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julio 2026/"/>
    </mc:Choice>
  </mc:AlternateContent>
  <xr:revisionPtr revIDLastSave="51" documentId="8_{A071D87F-BB82-46C7-9B5A-81E9E3D0F2C9}" xr6:coauthVersionLast="47" xr6:coauthVersionMax="47" xr10:uidLastSave="{DDB7ACE3-69C2-456C-9F37-338439FDD508}"/>
  <bookViews>
    <workbookView xWindow="-120" yWindow="-120" windowWidth="20730" windowHeight="11040" firstSheet="6" activeTab="6" xr2:uid="{49E200DC-3A7E-4412-B947-965BE2A3DC63}"/>
  </bookViews>
  <sheets>
    <sheet name="GASTOS VIGENCIA ENERO 2026" sheetId="1" r:id="rId1"/>
    <sheet name="GASTOS VIGENCIA FEBRERO 2026" sheetId="4" r:id="rId2"/>
    <sheet name="GASTOS VIGENCIA MARZO 2026 " sheetId="7" r:id="rId3"/>
    <sheet name="GASTOS VIGENCIA ABRIL 2026 " sheetId="11" r:id="rId4"/>
    <sheet name="GASTOS VIGENCIA MAYO 2026 " sheetId="14" r:id="rId5"/>
    <sheet name="GASTOS VIGENCIA JUNIO 2026 " sheetId="19" r:id="rId6"/>
    <sheet name="GASTOS VIGENCIA JULIO 2026 " sheetId="20" r:id="rId7"/>
    <sheet name="RESERVAS ENERO 2026 " sheetId="2" r:id="rId8"/>
    <sheet name="RESERVAS FEBRERO 2026" sheetId="5" r:id="rId9"/>
    <sheet name="RESERVAS MARZO 2026 " sheetId="8" r:id="rId10"/>
    <sheet name="RESERVAS ABRIL 2026 " sheetId="12" r:id="rId11"/>
    <sheet name="RESERVAS MAYO 2026 " sheetId="15" r:id="rId12"/>
    <sheet name="RESERVAS JUNIO 2026 " sheetId="17" r:id="rId13"/>
    <sheet name="RESERVAS JULIO 2026 " sheetId="21" r:id="rId14"/>
    <sheet name="CXP ENERO 2026" sheetId="3" r:id="rId15"/>
    <sheet name="CXP FEBRERO 2026" sheetId="6" r:id="rId16"/>
    <sheet name="CXP MARZO 2026 " sheetId="10" r:id="rId17"/>
    <sheet name="CXP ABRIL 2026 " sheetId="13" r:id="rId18"/>
    <sheet name="CXP MAYO 2026 " sheetId="16" r:id="rId19"/>
    <sheet name="CXP JUNIO 2026" sheetId="18" r:id="rId20"/>
    <sheet name="EJECUC CXP JULIO 2026 " sheetId="23" r:id="rId21"/>
  </sheets>
  <definedNames>
    <definedName name="_xlnm._FilterDatabase" localSheetId="3" hidden="1">'GASTOS VIGENCIA ABRIL 2026 '!$A$7:$AC$349</definedName>
    <definedName name="_xlnm._FilterDatabase" localSheetId="0" hidden="1">'GASTOS VIGENCIA ENERO 2026'!$A$7:$AC$346</definedName>
    <definedName name="_xlnm._FilterDatabase" localSheetId="1" hidden="1">'GASTOS VIGENCIA FEBRERO 2026'!$A$7:$AC$349</definedName>
    <definedName name="_xlnm._FilterDatabase" localSheetId="6" hidden="1">'GASTOS VIGENCIA JULIO 2026 '!$A$2:$AC$351</definedName>
    <definedName name="_xlnm._FilterDatabase" localSheetId="5" hidden="1">'GASTOS VIGENCIA JUNIO 2026 '!$A$2:$AC$349</definedName>
    <definedName name="_xlnm._FilterDatabase" localSheetId="2" hidden="1">'GASTOS VIGENCIA MARZO 2026 '!$A$7:$AC$349</definedName>
    <definedName name="_xlnm._FilterDatabase" localSheetId="4" hidden="1">'GASTOS VIGENCIA MAYO 2026 '!$A$7:$AC$349</definedName>
    <definedName name="_xlnm._FilterDatabase" localSheetId="10" hidden="1">'RESERVAS ABRIL 2026 '!$A$3:$O$228</definedName>
    <definedName name="_xlnm._FilterDatabase" localSheetId="8" hidden="1">'RESERVAS FEBRERO 2026'!$A$3:$O$228</definedName>
    <definedName name="_xlnm._FilterDatabase" localSheetId="13" hidden="1">'RESERVAS JULIO 2026 '!$A$3:$O$228</definedName>
    <definedName name="_xlnm._FilterDatabase" localSheetId="12" hidden="1">'RESERVAS JUNIO 2026 '!$A$3:$O$228</definedName>
    <definedName name="_xlnm._FilterDatabase" localSheetId="9" hidden="1">'RESERVAS MARZO 2026 '!$A$3:$O$228</definedName>
    <definedName name="_xlnm._FilterDatabase" localSheetId="11" hidden="1">'RESERVAS MAYO 2026 '!$A$3:$O$228</definedName>
    <definedName name="_xlnm.Print_Area" localSheetId="17">'CXP ABRIL 2026 '!$A$1:$K$91</definedName>
    <definedName name="_xlnm.Print_Area" localSheetId="14">'CXP ENERO 2026'!$A$1:$K$91</definedName>
    <definedName name="_xlnm.Print_Area" localSheetId="15">'CXP FEBRERO 2026'!$A$1:$K$91</definedName>
    <definedName name="_xlnm.Print_Area" localSheetId="19">'CXP JUNIO 2026'!$A$1:$K$91</definedName>
    <definedName name="_xlnm.Print_Area" localSheetId="16">'CXP MARZO 2026 '!$A$1:$K$91</definedName>
    <definedName name="_xlnm.Print_Area" localSheetId="18">'CXP MAYO 2026 '!$A$1:$K$91</definedName>
    <definedName name="_xlnm.Print_Area" localSheetId="20">'EJECUC CXP JULIO 2026 '!$A$1:$K$91</definedName>
    <definedName name="_xlnm.Print_Area" localSheetId="10">'RESERVAS ABRIL 2026 '!$A$1:$O$228</definedName>
    <definedName name="_xlnm.Print_Area" localSheetId="7">'RESERVAS ENERO 2026 '!$A$1:$O$228</definedName>
    <definedName name="_xlnm.Print_Area" localSheetId="8">'RESERVAS FEBRERO 2026'!$A$1:$O$228</definedName>
    <definedName name="_xlnm.Print_Area" localSheetId="13">'RESERVAS JULIO 2026 '!$A$1:$O$228</definedName>
    <definedName name="_xlnm.Print_Area" localSheetId="12">'RESERVAS JUNIO 2026 '!$A$1:$O$228</definedName>
    <definedName name="_xlnm.Print_Area" localSheetId="9">'RESERVAS MARZO 2026 '!$A$1:$O$228</definedName>
    <definedName name="_xlnm.Print_Area" localSheetId="11">'RESERVAS MAYO 2026 '!$A$1:$O$228</definedName>
    <definedName name="_xlnm.Print_Titles" localSheetId="17">'CXP ABRIL 2026 '!$1:$6</definedName>
    <definedName name="_xlnm.Print_Titles" localSheetId="14">'CXP ENERO 2026'!$1:$6</definedName>
    <definedName name="_xlnm.Print_Titles" localSheetId="15">'CXP FEBRERO 2026'!$1:$6</definedName>
    <definedName name="_xlnm.Print_Titles" localSheetId="19">'CXP JUNIO 2026'!$1:$6</definedName>
    <definedName name="_xlnm.Print_Titles" localSheetId="16">'CXP MARZO 2026 '!$1:$6</definedName>
    <definedName name="_xlnm.Print_Titles" localSheetId="18">'CXP MAYO 2026 '!$1:$6</definedName>
    <definedName name="_xlnm.Print_Titles" localSheetId="20">'EJECUC CXP JULIO 2026 '!$1:$6</definedName>
    <definedName name="_xlnm.Print_Titles" localSheetId="3">'GASTOS VIGENCIA ABRIL 2026 '!$1:$8</definedName>
    <definedName name="_xlnm.Print_Titles" localSheetId="0">'GASTOS VIGENCIA ENERO 2026'!$1:$8</definedName>
    <definedName name="_xlnm.Print_Titles" localSheetId="1">'GASTOS VIGENCIA FEBRERO 2026'!$1:$8</definedName>
    <definedName name="_xlnm.Print_Titles" localSheetId="6">'GASTOS VIGENCIA JULIO 2026 '!$1:$8</definedName>
    <definedName name="_xlnm.Print_Titles" localSheetId="5">'GASTOS VIGENCIA JUNIO 2026 '!$1:$8</definedName>
    <definedName name="_xlnm.Print_Titles" localSheetId="2">'GASTOS VIGENCIA MARZO 2026 '!$1:$8</definedName>
    <definedName name="_xlnm.Print_Titles" localSheetId="4">'GASTOS VIGENCIA MAYO 2026 '!$1:$8</definedName>
    <definedName name="_xlnm.Print_Titles" localSheetId="10">'RESERVAS ABRIL 2026 '!$1:$8</definedName>
    <definedName name="_xlnm.Print_Titles" localSheetId="7">'RESERVAS ENERO 2026 '!$1:$8</definedName>
    <definedName name="_xlnm.Print_Titles" localSheetId="8">'RESERVAS FEBRERO 2026'!$1:$8</definedName>
    <definedName name="_xlnm.Print_Titles" localSheetId="13">'RESERVAS JULIO 2026 '!$1:$8</definedName>
    <definedName name="_xlnm.Print_Titles" localSheetId="12">'RESERVAS JUNIO 2026 '!$1:$8</definedName>
    <definedName name="_xlnm.Print_Titles" localSheetId="9">'RESERVAS MARZO 2026 '!$1:$8</definedName>
    <definedName name="_xlnm.Print_Titles" localSheetId="11">'RESERVAS MAYO 2026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4" i="21" l="1"/>
  <c r="M174" i="21"/>
  <c r="N173" i="21"/>
  <c r="M173" i="21"/>
  <c r="H87" i="23"/>
  <c r="K87" i="23" s="1"/>
  <c r="J86" i="23"/>
  <c r="J83" i="23" s="1"/>
  <c r="G86" i="23"/>
  <c r="F86" i="23"/>
  <c r="H85" i="23"/>
  <c r="J84" i="23"/>
  <c r="G84" i="23"/>
  <c r="F84" i="23"/>
  <c r="F82" i="23" s="1"/>
  <c r="F80" i="23" s="1"/>
  <c r="F78" i="23" s="1"/>
  <c r="F76" i="23" s="1"/>
  <c r="G83" i="23"/>
  <c r="F83" i="23"/>
  <c r="F81" i="23" s="1"/>
  <c r="F79" i="23" s="1"/>
  <c r="F77" i="23" s="1"/>
  <c r="J82" i="23"/>
  <c r="G82" i="23"/>
  <c r="G81" i="23"/>
  <c r="J80" i="23"/>
  <c r="G80" i="23"/>
  <c r="G79" i="23"/>
  <c r="J78" i="23"/>
  <c r="G78" i="23"/>
  <c r="G77" i="23"/>
  <c r="J76" i="23"/>
  <c r="G76" i="23"/>
  <c r="H75" i="23"/>
  <c r="K75" i="23" s="1"/>
  <c r="J74" i="23"/>
  <c r="G74" i="23"/>
  <c r="F74" i="23"/>
  <c r="F73" i="23" s="1"/>
  <c r="F72" i="23" s="1"/>
  <c r="F66" i="23" s="1"/>
  <c r="F64" i="23" s="1"/>
  <c r="J73" i="23"/>
  <c r="G73" i="23"/>
  <c r="J72" i="23"/>
  <c r="J66" i="23" s="1"/>
  <c r="G72" i="23"/>
  <c r="H71" i="23"/>
  <c r="J70" i="23"/>
  <c r="G70" i="23"/>
  <c r="F70" i="23"/>
  <c r="J69" i="23"/>
  <c r="G69" i="23"/>
  <c r="F69" i="23"/>
  <c r="F68" i="23" s="1"/>
  <c r="F67" i="23" s="1"/>
  <c r="F65" i="23" s="1"/>
  <c r="F51" i="23" s="1"/>
  <c r="J68" i="23"/>
  <c r="G68" i="23"/>
  <c r="J67" i="23"/>
  <c r="G67" i="23"/>
  <c r="G66" i="23"/>
  <c r="J65" i="23"/>
  <c r="G65" i="23"/>
  <c r="G64" i="23"/>
  <c r="H63" i="23"/>
  <c r="K63" i="23" s="1"/>
  <c r="J62" i="23"/>
  <c r="G62" i="23"/>
  <c r="F62" i="23"/>
  <c r="J61" i="23"/>
  <c r="G61" i="23"/>
  <c r="F61" i="23"/>
  <c r="J60" i="23"/>
  <c r="J55" i="23" s="1"/>
  <c r="G60" i="23"/>
  <c r="F60" i="23"/>
  <c r="H59" i="23"/>
  <c r="J58" i="23"/>
  <c r="G58" i="23"/>
  <c r="F58" i="23"/>
  <c r="F57" i="23" s="1"/>
  <c r="F56" i="23" s="1"/>
  <c r="F54" i="23" s="1"/>
  <c r="F52" i="23" s="1"/>
  <c r="F49" i="23" s="1"/>
  <c r="J57" i="23"/>
  <c r="G57" i="23"/>
  <c r="J56" i="23"/>
  <c r="G56" i="23"/>
  <c r="G55" i="23"/>
  <c r="F55" i="23"/>
  <c r="F53" i="23" s="1"/>
  <c r="F50" i="23" s="1"/>
  <c r="J54" i="23"/>
  <c r="G54" i="23"/>
  <c r="G53" i="23"/>
  <c r="J52" i="23"/>
  <c r="G52" i="23"/>
  <c r="G51" i="23"/>
  <c r="G50" i="23"/>
  <c r="G49" i="23"/>
  <c r="H48" i="23"/>
  <c r="K48" i="23" s="1"/>
  <c r="J47" i="23"/>
  <c r="G47" i="23"/>
  <c r="F47" i="23"/>
  <c r="J46" i="23"/>
  <c r="G46" i="23"/>
  <c r="F46" i="23"/>
  <c r="J45" i="23"/>
  <c r="G45" i="23"/>
  <c r="F45" i="23"/>
  <c r="H44" i="23"/>
  <c r="J43" i="23"/>
  <c r="G43" i="23"/>
  <c r="F43" i="23"/>
  <c r="H42" i="23"/>
  <c r="K42" i="23" s="1"/>
  <c r="H41" i="23"/>
  <c r="K41" i="23" s="1"/>
  <c r="H40" i="23"/>
  <c r="K40" i="23" s="1"/>
  <c r="H39" i="23"/>
  <c r="J38" i="23"/>
  <c r="G38" i="23"/>
  <c r="F38" i="23"/>
  <c r="H37" i="23"/>
  <c r="K37" i="23" s="1"/>
  <c r="H36" i="23"/>
  <c r="J35" i="23"/>
  <c r="G35" i="23"/>
  <c r="G34" i="23" s="1"/>
  <c r="F35" i="23"/>
  <c r="F34" i="23" s="1"/>
  <c r="J34" i="23"/>
  <c r="H33" i="23"/>
  <c r="K33" i="23" s="1"/>
  <c r="H32" i="23"/>
  <c r="J31" i="23"/>
  <c r="G31" i="23"/>
  <c r="F31" i="23"/>
  <c r="H30" i="23"/>
  <c r="K30" i="23" s="1"/>
  <c r="H29" i="23"/>
  <c r="K29" i="23" s="1"/>
  <c r="H28" i="23"/>
  <c r="K28" i="23" s="1"/>
  <c r="H27" i="23"/>
  <c r="J26" i="23"/>
  <c r="G26" i="23"/>
  <c r="G23" i="23" s="1"/>
  <c r="F26" i="23"/>
  <c r="F23" i="23" s="1"/>
  <c r="H25" i="23"/>
  <c r="K25" i="23" s="1"/>
  <c r="J24" i="23"/>
  <c r="G24" i="23"/>
  <c r="F24" i="23"/>
  <c r="J23" i="23"/>
  <c r="H20" i="23"/>
  <c r="K20" i="23" s="1"/>
  <c r="H19" i="23"/>
  <c r="K19" i="23" s="1"/>
  <c r="H18" i="23"/>
  <c r="K18" i="23" s="1"/>
  <c r="H17" i="23"/>
  <c r="K17" i="23" s="1"/>
  <c r="H16" i="23"/>
  <c r="K16" i="23" s="1"/>
  <c r="H15" i="23"/>
  <c r="K15" i="23" s="1"/>
  <c r="H14" i="23"/>
  <c r="J13" i="23"/>
  <c r="G13" i="23"/>
  <c r="G10" i="23" s="1"/>
  <c r="G9" i="23" s="1"/>
  <c r="G8" i="23" s="1"/>
  <c r="F13" i="23"/>
  <c r="F10" i="23" s="1"/>
  <c r="F9" i="23" s="1"/>
  <c r="F8" i="23" s="1"/>
  <c r="H12" i="23"/>
  <c r="K12" i="23" s="1"/>
  <c r="J11" i="23"/>
  <c r="G11" i="23"/>
  <c r="F11" i="23"/>
  <c r="J10" i="23"/>
  <c r="J9" i="23" s="1"/>
  <c r="O224" i="21"/>
  <c r="L224" i="21"/>
  <c r="H224" i="21"/>
  <c r="L223" i="21"/>
  <c r="L222" i="21" s="1"/>
  <c r="L221" i="21" s="1"/>
  <c r="K223" i="21"/>
  <c r="K222" i="21" s="1"/>
  <c r="J223" i="21"/>
  <c r="G223" i="21"/>
  <c r="F223" i="21"/>
  <c r="F222" i="21" s="1"/>
  <c r="F221" i="21" s="1"/>
  <c r="G222" i="21"/>
  <c r="K221" i="21"/>
  <c r="G221" i="21"/>
  <c r="O220" i="21"/>
  <c r="L220" i="21"/>
  <c r="H220" i="21"/>
  <c r="O219" i="21"/>
  <c r="L219" i="21"/>
  <c r="L218" i="21" s="1"/>
  <c r="K219" i="21"/>
  <c r="J219" i="21"/>
  <c r="G219" i="21"/>
  <c r="F219" i="21"/>
  <c r="F218" i="21" s="1"/>
  <c r="F217" i="21" s="1"/>
  <c r="F197" i="21" s="1"/>
  <c r="F195" i="21" s="1"/>
  <c r="G218" i="21"/>
  <c r="G217" i="21" s="1"/>
  <c r="L217" i="21"/>
  <c r="O216" i="21"/>
  <c r="L216" i="21"/>
  <c r="H216" i="21"/>
  <c r="L215" i="21"/>
  <c r="L214" i="21" s="1"/>
  <c r="K215" i="21"/>
  <c r="J215" i="21"/>
  <c r="G215" i="21"/>
  <c r="F215" i="21"/>
  <c r="F214" i="21" s="1"/>
  <c r="G214" i="21"/>
  <c r="L213" i="21"/>
  <c r="G213" i="21"/>
  <c r="F213" i="21"/>
  <c r="L212" i="21"/>
  <c r="L211" i="21" s="1"/>
  <c r="H212" i="21"/>
  <c r="K211" i="21"/>
  <c r="J211" i="21"/>
  <c r="H211" i="21"/>
  <c r="G211" i="21"/>
  <c r="F211" i="21"/>
  <c r="O210" i="21"/>
  <c r="M210" i="21"/>
  <c r="L210" i="21"/>
  <c r="L209" i="21" s="1"/>
  <c r="L206" i="21" s="1"/>
  <c r="L204" i="21" s="1"/>
  <c r="L198" i="21" s="1"/>
  <c r="L196" i="21" s="1"/>
  <c r="G210" i="21"/>
  <c r="H210" i="21" s="1"/>
  <c r="N210" i="21" s="1"/>
  <c r="N209" i="21"/>
  <c r="M209" i="21"/>
  <c r="K209" i="21"/>
  <c r="O209" i="21" s="1"/>
  <c r="J209" i="21"/>
  <c r="H209" i="21"/>
  <c r="G209" i="21"/>
  <c r="G206" i="21" s="1"/>
  <c r="G204" i="21" s="1"/>
  <c r="F209" i="21"/>
  <c r="F206" i="21" s="1"/>
  <c r="F204" i="21" s="1"/>
  <c r="F198" i="21" s="1"/>
  <c r="F196" i="21" s="1"/>
  <c r="O208" i="21"/>
  <c r="L208" i="21"/>
  <c r="L207" i="21" s="1"/>
  <c r="L205" i="21" s="1"/>
  <c r="L203" i="21" s="1"/>
  <c r="H208" i="21"/>
  <c r="K207" i="21"/>
  <c r="J207" i="21"/>
  <c r="G207" i="21"/>
  <c r="F207" i="21"/>
  <c r="K206" i="21"/>
  <c r="J206" i="21"/>
  <c r="O206" i="21" s="1"/>
  <c r="G205" i="21"/>
  <c r="G203" i="21" s="1"/>
  <c r="F205" i="21"/>
  <c r="F203" i="21" s="1"/>
  <c r="K204" i="21"/>
  <c r="J204" i="21"/>
  <c r="O202" i="21"/>
  <c r="N202" i="21"/>
  <c r="M202" i="21"/>
  <c r="L202" i="21"/>
  <c r="H202" i="21"/>
  <c r="L201" i="21"/>
  <c r="K201" i="21"/>
  <c r="O201" i="21" s="1"/>
  <c r="J201" i="21"/>
  <c r="H201" i="21"/>
  <c r="N201" i="21" s="1"/>
  <c r="G201" i="21"/>
  <c r="G200" i="21" s="1"/>
  <c r="G199" i="21" s="1"/>
  <c r="F201" i="21"/>
  <c r="L200" i="21"/>
  <c r="L199" i="21" s="1"/>
  <c r="K200" i="21"/>
  <c r="J200" i="21"/>
  <c r="F200" i="21"/>
  <c r="F199" i="21" s="1"/>
  <c r="J199" i="21"/>
  <c r="G198" i="21"/>
  <c r="G196" i="21" s="1"/>
  <c r="O194" i="21"/>
  <c r="L194" i="21"/>
  <c r="L193" i="21" s="1"/>
  <c r="L192" i="21" s="1"/>
  <c r="L191" i="21" s="1"/>
  <c r="H194" i="21"/>
  <c r="K193" i="21"/>
  <c r="J193" i="21"/>
  <c r="G193" i="21"/>
  <c r="F193" i="21"/>
  <c r="F192" i="21" s="1"/>
  <c r="G192" i="21"/>
  <c r="G191" i="21"/>
  <c r="G190" i="21" s="1"/>
  <c r="G189" i="21" s="1"/>
  <c r="F191" i="21"/>
  <c r="L190" i="21"/>
  <c r="L189" i="21" s="1"/>
  <c r="F190" i="21"/>
  <c r="F189" i="21" s="1"/>
  <c r="O188" i="21"/>
  <c r="N188" i="21"/>
  <c r="M188" i="21"/>
  <c r="L188" i="21"/>
  <c r="L187" i="21" s="1"/>
  <c r="L186" i="21" s="1"/>
  <c r="L185" i="21" s="1"/>
  <c r="L184" i="21" s="1"/>
  <c r="L183" i="21" s="1"/>
  <c r="H188" i="21"/>
  <c r="M187" i="21"/>
  <c r="K187" i="21"/>
  <c r="O187" i="21" s="1"/>
  <c r="J187" i="21"/>
  <c r="H187" i="21"/>
  <c r="N187" i="21" s="1"/>
  <c r="G187" i="21"/>
  <c r="G186" i="21" s="1"/>
  <c r="G185" i="21" s="1"/>
  <c r="G184" i="21" s="1"/>
  <c r="G183" i="21" s="1"/>
  <c r="F187" i="21"/>
  <c r="F186" i="21" s="1"/>
  <c r="F185" i="21" s="1"/>
  <c r="K186" i="21"/>
  <c r="J186" i="21"/>
  <c r="F184" i="21"/>
  <c r="F183" i="21" s="1"/>
  <c r="O182" i="21"/>
  <c r="N182" i="21"/>
  <c r="L182" i="21"/>
  <c r="H182" i="21"/>
  <c r="O181" i="21"/>
  <c r="L181" i="21"/>
  <c r="K181" i="21"/>
  <c r="J181" i="21"/>
  <c r="H181" i="21"/>
  <c r="G181" i="21"/>
  <c r="F181" i="21"/>
  <c r="L180" i="21"/>
  <c r="K180" i="21"/>
  <c r="G180" i="21"/>
  <c r="G179" i="21" s="1"/>
  <c r="F180" i="21"/>
  <c r="L179" i="21"/>
  <c r="K179" i="21"/>
  <c r="F179" i="21"/>
  <c r="F167" i="21" s="1"/>
  <c r="F165" i="21" s="1"/>
  <c r="O178" i="21"/>
  <c r="N178" i="21"/>
  <c r="L178" i="21"/>
  <c r="H178" i="21"/>
  <c r="O177" i="21"/>
  <c r="N177" i="21"/>
  <c r="L177" i="21"/>
  <c r="K177" i="21"/>
  <c r="J177" i="21"/>
  <c r="H177" i="21"/>
  <c r="G177" i="21"/>
  <c r="F177" i="21"/>
  <c r="O176" i="21"/>
  <c r="N176" i="21"/>
  <c r="M176" i="21"/>
  <c r="L176" i="21"/>
  <c r="L175" i="21" s="1"/>
  <c r="L172" i="21" s="1"/>
  <c r="L170" i="21" s="1"/>
  <c r="L168" i="21" s="1"/>
  <c r="L166" i="21" s="1"/>
  <c r="H176" i="21"/>
  <c r="M175" i="21"/>
  <c r="K175" i="21"/>
  <c r="O175" i="21" s="1"/>
  <c r="J175" i="21"/>
  <c r="H175" i="21"/>
  <c r="G175" i="21"/>
  <c r="F175" i="21"/>
  <c r="L174" i="21"/>
  <c r="H174" i="21"/>
  <c r="L173" i="21"/>
  <c r="K173" i="21"/>
  <c r="J173" i="21"/>
  <c r="H173" i="21"/>
  <c r="G173" i="21"/>
  <c r="F173" i="21"/>
  <c r="K172" i="21"/>
  <c r="H172" i="21"/>
  <c r="G172" i="21"/>
  <c r="F172" i="21"/>
  <c r="F170" i="21" s="1"/>
  <c r="F168" i="21" s="1"/>
  <c r="F166" i="21" s="1"/>
  <c r="F50" i="21" s="1"/>
  <c r="L171" i="21"/>
  <c r="K171" i="21"/>
  <c r="J171" i="21"/>
  <c r="G171" i="21"/>
  <c r="F171" i="21"/>
  <c r="K170" i="21"/>
  <c r="G170" i="21"/>
  <c r="G168" i="21" s="1"/>
  <c r="G166" i="21" s="1"/>
  <c r="L169" i="21"/>
  <c r="K169" i="21"/>
  <c r="J169" i="21"/>
  <c r="G169" i="21"/>
  <c r="F169" i="21"/>
  <c r="K168" i="21"/>
  <c r="L167" i="21"/>
  <c r="L165" i="21" s="1"/>
  <c r="G167" i="21"/>
  <c r="G165" i="21" s="1"/>
  <c r="K166" i="21"/>
  <c r="O164" i="21"/>
  <c r="N164" i="21"/>
  <c r="M164" i="21"/>
  <c r="L164" i="21"/>
  <c r="L163" i="21" s="1"/>
  <c r="L162" i="21" s="1"/>
  <c r="L161" i="21" s="1"/>
  <c r="L160" i="21" s="1"/>
  <c r="L159" i="21" s="1"/>
  <c r="H164" i="21"/>
  <c r="N163" i="21"/>
  <c r="M163" i="21"/>
  <c r="K163" i="21"/>
  <c r="O163" i="21" s="1"/>
  <c r="J163" i="21"/>
  <c r="H163" i="21"/>
  <c r="G163" i="21"/>
  <c r="G162" i="21" s="1"/>
  <c r="G161" i="21" s="1"/>
  <c r="F163" i="21"/>
  <c r="F162" i="21" s="1"/>
  <c r="F161" i="21" s="1"/>
  <c r="K162" i="21"/>
  <c r="J162" i="21"/>
  <c r="J161" i="21" s="1"/>
  <c r="G160" i="21"/>
  <c r="G159" i="21" s="1"/>
  <c r="F160" i="21"/>
  <c r="F159" i="21" s="1"/>
  <c r="O158" i="21"/>
  <c r="N158" i="21"/>
  <c r="L158" i="21"/>
  <c r="H158" i="21"/>
  <c r="O157" i="21"/>
  <c r="N157" i="21"/>
  <c r="L157" i="21"/>
  <c r="L156" i="21" s="1"/>
  <c r="L155" i="21" s="1"/>
  <c r="K157" i="21"/>
  <c r="K156" i="21" s="1"/>
  <c r="J157" i="21"/>
  <c r="H157" i="21"/>
  <c r="H156" i="21" s="1"/>
  <c r="G157" i="21"/>
  <c r="F157" i="21"/>
  <c r="J156" i="21"/>
  <c r="G156" i="21"/>
  <c r="G155" i="21" s="1"/>
  <c r="F156" i="21"/>
  <c r="F155" i="21" s="1"/>
  <c r="K155" i="21"/>
  <c r="J155" i="21"/>
  <c r="O154" i="21"/>
  <c r="N154" i="21"/>
  <c r="L154" i="21"/>
  <c r="L153" i="21" s="1"/>
  <c r="L152" i="21" s="1"/>
  <c r="L151" i="21" s="1"/>
  <c r="H154" i="21"/>
  <c r="O153" i="21"/>
  <c r="K153" i="21"/>
  <c r="K152" i="21" s="1"/>
  <c r="J153" i="21"/>
  <c r="M153" i="21" s="1"/>
  <c r="H153" i="21"/>
  <c r="H152" i="21" s="1"/>
  <c r="G153" i="21"/>
  <c r="F153" i="21"/>
  <c r="F152" i="21" s="1"/>
  <c r="F151" i="21" s="1"/>
  <c r="M152" i="21"/>
  <c r="J152" i="21"/>
  <c r="G152" i="21"/>
  <c r="G151" i="21" s="1"/>
  <c r="K151" i="21"/>
  <c r="J151" i="21"/>
  <c r="O150" i="21"/>
  <c r="N150" i="21"/>
  <c r="L150" i="21"/>
  <c r="L149" i="21" s="1"/>
  <c r="L148" i="21" s="1"/>
  <c r="L147" i="21" s="1"/>
  <c r="H150" i="21"/>
  <c r="O149" i="21"/>
  <c r="K149" i="21"/>
  <c r="K148" i="21" s="1"/>
  <c r="J149" i="21"/>
  <c r="H149" i="21"/>
  <c r="G149" i="21"/>
  <c r="F149" i="21"/>
  <c r="F148" i="21" s="1"/>
  <c r="F147" i="21" s="1"/>
  <c r="J148" i="21"/>
  <c r="G148" i="21"/>
  <c r="G147" i="21" s="1"/>
  <c r="K147" i="21"/>
  <c r="J147" i="21"/>
  <c r="O146" i="21"/>
  <c r="N146" i="21"/>
  <c r="L146" i="21"/>
  <c r="H146" i="21"/>
  <c r="O145" i="21"/>
  <c r="N145" i="21"/>
  <c r="L145" i="21"/>
  <c r="L144" i="21" s="1"/>
  <c r="L143" i="21" s="1"/>
  <c r="K145" i="21"/>
  <c r="K144" i="21" s="1"/>
  <c r="J145" i="21"/>
  <c r="H145" i="21"/>
  <c r="G145" i="21"/>
  <c r="F145" i="21"/>
  <c r="F144" i="21" s="1"/>
  <c r="F143" i="21" s="1"/>
  <c r="J144" i="21"/>
  <c r="G144" i="21"/>
  <c r="G143" i="21" s="1"/>
  <c r="K143" i="21"/>
  <c r="J143" i="21"/>
  <c r="O142" i="21"/>
  <c r="N142" i="21"/>
  <c r="L142" i="21"/>
  <c r="H142" i="21"/>
  <c r="O141" i="21"/>
  <c r="L141" i="21"/>
  <c r="K141" i="21"/>
  <c r="K140" i="21" s="1"/>
  <c r="K139" i="21" s="1"/>
  <c r="J141" i="21"/>
  <c r="M141" i="21" s="1"/>
  <c r="H141" i="21"/>
  <c r="H140" i="21" s="1"/>
  <c r="G141" i="21"/>
  <c r="F141" i="21"/>
  <c r="F140" i="21" s="1"/>
  <c r="F139" i="21" s="1"/>
  <c r="M140" i="21"/>
  <c r="L140" i="21"/>
  <c r="L139" i="21" s="1"/>
  <c r="J140" i="21"/>
  <c r="G140" i="21"/>
  <c r="G139" i="21" s="1"/>
  <c r="J139" i="21"/>
  <c r="O138" i="21"/>
  <c r="N138" i="21"/>
  <c r="L138" i="21"/>
  <c r="L137" i="21" s="1"/>
  <c r="H138" i="21"/>
  <c r="O137" i="21"/>
  <c r="K137" i="21"/>
  <c r="K136" i="21" s="1"/>
  <c r="J137" i="21"/>
  <c r="M137" i="21" s="1"/>
  <c r="H137" i="21"/>
  <c r="G137" i="21"/>
  <c r="F137" i="21"/>
  <c r="F136" i="21" s="1"/>
  <c r="F135" i="21" s="1"/>
  <c r="L136" i="21"/>
  <c r="L135" i="21" s="1"/>
  <c r="J136" i="21"/>
  <c r="G136" i="21"/>
  <c r="G135" i="21" s="1"/>
  <c r="K135" i="21"/>
  <c r="O134" i="21"/>
  <c r="N134" i="21"/>
  <c r="L134" i="21"/>
  <c r="H134" i="21"/>
  <c r="O133" i="21"/>
  <c r="N133" i="21"/>
  <c r="L133" i="21"/>
  <c r="L132" i="21" s="1"/>
  <c r="L131" i="21" s="1"/>
  <c r="K133" i="21"/>
  <c r="K132" i="21" s="1"/>
  <c r="J133" i="21"/>
  <c r="H133" i="21"/>
  <c r="G133" i="21"/>
  <c r="F133" i="21"/>
  <c r="F132" i="21" s="1"/>
  <c r="F131" i="21" s="1"/>
  <c r="J132" i="21"/>
  <c r="G132" i="21"/>
  <c r="G131" i="21" s="1"/>
  <c r="K131" i="21"/>
  <c r="O131" i="21" s="1"/>
  <c r="J131" i="21"/>
  <c r="O130" i="21"/>
  <c r="N130" i="21"/>
  <c r="L130" i="21"/>
  <c r="H130" i="21"/>
  <c r="O129" i="21"/>
  <c r="L129" i="21"/>
  <c r="L128" i="21" s="1"/>
  <c r="L127" i="21" s="1"/>
  <c r="K129" i="21"/>
  <c r="K128" i="21" s="1"/>
  <c r="J129" i="21"/>
  <c r="H129" i="21"/>
  <c r="N129" i="21" s="1"/>
  <c r="G129" i="21"/>
  <c r="F129" i="21"/>
  <c r="F128" i="21" s="1"/>
  <c r="F127" i="21" s="1"/>
  <c r="J128" i="21"/>
  <c r="G128" i="21"/>
  <c r="G127" i="21" s="1"/>
  <c r="K127" i="21"/>
  <c r="J127" i="21"/>
  <c r="O126" i="21"/>
  <c r="L126" i="21"/>
  <c r="L125" i="21" s="1"/>
  <c r="H126" i="21"/>
  <c r="K125" i="21"/>
  <c r="K124" i="21" s="1"/>
  <c r="J125" i="21"/>
  <c r="M125" i="21" s="1"/>
  <c r="H125" i="21"/>
  <c r="G125" i="21"/>
  <c r="F125" i="21"/>
  <c r="F124" i="21" s="1"/>
  <c r="F123" i="21" s="1"/>
  <c r="L124" i="21"/>
  <c r="L123" i="21" s="1"/>
  <c r="G124" i="21"/>
  <c r="G123" i="21" s="1"/>
  <c r="K123" i="21"/>
  <c r="O122" i="21"/>
  <c r="N122" i="21"/>
  <c r="L122" i="21"/>
  <c r="H122" i="21"/>
  <c r="M122" i="21" s="1"/>
  <c r="L121" i="21"/>
  <c r="L120" i="21" s="1"/>
  <c r="L119" i="21" s="1"/>
  <c r="K121" i="21"/>
  <c r="J121" i="21"/>
  <c r="G121" i="21"/>
  <c r="F121" i="21"/>
  <c r="F120" i="21" s="1"/>
  <c r="J120" i="21"/>
  <c r="G120" i="21"/>
  <c r="G119" i="21" s="1"/>
  <c r="F119" i="21"/>
  <c r="O118" i="21"/>
  <c r="N118" i="21"/>
  <c r="L118" i="21"/>
  <c r="H118" i="21"/>
  <c r="M118" i="21" s="1"/>
  <c r="O117" i="21"/>
  <c r="N117" i="21"/>
  <c r="L117" i="21"/>
  <c r="K117" i="21"/>
  <c r="K116" i="21" s="1"/>
  <c r="J117" i="21"/>
  <c r="H117" i="21"/>
  <c r="G117" i="21"/>
  <c r="F117" i="21"/>
  <c r="F116" i="21" s="1"/>
  <c r="F115" i="21" s="1"/>
  <c r="L116" i="21"/>
  <c r="L115" i="21" s="1"/>
  <c r="J116" i="21"/>
  <c r="G116" i="21"/>
  <c r="K115" i="21"/>
  <c r="G115" i="21"/>
  <c r="O114" i="21"/>
  <c r="L114" i="21"/>
  <c r="L113" i="21" s="1"/>
  <c r="H114" i="21"/>
  <c r="K113" i="21"/>
  <c r="J113" i="21"/>
  <c r="G113" i="21"/>
  <c r="F113" i="21"/>
  <c r="L112" i="21"/>
  <c r="L111" i="21" s="1"/>
  <c r="J112" i="21"/>
  <c r="J111" i="21" s="1"/>
  <c r="G112" i="21"/>
  <c r="F112" i="21"/>
  <c r="F111" i="21" s="1"/>
  <c r="G111" i="21"/>
  <c r="O110" i="21"/>
  <c r="N110" i="21"/>
  <c r="L110" i="21"/>
  <c r="H110" i="21"/>
  <c r="M110" i="21" s="1"/>
  <c r="L109" i="21"/>
  <c r="K109" i="21"/>
  <c r="K108" i="21" s="1"/>
  <c r="J109" i="21"/>
  <c r="H109" i="21"/>
  <c r="G109" i="21"/>
  <c r="F109" i="21"/>
  <c r="L108" i="21"/>
  <c r="L107" i="21" s="1"/>
  <c r="G108" i="21"/>
  <c r="F108" i="21"/>
  <c r="F107" i="21" s="1"/>
  <c r="K107" i="21"/>
  <c r="G107" i="21"/>
  <c r="O106" i="21"/>
  <c r="L106" i="21"/>
  <c r="L105" i="21" s="1"/>
  <c r="L104" i="21" s="1"/>
  <c r="L103" i="21" s="1"/>
  <c r="H106" i="21"/>
  <c r="K105" i="21"/>
  <c r="J105" i="21"/>
  <c r="J104" i="21" s="1"/>
  <c r="G105" i="21"/>
  <c r="F105" i="21"/>
  <c r="G104" i="21"/>
  <c r="G103" i="21" s="1"/>
  <c r="F104" i="21"/>
  <c r="F103" i="21" s="1"/>
  <c r="O102" i="21"/>
  <c r="N102" i="21"/>
  <c r="L102" i="21"/>
  <c r="H102" i="21"/>
  <c r="M102" i="21" s="1"/>
  <c r="L101" i="21"/>
  <c r="K101" i="21"/>
  <c r="J101" i="21"/>
  <c r="H101" i="21"/>
  <c r="G101" i="21"/>
  <c r="F101" i="21"/>
  <c r="F100" i="21" s="1"/>
  <c r="F99" i="21" s="1"/>
  <c r="L100" i="21"/>
  <c r="L99" i="21" s="1"/>
  <c r="G100" i="21"/>
  <c r="G99" i="21"/>
  <c r="O98" i="21"/>
  <c r="L98" i="21"/>
  <c r="L97" i="21" s="1"/>
  <c r="L96" i="21" s="1"/>
  <c r="L95" i="21" s="1"/>
  <c r="H98" i="21"/>
  <c r="N98" i="21" s="1"/>
  <c r="K97" i="21"/>
  <c r="J97" i="21"/>
  <c r="G97" i="21"/>
  <c r="F97" i="21"/>
  <c r="J96" i="21"/>
  <c r="G96" i="21"/>
  <c r="G95" i="21" s="1"/>
  <c r="F96" i="21"/>
  <c r="F95" i="21"/>
  <c r="O94" i="21"/>
  <c r="N94" i="21"/>
  <c r="L94" i="21"/>
  <c r="H94" i="21"/>
  <c r="M94" i="21" s="1"/>
  <c r="O93" i="21"/>
  <c r="N93" i="21"/>
  <c r="L93" i="21"/>
  <c r="K93" i="21"/>
  <c r="K92" i="21" s="1"/>
  <c r="J93" i="21"/>
  <c r="H93" i="21"/>
  <c r="G93" i="21"/>
  <c r="F93" i="21"/>
  <c r="F92" i="21" s="1"/>
  <c r="F91" i="21" s="1"/>
  <c r="L92" i="21"/>
  <c r="J92" i="21"/>
  <c r="G92" i="21"/>
  <c r="G91" i="21" s="1"/>
  <c r="L91" i="21"/>
  <c r="K91" i="21"/>
  <c r="J91" i="21"/>
  <c r="O90" i="21"/>
  <c r="L90" i="21"/>
  <c r="L89" i="21" s="1"/>
  <c r="L88" i="21" s="1"/>
  <c r="L87" i="21" s="1"/>
  <c r="H90" i="21"/>
  <c r="K89" i="21"/>
  <c r="K88" i="21" s="1"/>
  <c r="K87" i="21" s="1"/>
  <c r="J89" i="21"/>
  <c r="H89" i="21"/>
  <c r="H88" i="21" s="1"/>
  <c r="G89" i="21"/>
  <c r="F89" i="21"/>
  <c r="F88" i="21" s="1"/>
  <c r="J88" i="21"/>
  <c r="O88" i="21" s="1"/>
  <c r="G88" i="21"/>
  <c r="G87" i="21"/>
  <c r="F87" i="21"/>
  <c r="O86" i="21"/>
  <c r="N86" i="21"/>
  <c r="L86" i="21"/>
  <c r="H86" i="21"/>
  <c r="M86" i="21" s="1"/>
  <c r="O85" i="21"/>
  <c r="N85" i="21"/>
  <c r="L85" i="21"/>
  <c r="L84" i="21" s="1"/>
  <c r="L83" i="21" s="1"/>
  <c r="K85" i="21"/>
  <c r="K84" i="21" s="1"/>
  <c r="J85" i="21"/>
  <c r="M85" i="21" s="1"/>
  <c r="H85" i="21"/>
  <c r="G85" i="21"/>
  <c r="F85" i="21"/>
  <c r="F84" i="21" s="1"/>
  <c r="F83" i="21" s="1"/>
  <c r="J84" i="21"/>
  <c r="O84" i="21" s="1"/>
  <c r="G84" i="21"/>
  <c r="G83" i="21" s="1"/>
  <c r="K83" i="21"/>
  <c r="O82" i="21"/>
  <c r="N82" i="21"/>
  <c r="M82" i="21"/>
  <c r="L82" i="21"/>
  <c r="H82" i="21"/>
  <c r="O81" i="21"/>
  <c r="L81" i="21"/>
  <c r="K81" i="21"/>
  <c r="N81" i="21" s="1"/>
  <c r="J81" i="21"/>
  <c r="H81" i="21"/>
  <c r="H80" i="21" s="1"/>
  <c r="G81" i="21"/>
  <c r="G80" i="21" s="1"/>
  <c r="G79" i="21" s="1"/>
  <c r="F81" i="21"/>
  <c r="F80" i="21" s="1"/>
  <c r="F79" i="21" s="1"/>
  <c r="L80" i="21"/>
  <c r="L79" i="21" s="1"/>
  <c r="K80" i="21"/>
  <c r="N80" i="21" s="1"/>
  <c r="J80" i="21"/>
  <c r="M80" i="21" s="1"/>
  <c r="O78" i="21"/>
  <c r="N78" i="21"/>
  <c r="M78" i="21"/>
  <c r="L78" i="21"/>
  <c r="H78" i="21"/>
  <c r="O77" i="21"/>
  <c r="N77" i="21"/>
  <c r="L77" i="21"/>
  <c r="K77" i="21"/>
  <c r="J77" i="21"/>
  <c r="H77" i="21"/>
  <c r="H76" i="21" s="1"/>
  <c r="G77" i="21"/>
  <c r="G76" i="21" s="1"/>
  <c r="G75" i="21" s="1"/>
  <c r="F77" i="21"/>
  <c r="L76" i="21"/>
  <c r="L75" i="21" s="1"/>
  <c r="K76" i="21"/>
  <c r="J76" i="21"/>
  <c r="J75" i="21" s="1"/>
  <c r="F76" i="21"/>
  <c r="F75" i="21"/>
  <c r="O74" i="21"/>
  <c r="L74" i="21"/>
  <c r="L73" i="21" s="1"/>
  <c r="L72" i="21" s="1"/>
  <c r="L71" i="21" s="1"/>
  <c r="H74" i="21"/>
  <c r="M74" i="21" s="1"/>
  <c r="O73" i="21"/>
  <c r="K73" i="21"/>
  <c r="J73" i="21"/>
  <c r="G73" i="21"/>
  <c r="F73" i="21"/>
  <c r="K72" i="21"/>
  <c r="G72" i="21"/>
  <c r="G71" i="21" s="1"/>
  <c r="F72" i="21"/>
  <c r="F71" i="21" s="1"/>
  <c r="O70" i="21"/>
  <c r="L70" i="21"/>
  <c r="L69" i="21" s="1"/>
  <c r="L66" i="21" s="1"/>
  <c r="L64" i="21" s="1"/>
  <c r="H70" i="21"/>
  <c r="M70" i="21" s="1"/>
  <c r="K69" i="21"/>
  <c r="J69" i="21"/>
  <c r="J66" i="21" s="1"/>
  <c r="G69" i="21"/>
  <c r="G66" i="21" s="1"/>
  <c r="F69" i="21"/>
  <c r="F66" i="21" s="1"/>
  <c r="F64" i="21" s="1"/>
  <c r="O68" i="21"/>
  <c r="N68" i="21"/>
  <c r="L68" i="21"/>
  <c r="H68" i="21"/>
  <c r="N67" i="21"/>
  <c r="M67" i="21"/>
  <c r="L67" i="21"/>
  <c r="K67" i="21"/>
  <c r="J67" i="21"/>
  <c r="H67" i="21"/>
  <c r="G67" i="21"/>
  <c r="G65" i="21" s="1"/>
  <c r="G63" i="21" s="1"/>
  <c r="G53" i="21" s="1"/>
  <c r="G51" i="21" s="1"/>
  <c r="F67" i="21"/>
  <c r="F65" i="21" s="1"/>
  <c r="F63" i="21" s="1"/>
  <c r="F53" i="21" s="1"/>
  <c r="F51" i="21" s="1"/>
  <c r="F48" i="21" s="1"/>
  <c r="K66" i="21"/>
  <c r="L65" i="21"/>
  <c r="L63" i="21" s="1"/>
  <c r="J65" i="21"/>
  <c r="G64" i="21"/>
  <c r="J63" i="21"/>
  <c r="O62" i="21"/>
  <c r="N62" i="21"/>
  <c r="M62" i="21"/>
  <c r="L62" i="21"/>
  <c r="H62" i="21"/>
  <c r="M61" i="21"/>
  <c r="L61" i="21"/>
  <c r="L60" i="21" s="1"/>
  <c r="L59" i="21" s="1"/>
  <c r="K61" i="21"/>
  <c r="J61" i="21"/>
  <c r="O61" i="21" s="1"/>
  <c r="H61" i="21"/>
  <c r="G61" i="21"/>
  <c r="G60" i="21" s="1"/>
  <c r="G59" i="21" s="1"/>
  <c r="F61" i="21"/>
  <c r="F60" i="21" s="1"/>
  <c r="F59" i="21" s="1"/>
  <c r="K60" i="21"/>
  <c r="N60" i="21" s="1"/>
  <c r="J60" i="21"/>
  <c r="M60" i="21" s="1"/>
  <c r="H60" i="21"/>
  <c r="H59" i="21" s="1"/>
  <c r="K59" i="21"/>
  <c r="O58" i="21"/>
  <c r="N58" i="21"/>
  <c r="M58" i="21"/>
  <c r="L58" i="21"/>
  <c r="H58" i="21"/>
  <c r="O57" i="21"/>
  <c r="M57" i="21"/>
  <c r="L57" i="21"/>
  <c r="K57" i="21"/>
  <c r="J57" i="21"/>
  <c r="H57" i="21"/>
  <c r="N57" i="21" s="1"/>
  <c r="G57" i="21"/>
  <c r="G56" i="21" s="1"/>
  <c r="G55" i="21" s="1"/>
  <c r="G54" i="21" s="1"/>
  <c r="G52" i="21" s="1"/>
  <c r="G49" i="21" s="1"/>
  <c r="F57" i="21"/>
  <c r="F56" i="21" s="1"/>
  <c r="F55" i="21" s="1"/>
  <c r="L56" i="21"/>
  <c r="K56" i="21"/>
  <c r="J56" i="21"/>
  <c r="J55" i="21" s="1"/>
  <c r="L55" i="21"/>
  <c r="L54" i="21" s="1"/>
  <c r="L52" i="21" s="1"/>
  <c r="L49" i="21" s="1"/>
  <c r="L50" i="21"/>
  <c r="G50" i="21"/>
  <c r="O47" i="21"/>
  <c r="N47" i="21"/>
  <c r="L47" i="21"/>
  <c r="H47" i="21"/>
  <c r="N46" i="21"/>
  <c r="M46" i="21"/>
  <c r="L46" i="21"/>
  <c r="L45" i="21" s="1"/>
  <c r="L44" i="21" s="1"/>
  <c r="K46" i="21"/>
  <c r="O46" i="21" s="1"/>
  <c r="J46" i="21"/>
  <c r="H46" i="21"/>
  <c r="H45" i="21" s="1"/>
  <c r="G46" i="21"/>
  <c r="G45" i="21" s="1"/>
  <c r="G44" i="21" s="1"/>
  <c r="F46" i="21"/>
  <c r="F45" i="21" s="1"/>
  <c r="F44" i="21" s="1"/>
  <c r="K45" i="21"/>
  <c r="K44" i="21" s="1"/>
  <c r="J45" i="21"/>
  <c r="O43" i="21"/>
  <c r="L43" i="21"/>
  <c r="H43" i="21"/>
  <c r="M43" i="21" s="1"/>
  <c r="O42" i="21"/>
  <c r="L42" i="21"/>
  <c r="H42" i="21"/>
  <c r="M42" i="21" s="1"/>
  <c r="N41" i="21"/>
  <c r="L41" i="21"/>
  <c r="K41" i="21"/>
  <c r="J41" i="21"/>
  <c r="M41" i="21" s="1"/>
  <c r="H41" i="21"/>
  <c r="G41" i="21"/>
  <c r="G30" i="21" s="1"/>
  <c r="F41" i="21"/>
  <c r="O40" i="21"/>
  <c r="L40" i="21"/>
  <c r="H40" i="21"/>
  <c r="M40" i="21" s="1"/>
  <c r="O39" i="21"/>
  <c r="L39" i="21"/>
  <c r="H39" i="21"/>
  <c r="M39" i="21" s="1"/>
  <c r="O38" i="21"/>
  <c r="L38" i="21"/>
  <c r="H38" i="21"/>
  <c r="M38" i="21" s="1"/>
  <c r="O37" i="21"/>
  <c r="N37" i="21"/>
  <c r="L37" i="21"/>
  <c r="H37" i="21"/>
  <c r="M37" i="21" s="1"/>
  <c r="O36" i="21"/>
  <c r="L36" i="21"/>
  <c r="K36" i="21"/>
  <c r="J36" i="21"/>
  <c r="G36" i="21"/>
  <c r="F36" i="21"/>
  <c r="O35" i="21"/>
  <c r="L35" i="21"/>
  <c r="H35" i="21"/>
  <c r="N35" i="21" s="1"/>
  <c r="L34" i="21"/>
  <c r="K34" i="21"/>
  <c r="J34" i="21"/>
  <c r="G34" i="21"/>
  <c r="F34" i="21"/>
  <c r="O33" i="21"/>
  <c r="N33" i="21"/>
  <c r="L33" i="21"/>
  <c r="H33" i="21"/>
  <c r="O32" i="21"/>
  <c r="N32" i="21"/>
  <c r="L32" i="21"/>
  <c r="H32" i="21"/>
  <c r="O31" i="21"/>
  <c r="L31" i="21"/>
  <c r="K31" i="21"/>
  <c r="J31" i="21"/>
  <c r="J30" i="21" s="1"/>
  <c r="H31" i="21"/>
  <c r="G31" i="21"/>
  <c r="F31" i="21"/>
  <c r="L30" i="21"/>
  <c r="F30" i="21"/>
  <c r="O29" i="21"/>
  <c r="L29" i="21"/>
  <c r="H29" i="21"/>
  <c r="N29" i="21" s="1"/>
  <c r="O28" i="21"/>
  <c r="L28" i="21"/>
  <c r="H28" i="21"/>
  <c r="N28" i="21" s="1"/>
  <c r="O27" i="21"/>
  <c r="L27" i="21"/>
  <c r="H27" i="21"/>
  <c r="N27" i="21" s="1"/>
  <c r="O26" i="21"/>
  <c r="L26" i="21"/>
  <c r="H26" i="21"/>
  <c r="N26" i="21" s="1"/>
  <c r="O25" i="21"/>
  <c r="L25" i="21"/>
  <c r="H25" i="21"/>
  <c r="N25" i="21" s="1"/>
  <c r="O24" i="21"/>
  <c r="L24" i="21"/>
  <c r="H24" i="21"/>
  <c r="N24" i="21" s="1"/>
  <c r="L23" i="21"/>
  <c r="K23" i="21"/>
  <c r="J23" i="21"/>
  <c r="G23" i="21"/>
  <c r="F23" i="21"/>
  <c r="N22" i="21"/>
  <c r="M22" i="21"/>
  <c r="L22" i="21"/>
  <c r="H22" i="21"/>
  <c r="O21" i="21"/>
  <c r="N21" i="21"/>
  <c r="M21" i="21"/>
  <c r="L21" i="21"/>
  <c r="H21" i="21"/>
  <c r="O20" i="21"/>
  <c r="N20" i="21"/>
  <c r="M20" i="21"/>
  <c r="L20" i="21"/>
  <c r="H20" i="21"/>
  <c r="O19" i="21"/>
  <c r="M19" i="21"/>
  <c r="L19" i="21"/>
  <c r="K19" i="21"/>
  <c r="J19" i="21"/>
  <c r="H19" i="21"/>
  <c r="G19" i="21"/>
  <c r="G18" i="21" s="1"/>
  <c r="G17" i="21" s="1"/>
  <c r="F19" i="21"/>
  <c r="L18" i="21"/>
  <c r="L17" i="21" s="1"/>
  <c r="K18" i="21"/>
  <c r="F18" i="21"/>
  <c r="F17" i="21" s="1"/>
  <c r="O16" i="21"/>
  <c r="N16" i="21"/>
  <c r="M16" i="21"/>
  <c r="L16" i="21"/>
  <c r="H16" i="21"/>
  <c r="O15" i="21"/>
  <c r="N15" i="21"/>
  <c r="M15" i="21"/>
  <c r="L15" i="21"/>
  <c r="H15" i="21"/>
  <c r="O14" i="21"/>
  <c r="N14" i="21"/>
  <c r="M14" i="21"/>
  <c r="L14" i="21"/>
  <c r="H14" i="21"/>
  <c r="O13" i="21"/>
  <c r="M13" i="21"/>
  <c r="L13" i="21"/>
  <c r="K13" i="21"/>
  <c r="J13" i="21"/>
  <c r="H13" i="21"/>
  <c r="H12" i="21" s="1"/>
  <c r="G13" i="21"/>
  <c r="G12" i="21" s="1"/>
  <c r="G11" i="21" s="1"/>
  <c r="G10" i="21" s="1"/>
  <c r="G9" i="21" s="1"/>
  <c r="F13" i="21"/>
  <c r="L12" i="21"/>
  <c r="L11" i="21" s="1"/>
  <c r="L10" i="21" s="1"/>
  <c r="L9" i="21" s="1"/>
  <c r="K12" i="21"/>
  <c r="O12" i="21" s="1"/>
  <c r="J12" i="21"/>
  <c r="F12" i="21"/>
  <c r="F11" i="21" s="1"/>
  <c r="J11" i="21"/>
  <c r="AC346" i="20"/>
  <c r="AB346" i="20"/>
  <c r="X346" i="20"/>
  <c r="V346" i="20"/>
  <c r="V345" i="20" s="1"/>
  <c r="T346" i="20"/>
  <c r="T345" i="20" s="1"/>
  <c r="T344" i="20" s="1"/>
  <c r="T343" i="20" s="1"/>
  <c r="S346" i="20"/>
  <c r="S345" i="20" s="1"/>
  <c r="S344" i="20" s="1"/>
  <c r="S343" i="20" s="1"/>
  <c r="M346" i="20"/>
  <c r="L346" i="20"/>
  <c r="AC345" i="20"/>
  <c r="AB345" i="20"/>
  <c r="X345" i="20"/>
  <c r="X344" i="20" s="1"/>
  <c r="X343" i="20" s="1"/>
  <c r="W345" i="20"/>
  <c r="U345" i="20"/>
  <c r="R345" i="20"/>
  <c r="P345" i="20"/>
  <c r="O345" i="20"/>
  <c r="O344" i="20" s="1"/>
  <c r="O343" i="20" s="1"/>
  <c r="K345" i="20"/>
  <c r="J345" i="20"/>
  <c r="L345" i="20" s="1"/>
  <c r="I345" i="20"/>
  <c r="H345" i="20"/>
  <c r="G345" i="20"/>
  <c r="F345" i="20"/>
  <c r="F344" i="20" s="1"/>
  <c r="F343" i="20" s="1"/>
  <c r="W344" i="20"/>
  <c r="V344" i="20"/>
  <c r="V343" i="20" s="1"/>
  <c r="R344" i="20"/>
  <c r="P344" i="20"/>
  <c r="P343" i="20" s="1"/>
  <c r="K344" i="20"/>
  <c r="J344" i="20"/>
  <c r="J343" i="20" s="1"/>
  <c r="I344" i="20"/>
  <c r="I343" i="20" s="1"/>
  <c r="H344" i="20"/>
  <c r="G344" i="20"/>
  <c r="R343" i="20"/>
  <c r="K343" i="20"/>
  <c r="H343" i="20"/>
  <c r="G343" i="20"/>
  <c r="AC342" i="20"/>
  <c r="AB342" i="20"/>
  <c r="X342" i="20"/>
  <c r="X341" i="20" s="1"/>
  <c r="X340" i="20" s="1"/>
  <c r="X339" i="20" s="1"/>
  <c r="V342" i="20"/>
  <c r="T342" i="20"/>
  <c r="L342" i="20"/>
  <c r="M342" i="20" s="1"/>
  <c r="AC341" i="20"/>
  <c r="W341" i="20"/>
  <c r="V341" i="20"/>
  <c r="V340" i="20" s="1"/>
  <c r="V339" i="20" s="1"/>
  <c r="U341" i="20"/>
  <c r="T341" i="20"/>
  <c r="R341" i="20"/>
  <c r="P341" i="20"/>
  <c r="O341" i="20"/>
  <c r="L341" i="20"/>
  <c r="K341" i="20"/>
  <c r="K340" i="20" s="1"/>
  <c r="K339" i="20" s="1"/>
  <c r="J341" i="20"/>
  <c r="I341" i="20"/>
  <c r="H341" i="20"/>
  <c r="H340" i="20" s="1"/>
  <c r="G341" i="20"/>
  <c r="F341" i="20"/>
  <c r="F340" i="20" s="1"/>
  <c r="F339" i="20" s="1"/>
  <c r="W340" i="20"/>
  <c r="U340" i="20"/>
  <c r="T340" i="20"/>
  <c r="T339" i="20" s="1"/>
  <c r="P340" i="20"/>
  <c r="O340" i="20"/>
  <c r="J340" i="20"/>
  <c r="J339" i="20" s="1"/>
  <c r="I340" i="20"/>
  <c r="G340" i="20"/>
  <c r="U339" i="20"/>
  <c r="P339" i="20"/>
  <c r="O339" i="20"/>
  <c r="I339" i="20"/>
  <c r="H339" i="20"/>
  <c r="AC338" i="20"/>
  <c r="AB338" i="20"/>
  <c r="X338" i="20"/>
  <c r="V338" i="20"/>
  <c r="V337" i="20" s="1"/>
  <c r="V336" i="20" s="1"/>
  <c r="V335" i="20" s="1"/>
  <c r="T338" i="20"/>
  <c r="L338" i="20"/>
  <c r="M338" i="20" s="1"/>
  <c r="X337" i="20"/>
  <c r="W337" i="20"/>
  <c r="U337" i="20"/>
  <c r="T337" i="20"/>
  <c r="R337" i="20"/>
  <c r="P337" i="20"/>
  <c r="O337" i="20"/>
  <c r="O336" i="20" s="1"/>
  <c r="K337" i="20"/>
  <c r="J337" i="20"/>
  <c r="I337" i="20"/>
  <c r="H337" i="20"/>
  <c r="G337" i="20"/>
  <c r="F337" i="20"/>
  <c r="F336" i="20" s="1"/>
  <c r="X336" i="20"/>
  <c r="X335" i="20" s="1"/>
  <c r="U336" i="20"/>
  <c r="T336" i="20"/>
  <c r="T335" i="20" s="1"/>
  <c r="P336" i="20"/>
  <c r="K336" i="20"/>
  <c r="K335" i="20" s="1"/>
  <c r="J336" i="20"/>
  <c r="H336" i="20"/>
  <c r="G336" i="20"/>
  <c r="P335" i="20"/>
  <c r="O335" i="20"/>
  <c r="J335" i="20"/>
  <c r="H335" i="20"/>
  <c r="F335" i="20"/>
  <c r="AB334" i="20"/>
  <c r="X334" i="20"/>
  <c r="X333" i="20" s="1"/>
  <c r="V334" i="20"/>
  <c r="V333" i="20" s="1"/>
  <c r="T334" i="20"/>
  <c r="T333" i="20" s="1"/>
  <c r="M334" i="20"/>
  <c r="L334" i="20"/>
  <c r="AB333" i="20"/>
  <c r="W333" i="20"/>
  <c r="U333" i="20"/>
  <c r="R333" i="20"/>
  <c r="P333" i="20"/>
  <c r="P330" i="20" s="1"/>
  <c r="P319" i="20" s="1"/>
  <c r="P312" i="20" s="1"/>
  <c r="P309" i="20" s="1"/>
  <c r="O333" i="20"/>
  <c r="M333" i="20"/>
  <c r="K333" i="20"/>
  <c r="J333" i="20"/>
  <c r="J330" i="20" s="1"/>
  <c r="I333" i="20"/>
  <c r="H333" i="20"/>
  <c r="G333" i="20"/>
  <c r="F333" i="20"/>
  <c r="AC332" i="20"/>
  <c r="AB332" i="20"/>
  <c r="X332" i="20"/>
  <c r="V332" i="20"/>
  <c r="V331" i="20" s="1"/>
  <c r="T332" i="20"/>
  <c r="T331" i="20" s="1"/>
  <c r="Q332" i="20"/>
  <c r="Q331" i="20" s="1"/>
  <c r="L332" i="20"/>
  <c r="M332" i="20" s="1"/>
  <c r="X331" i="20"/>
  <c r="X330" i="20" s="1"/>
  <c r="X319" i="20" s="1"/>
  <c r="X312" i="20" s="1"/>
  <c r="X309" i="20" s="1"/>
  <c r="W331" i="20"/>
  <c r="AC331" i="20" s="1"/>
  <c r="U331" i="20"/>
  <c r="R331" i="20"/>
  <c r="R330" i="20" s="1"/>
  <c r="R319" i="20" s="1"/>
  <c r="R312" i="20" s="1"/>
  <c r="P331" i="20"/>
  <c r="O331" i="20"/>
  <c r="K331" i="20"/>
  <c r="J331" i="20"/>
  <c r="I331" i="20"/>
  <c r="H331" i="20"/>
  <c r="G331" i="20"/>
  <c r="F331" i="20"/>
  <c r="U330" i="20"/>
  <c r="O330" i="20"/>
  <c r="O319" i="20" s="1"/>
  <c r="O312" i="20" s="1"/>
  <c r="O309" i="20" s="1"/>
  <c r="I330" i="20"/>
  <c r="H330" i="20"/>
  <c r="F330" i="20"/>
  <c r="F319" i="20" s="1"/>
  <c r="F312" i="20" s="1"/>
  <c r="AC329" i="20"/>
  <c r="AB329" i="20"/>
  <c r="Z329" i="20"/>
  <c r="X329" i="20"/>
  <c r="V329" i="20"/>
  <c r="T329" i="20"/>
  <c r="Q329" i="20"/>
  <c r="Q328" i="20" s="1"/>
  <c r="M329" i="20"/>
  <c r="L329" i="20"/>
  <c r="X328" i="20"/>
  <c r="W328" i="20"/>
  <c r="V328" i="20"/>
  <c r="V325" i="20" s="1"/>
  <c r="V318" i="20" s="1"/>
  <c r="V311" i="20" s="1"/>
  <c r="V308" i="20" s="1"/>
  <c r="U328" i="20"/>
  <c r="T328" i="20"/>
  <c r="R328" i="20"/>
  <c r="P328" i="20"/>
  <c r="O328" i="20"/>
  <c r="M328" i="20"/>
  <c r="K328" i="20"/>
  <c r="J328" i="20"/>
  <c r="I328" i="20"/>
  <c r="I325" i="20" s="1"/>
  <c r="I318" i="20" s="1"/>
  <c r="I311" i="20" s="1"/>
  <c r="I308" i="20" s="1"/>
  <c r="I124" i="20" s="1"/>
  <c r="H328" i="20"/>
  <c r="G328" i="20"/>
  <c r="F328" i="20"/>
  <c r="F325" i="20" s="1"/>
  <c r="F318" i="20" s="1"/>
  <c r="AC327" i="20"/>
  <c r="AB327" i="20"/>
  <c r="AA327" i="20"/>
  <c r="X327" i="20"/>
  <c r="X326" i="20" s="1"/>
  <c r="V327" i="20"/>
  <c r="T327" i="20"/>
  <c r="M327" i="20"/>
  <c r="L327" i="20"/>
  <c r="W326" i="20"/>
  <c r="V326" i="20"/>
  <c r="U326" i="20"/>
  <c r="T326" i="20"/>
  <c r="T325" i="20" s="1"/>
  <c r="R326" i="20"/>
  <c r="P326" i="20"/>
  <c r="O326" i="20"/>
  <c r="O325" i="20" s="1"/>
  <c r="O318" i="20" s="1"/>
  <c r="O311" i="20" s="1"/>
  <c r="O308" i="20" s="1"/>
  <c r="K326" i="20"/>
  <c r="J326" i="20"/>
  <c r="I326" i="20"/>
  <c r="H326" i="20"/>
  <c r="G326" i="20"/>
  <c r="F326" i="20"/>
  <c r="W325" i="20"/>
  <c r="U325" i="20"/>
  <c r="P325" i="20"/>
  <c r="K325" i="20"/>
  <c r="K318" i="20" s="1"/>
  <c r="K311" i="20" s="1"/>
  <c r="J325" i="20"/>
  <c r="J318" i="20" s="1"/>
  <c r="J311" i="20" s="1"/>
  <c r="J308" i="20" s="1"/>
  <c r="H325" i="20"/>
  <c r="H318" i="20" s="1"/>
  <c r="H311" i="20" s="1"/>
  <c r="H308" i="20" s="1"/>
  <c r="G325" i="20"/>
  <c r="AC324" i="20"/>
  <c r="AB324" i="20"/>
  <c r="AA324" i="20"/>
  <c r="Z324" i="20"/>
  <c r="Y324" i="20"/>
  <c r="X324" i="20"/>
  <c r="V324" i="20"/>
  <c r="T324" i="20"/>
  <c r="S324" i="20"/>
  <c r="S323" i="20" s="1"/>
  <c r="Q324" i="20"/>
  <c r="Q323" i="20" s="1"/>
  <c r="L324" i="20"/>
  <c r="Y323" i="20"/>
  <c r="X323" i="20"/>
  <c r="W323" i="20"/>
  <c r="AC323" i="20" s="1"/>
  <c r="V323" i="20"/>
  <c r="U323" i="20"/>
  <c r="AB323" i="20" s="1"/>
  <c r="T323" i="20"/>
  <c r="R323" i="20"/>
  <c r="P323" i="20"/>
  <c r="P320" i="20" s="1"/>
  <c r="P317" i="20" s="1"/>
  <c r="O323" i="20"/>
  <c r="M323" i="20"/>
  <c r="AA323" i="20" s="1"/>
  <c r="K323" i="20"/>
  <c r="J323" i="20"/>
  <c r="I323" i="20"/>
  <c r="H323" i="20"/>
  <c r="G323" i="20"/>
  <c r="F323" i="20"/>
  <c r="AC322" i="20"/>
  <c r="AB322" i="20"/>
  <c r="AA322" i="20"/>
  <c r="Z322" i="20"/>
  <c r="Y322" i="20"/>
  <c r="X322" i="20"/>
  <c r="V322" i="20"/>
  <c r="V321" i="20" s="1"/>
  <c r="V320" i="20" s="1"/>
  <c r="V317" i="20" s="1"/>
  <c r="T322" i="20"/>
  <c r="S322" i="20"/>
  <c r="S321" i="20" s="1"/>
  <c r="Q322" i="20"/>
  <c r="L322" i="20"/>
  <c r="AC321" i="20"/>
  <c r="Z321" i="20"/>
  <c r="X321" i="20"/>
  <c r="W321" i="20"/>
  <c r="U321" i="20"/>
  <c r="AB321" i="20" s="1"/>
  <c r="T321" i="20"/>
  <c r="R321" i="20"/>
  <c r="Q321" i="20"/>
  <c r="Q320" i="20" s="1"/>
  <c r="Q317" i="20" s="1"/>
  <c r="P321" i="20"/>
  <c r="O321" i="20"/>
  <c r="O320" i="20" s="1"/>
  <c r="M321" i="20"/>
  <c r="Y321" i="20" s="1"/>
  <c r="L321" i="20"/>
  <c r="K321" i="20"/>
  <c r="J321" i="20"/>
  <c r="I321" i="20"/>
  <c r="I320" i="20" s="1"/>
  <c r="H321" i="20"/>
  <c r="G321" i="20"/>
  <c r="F321" i="20"/>
  <c r="X320" i="20"/>
  <c r="U320" i="20"/>
  <c r="T320" i="20"/>
  <c r="T317" i="20" s="1"/>
  <c r="S320" i="20"/>
  <c r="S317" i="20" s="1"/>
  <c r="R320" i="20"/>
  <c r="M320" i="20"/>
  <c r="M317" i="20" s="1"/>
  <c r="Y317" i="20" s="1"/>
  <c r="J320" i="20"/>
  <c r="J317" i="20" s="1"/>
  <c r="H320" i="20"/>
  <c r="H317" i="20" s="1"/>
  <c r="F320" i="20"/>
  <c r="U319" i="20"/>
  <c r="J319" i="20"/>
  <c r="I319" i="20"/>
  <c r="H319" i="20"/>
  <c r="H312" i="20" s="1"/>
  <c r="H309" i="20" s="1"/>
  <c r="T318" i="20"/>
  <c r="T311" i="20" s="1"/>
  <c r="T308" i="20" s="1"/>
  <c r="T124" i="20" s="1"/>
  <c r="P318" i="20"/>
  <c r="X317" i="20"/>
  <c r="R317" i="20"/>
  <c r="O317" i="20"/>
  <c r="I317" i="20"/>
  <c r="F317" i="20"/>
  <c r="AC316" i="20"/>
  <c r="AB316" i="20"/>
  <c r="AA316" i="20"/>
  <c r="Z316" i="20"/>
  <c r="Y316" i="20"/>
  <c r="X316" i="20"/>
  <c r="V316" i="20"/>
  <c r="V315" i="20" s="1"/>
  <c r="V314" i="20" s="1"/>
  <c r="V313" i="20" s="1"/>
  <c r="V310" i="20" s="1"/>
  <c r="V307" i="20" s="1"/>
  <c r="T316" i="20"/>
  <c r="T315" i="20" s="1"/>
  <c r="T314" i="20" s="1"/>
  <c r="S316" i="20"/>
  <c r="S315" i="20" s="1"/>
  <c r="S314" i="20" s="1"/>
  <c r="S313" i="20" s="1"/>
  <c r="Q316" i="20"/>
  <c r="L316" i="20"/>
  <c r="M316" i="20" s="1"/>
  <c r="M315" i="20" s="1"/>
  <c r="M314" i="20" s="1"/>
  <c r="M313" i="20" s="1"/>
  <c r="AB315" i="20"/>
  <c r="AA315" i="20"/>
  <c r="X315" i="20"/>
  <c r="X314" i="20" s="1"/>
  <c r="X313" i="20" s="1"/>
  <c r="W315" i="20"/>
  <c r="U315" i="20"/>
  <c r="Z315" i="20" s="1"/>
  <c r="R315" i="20"/>
  <c r="Y315" i="20" s="1"/>
  <c r="Q315" i="20"/>
  <c r="Q314" i="20" s="1"/>
  <c r="Q313" i="20" s="1"/>
  <c r="P315" i="20"/>
  <c r="O315" i="20"/>
  <c r="K315" i="20"/>
  <c r="J315" i="20"/>
  <c r="L315" i="20" s="1"/>
  <c r="I315" i="20"/>
  <c r="H315" i="20"/>
  <c r="G315" i="20"/>
  <c r="F315" i="20"/>
  <c r="F314" i="20" s="1"/>
  <c r="F313" i="20" s="1"/>
  <c r="AB314" i="20"/>
  <c r="W314" i="20"/>
  <c r="U314" i="20"/>
  <c r="R314" i="20"/>
  <c r="Y314" i="20" s="1"/>
  <c r="P314" i="20"/>
  <c r="P313" i="20" s="1"/>
  <c r="O314" i="20"/>
  <c r="O313" i="20" s="1"/>
  <c r="K314" i="20"/>
  <c r="J314" i="20"/>
  <c r="I314" i="20"/>
  <c r="I313" i="20" s="1"/>
  <c r="H314" i="20"/>
  <c r="G314" i="20"/>
  <c r="T313" i="20"/>
  <c r="R313" i="20"/>
  <c r="Y313" i="20" s="1"/>
  <c r="K313" i="20"/>
  <c r="J313" i="20"/>
  <c r="G313" i="20"/>
  <c r="U312" i="20"/>
  <c r="J312" i="20"/>
  <c r="J309" i="20" s="1"/>
  <c r="I312" i="20"/>
  <c r="P311" i="20"/>
  <c r="P308" i="20" s="1"/>
  <c r="F311" i="20"/>
  <c r="U309" i="20"/>
  <c r="I309" i="20"/>
  <c r="F309" i="20"/>
  <c r="K308" i="20"/>
  <c r="F308" i="20"/>
  <c r="AC306" i="20"/>
  <c r="AB306" i="20"/>
  <c r="X306" i="20"/>
  <c r="V306" i="20"/>
  <c r="T306" i="20"/>
  <c r="T305" i="20" s="1"/>
  <c r="T304" i="20" s="1"/>
  <c r="T303" i="20" s="1"/>
  <c r="S306" i="20"/>
  <c r="S305" i="20" s="1"/>
  <c r="S304" i="20" s="1"/>
  <c r="S303" i="20" s="1"/>
  <c r="M306" i="20"/>
  <c r="L306" i="20"/>
  <c r="X305" i="20"/>
  <c r="X304" i="20" s="1"/>
  <c r="X303" i="20" s="1"/>
  <c r="W305" i="20"/>
  <c r="V305" i="20"/>
  <c r="V304" i="20" s="1"/>
  <c r="V303" i="20" s="1"/>
  <c r="U305" i="20"/>
  <c r="R305" i="20"/>
  <c r="P305" i="20"/>
  <c r="P304" i="20" s="1"/>
  <c r="P303" i="20" s="1"/>
  <c r="O305" i="20"/>
  <c r="O304" i="20" s="1"/>
  <c r="K305" i="20"/>
  <c r="J305" i="20"/>
  <c r="I305" i="20"/>
  <c r="H305" i="20"/>
  <c r="G305" i="20"/>
  <c r="L305" i="20" s="1"/>
  <c r="F305" i="20"/>
  <c r="W304" i="20"/>
  <c r="R304" i="20"/>
  <c r="K304" i="20"/>
  <c r="K303" i="20" s="1"/>
  <c r="J304" i="20"/>
  <c r="I304" i="20"/>
  <c r="I303" i="20" s="1"/>
  <c r="I298" i="20" s="1"/>
  <c r="I297" i="20" s="1"/>
  <c r="H304" i="20"/>
  <c r="G304" i="20"/>
  <c r="F304" i="20"/>
  <c r="W303" i="20"/>
  <c r="O303" i="20"/>
  <c r="O298" i="20" s="1"/>
  <c r="O297" i="20" s="1"/>
  <c r="J303" i="20"/>
  <c r="H303" i="20"/>
  <c r="F303" i="20"/>
  <c r="AC302" i="20"/>
  <c r="AB302" i="20"/>
  <c r="AA302" i="20"/>
  <c r="X302" i="20"/>
  <c r="V302" i="20"/>
  <c r="T302" i="20"/>
  <c r="S302" i="20"/>
  <c r="S301" i="20" s="1"/>
  <c r="S300" i="20" s="1"/>
  <c r="S299" i="20" s="1"/>
  <c r="M302" i="20"/>
  <c r="L302" i="20"/>
  <c r="X301" i="20"/>
  <c r="X300" i="20" s="1"/>
  <c r="W301" i="20"/>
  <c r="V301" i="20"/>
  <c r="U301" i="20"/>
  <c r="T301" i="20"/>
  <c r="T300" i="20" s="1"/>
  <c r="T299" i="20" s="1"/>
  <c r="T298" i="20" s="1"/>
  <c r="T297" i="20" s="1"/>
  <c r="R301" i="20"/>
  <c r="P301" i="20"/>
  <c r="O301" i="20"/>
  <c r="K301" i="20"/>
  <c r="K300" i="20" s="1"/>
  <c r="K299" i="20" s="1"/>
  <c r="K298" i="20" s="1"/>
  <c r="J301" i="20"/>
  <c r="J300" i="20" s="1"/>
  <c r="J299" i="20" s="1"/>
  <c r="I301" i="20"/>
  <c r="H301" i="20"/>
  <c r="H300" i="20" s="1"/>
  <c r="G301" i="20"/>
  <c r="F301" i="20"/>
  <c r="V300" i="20"/>
  <c r="V299" i="20" s="1"/>
  <c r="V298" i="20" s="1"/>
  <c r="V297" i="20" s="1"/>
  <c r="U300" i="20"/>
  <c r="P300" i="20"/>
  <c r="P299" i="20" s="1"/>
  <c r="O300" i="20"/>
  <c r="I300" i="20"/>
  <c r="F300" i="20"/>
  <c r="X299" i="20"/>
  <c r="U299" i="20"/>
  <c r="O299" i="20"/>
  <c r="I299" i="20"/>
  <c r="H299" i="20"/>
  <c r="H298" i="20" s="1"/>
  <c r="H297" i="20" s="1"/>
  <c r="F299" i="20"/>
  <c r="F298" i="20" s="1"/>
  <c r="F297" i="20" s="1"/>
  <c r="K297" i="20"/>
  <c r="AC296" i="20"/>
  <c r="AB296" i="20"/>
  <c r="X296" i="20"/>
  <c r="X295" i="20" s="1"/>
  <c r="V296" i="20"/>
  <c r="V295" i="20" s="1"/>
  <c r="V294" i="20" s="1"/>
  <c r="V293" i="20" s="1"/>
  <c r="V292" i="20" s="1"/>
  <c r="V291" i="20" s="1"/>
  <c r="T296" i="20"/>
  <c r="L296" i="20"/>
  <c r="M296" i="20" s="1"/>
  <c r="AC295" i="20"/>
  <c r="W295" i="20"/>
  <c r="U295" i="20"/>
  <c r="T295" i="20"/>
  <c r="R295" i="20"/>
  <c r="R294" i="20" s="1"/>
  <c r="P295" i="20"/>
  <c r="O295" i="20"/>
  <c r="K295" i="20"/>
  <c r="J295" i="20"/>
  <c r="I295" i="20"/>
  <c r="H295" i="20"/>
  <c r="G295" i="20"/>
  <c r="F295" i="20"/>
  <c r="F294" i="20" s="1"/>
  <c r="F293" i="20" s="1"/>
  <c r="F292" i="20" s="1"/>
  <c r="F291" i="20" s="1"/>
  <c r="AC294" i="20"/>
  <c r="X294" i="20"/>
  <c r="X293" i="20" s="1"/>
  <c r="X292" i="20" s="1"/>
  <c r="X291" i="20" s="1"/>
  <c r="W294" i="20"/>
  <c r="U294" i="20"/>
  <c r="U293" i="20" s="1"/>
  <c r="T294" i="20"/>
  <c r="P294" i="20"/>
  <c r="O294" i="20"/>
  <c r="O293" i="20" s="1"/>
  <c r="O292" i="20" s="1"/>
  <c r="O291" i="20" s="1"/>
  <c r="J294" i="20"/>
  <c r="I294" i="20"/>
  <c r="H294" i="20"/>
  <c r="H293" i="20" s="1"/>
  <c r="H292" i="20" s="1"/>
  <c r="H291" i="20" s="1"/>
  <c r="G294" i="20"/>
  <c r="T293" i="20"/>
  <c r="T292" i="20" s="1"/>
  <c r="P293" i="20"/>
  <c r="J293" i="20"/>
  <c r="I293" i="20"/>
  <c r="P292" i="20"/>
  <c r="J292" i="20"/>
  <c r="I292" i="20"/>
  <c r="I291" i="20" s="1"/>
  <c r="T291" i="20"/>
  <c r="P291" i="20"/>
  <c r="J291" i="20"/>
  <c r="AA290" i="20"/>
  <c r="X290" i="20"/>
  <c r="X289" i="20" s="1"/>
  <c r="V290" i="20"/>
  <c r="V289" i="20" s="1"/>
  <c r="T290" i="20"/>
  <c r="L290" i="20"/>
  <c r="M290" i="20" s="1"/>
  <c r="W289" i="20"/>
  <c r="U289" i="20"/>
  <c r="T289" i="20"/>
  <c r="R289" i="20"/>
  <c r="P289" i="20"/>
  <c r="P280" i="20" s="1"/>
  <c r="O289" i="20"/>
  <c r="K289" i="20"/>
  <c r="J289" i="20"/>
  <c r="I289" i="20"/>
  <c r="I280" i="20" s="1"/>
  <c r="I279" i="20" s="1"/>
  <c r="H289" i="20"/>
  <c r="G289" i="20"/>
  <c r="F289" i="20"/>
  <c r="X288" i="20"/>
  <c r="X287" i="20" s="1"/>
  <c r="V288" i="20"/>
  <c r="T288" i="20"/>
  <c r="T287" i="20" s="1"/>
  <c r="S288" i="20"/>
  <c r="S287" i="20" s="1"/>
  <c r="M288" i="20"/>
  <c r="L288" i="20"/>
  <c r="W287" i="20"/>
  <c r="V287" i="20"/>
  <c r="U287" i="20"/>
  <c r="R287" i="20"/>
  <c r="P287" i="20"/>
  <c r="O287" i="20"/>
  <c r="K287" i="20"/>
  <c r="J287" i="20"/>
  <c r="I287" i="20"/>
  <c r="H287" i="20"/>
  <c r="G287" i="20"/>
  <c r="F287" i="20"/>
  <c r="Y286" i="20"/>
  <c r="X286" i="20"/>
  <c r="X285" i="20" s="1"/>
  <c r="V286" i="20"/>
  <c r="V285" i="20" s="1"/>
  <c r="T286" i="20"/>
  <c r="L286" i="20"/>
  <c r="M286" i="20" s="1"/>
  <c r="W285" i="20"/>
  <c r="U285" i="20"/>
  <c r="T285" i="20"/>
  <c r="R285" i="20"/>
  <c r="P285" i="20"/>
  <c r="O285" i="20"/>
  <c r="K285" i="20"/>
  <c r="J285" i="20"/>
  <c r="L285" i="20" s="1"/>
  <c r="I285" i="20"/>
  <c r="H285" i="20"/>
  <c r="G285" i="20"/>
  <c r="F285" i="20"/>
  <c r="Y284" i="20"/>
  <c r="X284" i="20"/>
  <c r="V284" i="20"/>
  <c r="T284" i="20"/>
  <c r="T283" i="20" s="1"/>
  <c r="T280" i="20" s="1"/>
  <c r="T279" i="20" s="1"/>
  <c r="M284" i="20"/>
  <c r="L284" i="20"/>
  <c r="X283" i="20"/>
  <c r="W283" i="20"/>
  <c r="V283" i="20"/>
  <c r="U283" i="20"/>
  <c r="R283" i="20"/>
  <c r="P283" i="20"/>
  <c r="O283" i="20"/>
  <c r="K283" i="20"/>
  <c r="J283" i="20"/>
  <c r="I283" i="20"/>
  <c r="H283" i="20"/>
  <c r="G283" i="20"/>
  <c r="G280" i="20" s="1"/>
  <c r="G279" i="20" s="1"/>
  <c r="F283" i="20"/>
  <c r="AA282" i="20"/>
  <c r="Y282" i="20"/>
  <c r="X282" i="20"/>
  <c r="X281" i="20" s="1"/>
  <c r="V282" i="20"/>
  <c r="T282" i="20"/>
  <c r="T281" i="20" s="1"/>
  <c r="L282" i="20"/>
  <c r="M282" i="20" s="1"/>
  <c r="W281" i="20"/>
  <c r="V281" i="20"/>
  <c r="U281" i="20"/>
  <c r="R281" i="20"/>
  <c r="P281" i="20"/>
  <c r="O281" i="20"/>
  <c r="O280" i="20" s="1"/>
  <c r="O279" i="20" s="1"/>
  <c r="K281" i="20"/>
  <c r="J281" i="20"/>
  <c r="J280" i="20" s="1"/>
  <c r="J279" i="20" s="1"/>
  <c r="I281" i="20"/>
  <c r="H281" i="20"/>
  <c r="G281" i="20"/>
  <c r="F281" i="20"/>
  <c r="R280" i="20"/>
  <c r="H280" i="20"/>
  <c r="P279" i="20"/>
  <c r="H279" i="20"/>
  <c r="X278" i="20"/>
  <c r="X277" i="20" s="1"/>
  <c r="V278" i="20"/>
  <c r="T278" i="20"/>
  <c r="S278" i="20"/>
  <c r="S277" i="20" s="1"/>
  <c r="M278" i="20"/>
  <c r="L278" i="20"/>
  <c r="W277" i="20"/>
  <c r="V277" i="20"/>
  <c r="U277" i="20"/>
  <c r="T277" i="20"/>
  <c r="R277" i="20"/>
  <c r="P277" i="20"/>
  <c r="O277" i="20"/>
  <c r="K277" i="20"/>
  <c r="J277" i="20"/>
  <c r="I277" i="20"/>
  <c r="I274" i="20" s="1"/>
  <c r="I273" i="20" s="1"/>
  <c r="H277" i="20"/>
  <c r="H274" i="20" s="1"/>
  <c r="G277" i="20"/>
  <c r="F277" i="20"/>
  <c r="X276" i="20"/>
  <c r="X275" i="20" s="1"/>
  <c r="V276" i="20"/>
  <c r="T276" i="20"/>
  <c r="M276" i="20"/>
  <c r="L276" i="20"/>
  <c r="W275" i="20"/>
  <c r="V275" i="20"/>
  <c r="V274" i="20" s="1"/>
  <c r="V273" i="20" s="1"/>
  <c r="U275" i="20"/>
  <c r="T275" i="20"/>
  <c r="R275" i="20"/>
  <c r="P275" i="20"/>
  <c r="O275" i="20"/>
  <c r="K275" i="20"/>
  <c r="J275" i="20"/>
  <c r="J274" i="20" s="1"/>
  <c r="I275" i="20"/>
  <c r="H275" i="20"/>
  <c r="G275" i="20"/>
  <c r="G274" i="20" s="1"/>
  <c r="G273" i="20" s="1"/>
  <c r="F275" i="20"/>
  <c r="F274" i="20" s="1"/>
  <c r="F273" i="20" s="1"/>
  <c r="X274" i="20"/>
  <c r="X273" i="20" s="1"/>
  <c r="T274" i="20"/>
  <c r="R274" i="20"/>
  <c r="O274" i="20"/>
  <c r="O273" i="20" s="1"/>
  <c r="K274" i="20"/>
  <c r="K273" i="20" s="1"/>
  <c r="T273" i="20"/>
  <c r="R273" i="20"/>
  <c r="J273" i="20"/>
  <c r="H273" i="20"/>
  <c r="L273" i="20" s="1"/>
  <c r="AB272" i="20"/>
  <c r="X272" i="20"/>
  <c r="X271" i="20" s="1"/>
  <c r="V272" i="20"/>
  <c r="V271" i="20" s="1"/>
  <c r="T272" i="20"/>
  <c r="L272" i="20"/>
  <c r="M272" i="20" s="1"/>
  <c r="W271" i="20"/>
  <c r="W268" i="20" s="1"/>
  <c r="U271" i="20"/>
  <c r="T271" i="20"/>
  <c r="T268" i="20" s="1"/>
  <c r="T262" i="20" s="1"/>
  <c r="T250" i="20" s="1"/>
  <c r="R271" i="20"/>
  <c r="P271" i="20"/>
  <c r="O271" i="20"/>
  <c r="O268" i="20" s="1"/>
  <c r="K271" i="20"/>
  <c r="J271" i="20"/>
  <c r="I271" i="20"/>
  <c r="H271" i="20"/>
  <c r="H268" i="20" s="1"/>
  <c r="G271" i="20"/>
  <c r="F271" i="20"/>
  <c r="AB270" i="20"/>
  <c r="X270" i="20"/>
  <c r="V270" i="20"/>
  <c r="V269" i="20" s="1"/>
  <c r="V268" i="20" s="1"/>
  <c r="V262" i="20" s="1"/>
  <c r="V250" i="20" s="1"/>
  <c r="T270" i="20"/>
  <c r="T269" i="20" s="1"/>
  <c r="M270" i="20"/>
  <c r="AB269" i="20"/>
  <c r="X269" i="20"/>
  <c r="W269" i="20"/>
  <c r="U269" i="20"/>
  <c r="R269" i="20"/>
  <c r="P269" i="20"/>
  <c r="O269" i="20"/>
  <c r="L269" i="20"/>
  <c r="K269" i="20"/>
  <c r="J269" i="20"/>
  <c r="J268" i="20" s="1"/>
  <c r="I269" i="20"/>
  <c r="H269" i="20"/>
  <c r="G269" i="20"/>
  <c r="G268" i="20" s="1"/>
  <c r="F269" i="20"/>
  <c r="F268" i="20" s="1"/>
  <c r="R268" i="20"/>
  <c r="P268" i="20"/>
  <c r="K268" i="20"/>
  <c r="I268" i="20"/>
  <c r="Z267" i="20"/>
  <c r="Y267" i="20"/>
  <c r="X267" i="20"/>
  <c r="V267" i="20"/>
  <c r="T267" i="20"/>
  <c r="S267" i="20"/>
  <c r="S266" i="20" s="1"/>
  <c r="Q267" i="20"/>
  <c r="Q266" i="20" s="1"/>
  <c r="M267" i="20"/>
  <c r="L267" i="20"/>
  <c r="X266" i="20"/>
  <c r="W266" i="20"/>
  <c r="V266" i="20"/>
  <c r="U266" i="20"/>
  <c r="T266" i="20"/>
  <c r="R266" i="20"/>
  <c r="P266" i="20"/>
  <c r="O266" i="20"/>
  <c r="K266" i="20"/>
  <c r="L266" i="20" s="1"/>
  <c r="J266" i="20"/>
  <c r="I266" i="20"/>
  <c r="H266" i="20"/>
  <c r="G266" i="20"/>
  <c r="F266" i="20"/>
  <c r="X265" i="20"/>
  <c r="V265" i="20"/>
  <c r="V264" i="20" s="1"/>
  <c r="T265" i="20"/>
  <c r="T264" i="20" s="1"/>
  <c r="T263" i="20" s="1"/>
  <c r="M265" i="20"/>
  <c r="Y265" i="20" s="1"/>
  <c r="L265" i="20"/>
  <c r="X264" i="20"/>
  <c r="W264" i="20"/>
  <c r="U264" i="20"/>
  <c r="R264" i="20"/>
  <c r="P264" i="20"/>
  <c r="P263" i="20" s="1"/>
  <c r="P262" i="20" s="1"/>
  <c r="O264" i="20"/>
  <c r="M264" i="20"/>
  <c r="K264" i="20"/>
  <c r="K263" i="20" s="1"/>
  <c r="K262" i="20" s="1"/>
  <c r="K250" i="20" s="1"/>
  <c r="K248" i="20" s="1"/>
  <c r="J264" i="20"/>
  <c r="J263" i="20" s="1"/>
  <c r="I264" i="20"/>
  <c r="I263" i="20" s="1"/>
  <c r="H264" i="20"/>
  <c r="G264" i="20"/>
  <c r="F264" i="20"/>
  <c r="V263" i="20"/>
  <c r="O263" i="20"/>
  <c r="H263" i="20"/>
  <c r="G263" i="20"/>
  <c r="L263" i="20" s="1"/>
  <c r="O262" i="20"/>
  <c r="O250" i="20" s="1"/>
  <c r="O248" i="20" s="1"/>
  <c r="AC261" i="20"/>
  <c r="AB261" i="20"/>
  <c r="X261" i="20"/>
  <c r="X260" i="20" s="1"/>
  <c r="X259" i="20" s="1"/>
  <c r="X258" i="20" s="1"/>
  <c r="V261" i="20"/>
  <c r="T261" i="20"/>
  <c r="L261" i="20"/>
  <c r="M261" i="20" s="1"/>
  <c r="Y261" i="20" s="1"/>
  <c r="W260" i="20"/>
  <c r="V260" i="20"/>
  <c r="V259" i="20" s="1"/>
  <c r="V258" i="20" s="1"/>
  <c r="U260" i="20"/>
  <c r="T260" i="20"/>
  <c r="R260" i="20"/>
  <c r="AB260" i="20" s="1"/>
  <c r="P260" i="20"/>
  <c r="O260" i="20"/>
  <c r="K260" i="20"/>
  <c r="J260" i="20"/>
  <c r="J259" i="20" s="1"/>
  <c r="J258" i="20" s="1"/>
  <c r="I260" i="20"/>
  <c r="I259" i="20" s="1"/>
  <c r="I258" i="20" s="1"/>
  <c r="H260" i="20"/>
  <c r="G260" i="20"/>
  <c r="F260" i="20"/>
  <c r="W259" i="20"/>
  <c r="T259" i="20"/>
  <c r="P259" i="20"/>
  <c r="P258" i="20" s="1"/>
  <c r="O259" i="20"/>
  <c r="O258" i="20" s="1"/>
  <c r="K259" i="20"/>
  <c r="G259" i="20"/>
  <c r="F259" i="20"/>
  <c r="F258" i="20" s="1"/>
  <c r="W258" i="20"/>
  <c r="T258" i="20"/>
  <c r="K258" i="20"/>
  <c r="G258" i="20"/>
  <c r="AC257" i="20"/>
  <c r="AB257" i="20"/>
  <c r="Z257" i="20"/>
  <c r="X257" i="20"/>
  <c r="X256" i="20" s="1"/>
  <c r="V257" i="20"/>
  <c r="T257" i="20"/>
  <c r="Q257" i="20"/>
  <c r="Q256" i="20" s="1"/>
  <c r="M257" i="20"/>
  <c r="L257" i="20"/>
  <c r="AC256" i="20"/>
  <c r="Y256" i="20"/>
  <c r="W256" i="20"/>
  <c r="V256" i="20"/>
  <c r="U256" i="20"/>
  <c r="AB256" i="20" s="1"/>
  <c r="T256" i="20"/>
  <c r="R256" i="20"/>
  <c r="P256" i="20"/>
  <c r="O256" i="20"/>
  <c r="M256" i="20"/>
  <c r="AA256" i="20" s="1"/>
  <c r="K256" i="20"/>
  <c r="J256" i="20"/>
  <c r="I256" i="20"/>
  <c r="H256" i="20"/>
  <c r="G256" i="20"/>
  <c r="F256" i="20"/>
  <c r="AC255" i="20"/>
  <c r="AB255" i="20"/>
  <c r="Y255" i="20"/>
  <c r="X255" i="20"/>
  <c r="V255" i="20"/>
  <c r="V254" i="20" s="1"/>
  <c r="V253" i="20" s="1"/>
  <c r="V252" i="20" s="1"/>
  <c r="T255" i="20"/>
  <c r="L255" i="20"/>
  <c r="M255" i="20" s="1"/>
  <c r="AC254" i="20"/>
  <c r="X254" i="20"/>
  <c r="W254" i="20"/>
  <c r="U254" i="20"/>
  <c r="T254" i="20"/>
  <c r="T253" i="20" s="1"/>
  <c r="T252" i="20" s="1"/>
  <c r="R254" i="20"/>
  <c r="P254" i="20"/>
  <c r="O254" i="20"/>
  <c r="O253" i="20" s="1"/>
  <c r="O252" i="20" s="1"/>
  <c r="L254" i="20"/>
  <c r="K254" i="20"/>
  <c r="J254" i="20"/>
  <c r="I254" i="20"/>
  <c r="H254" i="20"/>
  <c r="H253" i="20" s="1"/>
  <c r="H252" i="20" s="1"/>
  <c r="G254" i="20"/>
  <c r="F254" i="20"/>
  <c r="F253" i="20" s="1"/>
  <c r="F252" i="20" s="1"/>
  <c r="X253" i="20"/>
  <c r="X252" i="20" s="1"/>
  <c r="W253" i="20"/>
  <c r="R253" i="20"/>
  <c r="P253" i="20"/>
  <c r="P252" i="20" s="1"/>
  <c r="K253" i="20"/>
  <c r="K252" i="20" s="1"/>
  <c r="J253" i="20"/>
  <c r="J252" i="20" s="1"/>
  <c r="I253" i="20"/>
  <c r="R252" i="20"/>
  <c r="I252" i="20"/>
  <c r="P250" i="20"/>
  <c r="P248" i="20" s="1"/>
  <c r="V248" i="20"/>
  <c r="T248" i="20"/>
  <c r="AC247" i="20"/>
  <c r="AB247" i="20"/>
  <c r="AA247" i="20"/>
  <c r="Z247" i="20"/>
  <c r="X247" i="20"/>
  <c r="V247" i="20"/>
  <c r="V246" i="20" s="1"/>
  <c r="V245" i="20" s="1"/>
  <c r="V244" i="20" s="1"/>
  <c r="V243" i="20" s="1"/>
  <c r="T247" i="20"/>
  <c r="S247" i="20"/>
  <c r="S246" i="20" s="1"/>
  <c r="S245" i="20" s="1"/>
  <c r="S244" i="20" s="1"/>
  <c r="S243" i="20" s="1"/>
  <c r="S242" i="20" s="1"/>
  <c r="Q247" i="20"/>
  <c r="L247" i="20"/>
  <c r="M247" i="20" s="1"/>
  <c r="M246" i="20" s="1"/>
  <c r="AC246" i="20"/>
  <c r="AA246" i="20"/>
  <c r="Z246" i="20"/>
  <c r="X246" i="20"/>
  <c r="X245" i="20" s="1"/>
  <c r="X244" i="20" s="1"/>
  <c r="X243" i="20" s="1"/>
  <c r="X242" i="20" s="1"/>
  <c r="W246" i="20"/>
  <c r="U246" i="20"/>
  <c r="AB246" i="20" s="1"/>
  <c r="T246" i="20"/>
  <c r="R246" i="20"/>
  <c r="Y246" i="20" s="1"/>
  <c r="Q246" i="20"/>
  <c r="Q245" i="20" s="1"/>
  <c r="Q244" i="20" s="1"/>
  <c r="Q243" i="20" s="1"/>
  <c r="Q242" i="20" s="1"/>
  <c r="P246" i="20"/>
  <c r="O246" i="20"/>
  <c r="L246" i="20"/>
  <c r="K246" i="20"/>
  <c r="J246" i="20"/>
  <c r="J245" i="20" s="1"/>
  <c r="I246" i="20"/>
  <c r="I245" i="20" s="1"/>
  <c r="I244" i="20" s="1"/>
  <c r="H246" i="20"/>
  <c r="G246" i="20"/>
  <c r="F246" i="20"/>
  <c r="F245" i="20" s="1"/>
  <c r="F244" i="20" s="1"/>
  <c r="F243" i="20" s="1"/>
  <c r="F242" i="20" s="1"/>
  <c r="W245" i="20"/>
  <c r="U245" i="20"/>
  <c r="T245" i="20"/>
  <c r="T244" i="20" s="1"/>
  <c r="T243" i="20" s="1"/>
  <c r="R245" i="20"/>
  <c r="P245" i="20"/>
  <c r="O245" i="20"/>
  <c r="K245" i="20"/>
  <c r="K244" i="20" s="1"/>
  <c r="K243" i="20" s="1"/>
  <c r="H245" i="20"/>
  <c r="G245" i="20"/>
  <c r="W244" i="20"/>
  <c r="P244" i="20"/>
  <c r="O244" i="20"/>
  <c r="J244" i="20"/>
  <c r="J243" i="20" s="1"/>
  <c r="J242" i="20" s="1"/>
  <c r="H244" i="20"/>
  <c r="G244" i="20"/>
  <c r="W243" i="20"/>
  <c r="P243" i="20"/>
  <c r="O243" i="20"/>
  <c r="I243" i="20"/>
  <c r="H243" i="20"/>
  <c r="G243" i="20"/>
  <c r="W242" i="20"/>
  <c r="V242" i="20"/>
  <c r="T242" i="20"/>
  <c r="P242" i="20"/>
  <c r="O242" i="20"/>
  <c r="K242" i="20"/>
  <c r="H242" i="20"/>
  <c r="G242" i="20"/>
  <c r="AA241" i="20"/>
  <c r="Z241" i="20"/>
  <c r="Y241" i="20"/>
  <c r="X241" i="20"/>
  <c r="V241" i="20"/>
  <c r="T241" i="20"/>
  <c r="T240" i="20" s="1"/>
  <c r="T235" i="20" s="1"/>
  <c r="T233" i="20" s="1"/>
  <c r="T131" i="20" s="1"/>
  <c r="T128" i="20" s="1"/>
  <c r="S241" i="20"/>
  <c r="S240" i="20" s="1"/>
  <c r="S235" i="20" s="1"/>
  <c r="Q241" i="20"/>
  <c r="Q240" i="20" s="1"/>
  <c r="M241" i="20"/>
  <c r="L241" i="20"/>
  <c r="Z240" i="20"/>
  <c r="X240" i="20"/>
  <c r="W240" i="20"/>
  <c r="V240" i="20"/>
  <c r="U240" i="20"/>
  <c r="U235" i="20" s="1"/>
  <c r="R240" i="20"/>
  <c r="R235" i="20" s="1"/>
  <c r="P240" i="20"/>
  <c r="O240" i="20"/>
  <c r="O235" i="20" s="1"/>
  <c r="O233" i="20" s="1"/>
  <c r="O131" i="20" s="1"/>
  <c r="M240" i="20"/>
  <c r="K240" i="20"/>
  <c r="J240" i="20"/>
  <c r="I240" i="20"/>
  <c r="H240" i="20"/>
  <c r="G240" i="20"/>
  <c r="F240" i="20"/>
  <c r="X239" i="20"/>
  <c r="V239" i="20"/>
  <c r="T239" i="20"/>
  <c r="T237" i="20" s="1"/>
  <c r="S239" i="20"/>
  <c r="S237" i="20" s="1"/>
  <c r="L239" i="20"/>
  <c r="M239" i="20" s="1"/>
  <c r="AC238" i="20"/>
  <c r="AB238" i="20"/>
  <c r="Y238" i="20"/>
  <c r="X238" i="20"/>
  <c r="V238" i="20"/>
  <c r="T238" i="20"/>
  <c r="T236" i="20" s="1"/>
  <c r="M238" i="20"/>
  <c r="L238" i="20"/>
  <c r="X237" i="20"/>
  <c r="W237" i="20"/>
  <c r="V237" i="20"/>
  <c r="V235" i="20" s="1"/>
  <c r="V233" i="20" s="1"/>
  <c r="V131" i="20" s="1"/>
  <c r="V128" i="20" s="1"/>
  <c r="U237" i="20"/>
  <c r="R237" i="20"/>
  <c r="P237" i="20"/>
  <c r="O237" i="20"/>
  <c r="L237" i="20"/>
  <c r="K237" i="20"/>
  <c r="J237" i="20"/>
  <c r="I237" i="20"/>
  <c r="I235" i="20" s="1"/>
  <c r="I233" i="20" s="1"/>
  <c r="I131" i="20" s="1"/>
  <c r="I128" i="20" s="1"/>
  <c r="H237" i="20"/>
  <c r="G237" i="20"/>
  <c r="F237" i="20"/>
  <c r="X236" i="20"/>
  <c r="X234" i="20" s="1"/>
  <c r="W236" i="20"/>
  <c r="AC236" i="20" s="1"/>
  <c r="V236" i="20"/>
  <c r="U236" i="20"/>
  <c r="R236" i="20"/>
  <c r="P236" i="20"/>
  <c r="P234" i="20" s="1"/>
  <c r="P232" i="20" s="1"/>
  <c r="O236" i="20"/>
  <c r="O234" i="20" s="1"/>
  <c r="O232" i="20" s="1"/>
  <c r="K236" i="20"/>
  <c r="J236" i="20"/>
  <c r="I236" i="20"/>
  <c r="H236" i="20"/>
  <c r="G236" i="20"/>
  <c r="G234" i="20" s="1"/>
  <c r="F236" i="20"/>
  <c r="F234" i="20" s="1"/>
  <c r="F232" i="20" s="1"/>
  <c r="W235" i="20"/>
  <c r="W233" i="20" s="1"/>
  <c r="P235" i="20"/>
  <c r="P233" i="20" s="1"/>
  <c r="J235" i="20"/>
  <c r="J233" i="20" s="1"/>
  <c r="H235" i="20"/>
  <c r="W234" i="20"/>
  <c r="V234" i="20"/>
  <c r="V232" i="20" s="1"/>
  <c r="T234" i="20"/>
  <c r="T232" i="20" s="1"/>
  <c r="K234" i="20"/>
  <c r="J234" i="20"/>
  <c r="J232" i="20" s="1"/>
  <c r="H234" i="20"/>
  <c r="H232" i="20" s="1"/>
  <c r="S233" i="20"/>
  <c r="S131" i="20" s="1"/>
  <c r="S128" i="20" s="1"/>
  <c r="R233" i="20"/>
  <c r="R131" i="20" s="1"/>
  <c r="H233" i="20"/>
  <c r="H131" i="20" s="1"/>
  <c r="H128" i="20" s="1"/>
  <c r="X232" i="20"/>
  <c r="K232" i="20"/>
  <c r="G232" i="20"/>
  <c r="AB231" i="20"/>
  <c r="X231" i="20"/>
  <c r="X230" i="20" s="1"/>
  <c r="V231" i="20"/>
  <c r="V230" i="20" s="1"/>
  <c r="V229" i="20" s="1"/>
  <c r="V228" i="20" s="1"/>
  <c r="T231" i="20"/>
  <c r="L231" i="20"/>
  <c r="M231" i="20" s="1"/>
  <c r="AB230" i="20"/>
  <c r="W230" i="20"/>
  <c r="U230" i="20"/>
  <c r="T230" i="20"/>
  <c r="T229" i="20" s="1"/>
  <c r="T228" i="20" s="1"/>
  <c r="R230" i="20"/>
  <c r="P230" i="20"/>
  <c r="O230" i="20"/>
  <c r="M230" i="20"/>
  <c r="K230" i="20"/>
  <c r="J230" i="20"/>
  <c r="I230" i="20"/>
  <c r="H230" i="20"/>
  <c r="H229" i="20" s="1"/>
  <c r="H228" i="20" s="1"/>
  <c r="G230" i="20"/>
  <c r="F230" i="20"/>
  <c r="F229" i="20" s="1"/>
  <c r="F228" i="20" s="1"/>
  <c r="X229" i="20"/>
  <c r="X228" i="20" s="1"/>
  <c r="W229" i="20"/>
  <c r="U229" i="20"/>
  <c r="R229" i="20"/>
  <c r="P229" i="20"/>
  <c r="P228" i="20" s="1"/>
  <c r="O229" i="20"/>
  <c r="O228" i="20" s="1"/>
  <c r="K229" i="20"/>
  <c r="J229" i="20"/>
  <c r="I229" i="20"/>
  <c r="I228" i="20" s="1"/>
  <c r="W228" i="20"/>
  <c r="U228" i="20"/>
  <c r="AB228" i="20" s="1"/>
  <c r="R228" i="20"/>
  <c r="K228" i="20"/>
  <c r="J228" i="20"/>
  <c r="AB227" i="20"/>
  <c r="AA227" i="20"/>
  <c r="Z227" i="20"/>
  <c r="Y227" i="20"/>
  <c r="X227" i="20"/>
  <c r="V227" i="20"/>
  <c r="T227" i="20"/>
  <c r="S227" i="20"/>
  <c r="Q227" i="20"/>
  <c r="Q226" i="20" s="1"/>
  <c r="Q225" i="20" s="1"/>
  <c r="Q224" i="20" s="1"/>
  <c r="L227" i="20"/>
  <c r="M227" i="20" s="1"/>
  <c r="AA226" i="20"/>
  <c r="X226" i="20"/>
  <c r="W226" i="20"/>
  <c r="W225" i="20" s="1"/>
  <c r="V226" i="20"/>
  <c r="U226" i="20"/>
  <c r="U225" i="20" s="1"/>
  <c r="T226" i="20"/>
  <c r="T225" i="20" s="1"/>
  <c r="T224" i="20" s="1"/>
  <c r="S226" i="20"/>
  <c r="R226" i="20"/>
  <c r="P226" i="20"/>
  <c r="O226" i="20"/>
  <c r="M226" i="20"/>
  <c r="M225" i="20" s="1"/>
  <c r="K226" i="20"/>
  <c r="K225" i="20" s="1"/>
  <c r="J226" i="20"/>
  <c r="I226" i="20"/>
  <c r="H226" i="20"/>
  <c r="H225" i="20" s="1"/>
  <c r="H224" i="20" s="1"/>
  <c r="G226" i="20"/>
  <c r="F226" i="20"/>
  <c r="X225" i="20"/>
  <c r="X224" i="20" s="1"/>
  <c r="V225" i="20"/>
  <c r="V224" i="20" s="1"/>
  <c r="S225" i="20"/>
  <c r="R225" i="20"/>
  <c r="P225" i="20"/>
  <c r="P224" i="20" s="1"/>
  <c r="O225" i="20"/>
  <c r="O224" i="20" s="1"/>
  <c r="J225" i="20"/>
  <c r="J224" i="20" s="1"/>
  <c r="I225" i="20"/>
  <c r="F225" i="20"/>
  <c r="W224" i="20"/>
  <c r="S224" i="20"/>
  <c r="R224" i="20"/>
  <c r="K224" i="20"/>
  <c r="I224" i="20"/>
  <c r="F224" i="20"/>
  <c r="AB223" i="20"/>
  <c r="Z223" i="20"/>
  <c r="X223" i="20"/>
  <c r="X222" i="20" s="1"/>
  <c r="V223" i="20"/>
  <c r="T223" i="20"/>
  <c r="M223" i="20"/>
  <c r="L223" i="20"/>
  <c r="W222" i="20"/>
  <c r="V222" i="20"/>
  <c r="V221" i="20" s="1"/>
  <c r="U222" i="20"/>
  <c r="T222" i="20"/>
  <c r="T221" i="20" s="1"/>
  <c r="T220" i="20" s="1"/>
  <c r="R222" i="20"/>
  <c r="P222" i="20"/>
  <c r="P221" i="20" s="1"/>
  <c r="P220" i="20" s="1"/>
  <c r="O222" i="20"/>
  <c r="K222" i="20"/>
  <c r="K221" i="20" s="1"/>
  <c r="K220" i="20" s="1"/>
  <c r="J222" i="20"/>
  <c r="I222" i="20"/>
  <c r="H222" i="20"/>
  <c r="G222" i="20"/>
  <c r="F222" i="20"/>
  <c r="X221" i="20"/>
  <c r="U221" i="20"/>
  <c r="O221" i="20"/>
  <c r="J221" i="20"/>
  <c r="J220" i="20" s="1"/>
  <c r="I221" i="20"/>
  <c r="I220" i="20" s="1"/>
  <c r="G221" i="20"/>
  <c r="F221" i="20"/>
  <c r="F220" i="20" s="1"/>
  <c r="X220" i="20"/>
  <c r="V220" i="20"/>
  <c r="U220" i="20"/>
  <c r="O220" i="20"/>
  <c r="AC219" i="20"/>
  <c r="AB219" i="20"/>
  <c r="X219" i="20"/>
  <c r="X218" i="20" s="1"/>
  <c r="X217" i="20" s="1"/>
  <c r="X216" i="20" s="1"/>
  <c r="V219" i="20"/>
  <c r="T219" i="20"/>
  <c r="T218" i="20" s="1"/>
  <c r="T217" i="20" s="1"/>
  <c r="T216" i="20" s="1"/>
  <c r="L219" i="20"/>
  <c r="M219" i="20" s="1"/>
  <c r="AC218" i="20"/>
  <c r="W218" i="20"/>
  <c r="V218" i="20"/>
  <c r="V217" i="20" s="1"/>
  <c r="U218" i="20"/>
  <c r="R218" i="20"/>
  <c r="R217" i="20" s="1"/>
  <c r="P218" i="20"/>
  <c r="O218" i="20"/>
  <c r="K218" i="20"/>
  <c r="J218" i="20"/>
  <c r="I218" i="20"/>
  <c r="H218" i="20"/>
  <c r="G218" i="20"/>
  <c r="F218" i="20"/>
  <c r="F217" i="20" s="1"/>
  <c r="F216" i="20" s="1"/>
  <c r="W217" i="20"/>
  <c r="U217" i="20"/>
  <c r="P217" i="20"/>
  <c r="O217" i="20"/>
  <c r="O216" i="20" s="1"/>
  <c r="K217" i="20"/>
  <c r="I217" i="20"/>
  <c r="H217" i="20"/>
  <c r="G217" i="20"/>
  <c r="W216" i="20"/>
  <c r="V216" i="20"/>
  <c r="R216" i="20"/>
  <c r="P216" i="20"/>
  <c r="K216" i="20"/>
  <c r="I216" i="20"/>
  <c r="H216" i="20"/>
  <c r="AC215" i="20"/>
  <c r="AB215" i="20"/>
  <c r="AA215" i="20"/>
  <c r="X215" i="20"/>
  <c r="V215" i="20"/>
  <c r="T215" i="20"/>
  <c r="T214" i="20" s="1"/>
  <c r="T213" i="20" s="1"/>
  <c r="S215" i="20"/>
  <c r="M215" i="20"/>
  <c r="L215" i="20"/>
  <c r="AC214" i="20"/>
  <c r="AB214" i="20"/>
  <c r="Y214" i="20"/>
  <c r="X214" i="20"/>
  <c r="W214" i="20"/>
  <c r="V214" i="20"/>
  <c r="V213" i="20" s="1"/>
  <c r="V212" i="20" s="1"/>
  <c r="U214" i="20"/>
  <c r="S214" i="20"/>
  <c r="S213" i="20" s="1"/>
  <c r="S212" i="20" s="1"/>
  <c r="R214" i="20"/>
  <c r="P214" i="20"/>
  <c r="P213" i="20" s="1"/>
  <c r="P212" i="20" s="1"/>
  <c r="O214" i="20"/>
  <c r="M214" i="20"/>
  <c r="M213" i="20" s="1"/>
  <c r="Z213" i="20" s="1"/>
  <c r="L214" i="20"/>
  <c r="K214" i="20"/>
  <c r="J214" i="20"/>
  <c r="J213" i="20" s="1"/>
  <c r="J212" i="20" s="1"/>
  <c r="I214" i="20"/>
  <c r="H214" i="20"/>
  <c r="H213" i="20" s="1"/>
  <c r="G214" i="20"/>
  <c r="F214" i="20"/>
  <c r="F213" i="20" s="1"/>
  <c r="F212" i="20" s="1"/>
  <c r="Y213" i="20"/>
  <c r="X213" i="20"/>
  <c r="X212" i="20" s="1"/>
  <c r="W213" i="20"/>
  <c r="U213" i="20"/>
  <c r="R213" i="20"/>
  <c r="AB213" i="20" s="1"/>
  <c r="O213" i="20"/>
  <c r="K213" i="20"/>
  <c r="I213" i="20"/>
  <c r="G213" i="20"/>
  <c r="Z212" i="20"/>
  <c r="W212" i="20"/>
  <c r="U212" i="20"/>
  <c r="T212" i="20"/>
  <c r="O212" i="20"/>
  <c r="M212" i="20"/>
  <c r="K212" i="20"/>
  <c r="I212" i="20"/>
  <c r="H212" i="20"/>
  <c r="AC211" i="20"/>
  <c r="AB211" i="20"/>
  <c r="X211" i="20"/>
  <c r="V211" i="20"/>
  <c r="V210" i="20" s="1"/>
  <c r="V209" i="20" s="1"/>
  <c r="V208" i="20" s="1"/>
  <c r="T211" i="20"/>
  <c r="T210" i="20" s="1"/>
  <c r="T209" i="20" s="1"/>
  <c r="T208" i="20" s="1"/>
  <c r="L211" i="20"/>
  <c r="M211" i="20" s="1"/>
  <c r="AC210" i="20"/>
  <c r="X210" i="20"/>
  <c r="W210" i="20"/>
  <c r="W209" i="20" s="1"/>
  <c r="U210" i="20"/>
  <c r="AB210" i="20" s="1"/>
  <c r="R210" i="20"/>
  <c r="P210" i="20"/>
  <c r="O210" i="20"/>
  <c r="K210" i="20"/>
  <c r="K209" i="20" s="1"/>
  <c r="K208" i="20" s="1"/>
  <c r="J210" i="20"/>
  <c r="I210" i="20"/>
  <c r="H210" i="20"/>
  <c r="G210" i="20"/>
  <c r="F210" i="20"/>
  <c r="AC209" i="20"/>
  <c r="X209" i="20"/>
  <c r="U209" i="20"/>
  <c r="R209" i="20"/>
  <c r="P209" i="20"/>
  <c r="O209" i="20"/>
  <c r="O208" i="20" s="1"/>
  <c r="J209" i="20"/>
  <c r="I209" i="20"/>
  <c r="H209" i="20"/>
  <c r="H208" i="20" s="1"/>
  <c r="G209" i="20"/>
  <c r="F209" i="20"/>
  <c r="X208" i="20"/>
  <c r="W208" i="20"/>
  <c r="R208" i="20"/>
  <c r="P208" i="20"/>
  <c r="J208" i="20"/>
  <c r="I208" i="20"/>
  <c r="F208" i="20"/>
  <c r="AC207" i="20"/>
  <c r="AB207" i="20"/>
  <c r="X207" i="20"/>
  <c r="X206" i="20" s="1"/>
  <c r="X205" i="20" s="1"/>
  <c r="X204" i="20" s="1"/>
  <c r="V207" i="20"/>
  <c r="T207" i="20"/>
  <c r="M207" i="20"/>
  <c r="L207" i="20"/>
  <c r="W206" i="20"/>
  <c r="AC206" i="20" s="1"/>
  <c r="V206" i="20"/>
  <c r="V205" i="20" s="1"/>
  <c r="V204" i="20" s="1"/>
  <c r="U206" i="20"/>
  <c r="T206" i="20"/>
  <c r="R206" i="20"/>
  <c r="R205" i="20" s="1"/>
  <c r="R204" i="20" s="1"/>
  <c r="P206" i="20"/>
  <c r="P205" i="20" s="1"/>
  <c r="P204" i="20" s="1"/>
  <c r="O206" i="20"/>
  <c r="O205" i="20" s="1"/>
  <c r="O204" i="20" s="1"/>
  <c r="K206" i="20"/>
  <c r="J206" i="20"/>
  <c r="J205" i="20" s="1"/>
  <c r="J204" i="20" s="1"/>
  <c r="I206" i="20"/>
  <c r="I205" i="20" s="1"/>
  <c r="I204" i="20" s="1"/>
  <c r="H206" i="20"/>
  <c r="G206" i="20"/>
  <c r="F206" i="20"/>
  <c r="AB205" i="20"/>
  <c r="W205" i="20"/>
  <c r="U205" i="20"/>
  <c r="T205" i="20"/>
  <c r="T204" i="20" s="1"/>
  <c r="K205" i="20"/>
  <c r="G205" i="20"/>
  <c r="F205" i="20"/>
  <c r="W204" i="20"/>
  <c r="U204" i="20"/>
  <c r="K204" i="20"/>
  <c r="F204" i="20"/>
  <c r="AC203" i="20"/>
  <c r="AB203" i="20"/>
  <c r="X203" i="20"/>
  <c r="X202" i="20" s="1"/>
  <c r="X201" i="20" s="1"/>
  <c r="X200" i="20" s="1"/>
  <c r="V203" i="20"/>
  <c r="T203" i="20"/>
  <c r="T202" i="20" s="1"/>
  <c r="T201" i="20" s="1"/>
  <c r="T200" i="20" s="1"/>
  <c r="Q203" i="20"/>
  <c r="Q202" i="20" s="1"/>
  <c r="M203" i="20"/>
  <c r="L203" i="20"/>
  <c r="AC202" i="20"/>
  <c r="AA202" i="20"/>
  <c r="Z202" i="20"/>
  <c r="W202" i="20"/>
  <c r="V202" i="20"/>
  <c r="U202" i="20"/>
  <c r="AB202" i="20" s="1"/>
  <c r="R202" i="20"/>
  <c r="P202" i="20"/>
  <c r="O202" i="20"/>
  <c r="M202" i="20"/>
  <c r="K202" i="20"/>
  <c r="J202" i="20"/>
  <c r="I202" i="20"/>
  <c r="H202" i="20"/>
  <c r="G202" i="20"/>
  <c r="F202" i="20"/>
  <c r="AB201" i="20"/>
  <c r="W201" i="20"/>
  <c r="V201" i="20"/>
  <c r="V200" i="20" s="1"/>
  <c r="U201" i="20"/>
  <c r="R201" i="20"/>
  <c r="Q201" i="20"/>
  <c r="Q200" i="20" s="1"/>
  <c r="P201" i="20"/>
  <c r="O201" i="20"/>
  <c r="O200" i="20" s="1"/>
  <c r="K201" i="20"/>
  <c r="J201" i="20"/>
  <c r="J200" i="20" s="1"/>
  <c r="I201" i="20"/>
  <c r="I200" i="20" s="1"/>
  <c r="H201" i="20"/>
  <c r="H200" i="20" s="1"/>
  <c r="F201" i="20"/>
  <c r="AB200" i="20"/>
  <c r="U200" i="20"/>
  <c r="R200" i="20"/>
  <c r="P200" i="20"/>
  <c r="K200" i="20"/>
  <c r="F200" i="20"/>
  <c r="AB199" i="20"/>
  <c r="Z199" i="20"/>
  <c r="X199" i="20"/>
  <c r="V199" i="20"/>
  <c r="T199" i="20"/>
  <c r="Q199" i="20"/>
  <c r="Q198" i="20" s="1"/>
  <c r="Q197" i="20" s="1"/>
  <c r="Q196" i="20" s="1"/>
  <c r="M199" i="20"/>
  <c r="L199" i="20"/>
  <c r="X198" i="20"/>
  <c r="X197" i="20" s="1"/>
  <c r="W198" i="20"/>
  <c r="V198" i="20"/>
  <c r="V197" i="20" s="1"/>
  <c r="V196" i="20" s="1"/>
  <c r="U198" i="20"/>
  <c r="T198" i="20"/>
  <c r="R198" i="20"/>
  <c r="AB198" i="20" s="1"/>
  <c r="P198" i="20"/>
  <c r="P197" i="20" s="1"/>
  <c r="P196" i="20" s="1"/>
  <c r="O198" i="20"/>
  <c r="O197" i="20" s="1"/>
  <c r="O196" i="20" s="1"/>
  <c r="K198" i="20"/>
  <c r="J198" i="20"/>
  <c r="J197" i="20" s="1"/>
  <c r="J196" i="20" s="1"/>
  <c r="I198" i="20"/>
  <c r="H198" i="20"/>
  <c r="G198" i="20"/>
  <c r="F198" i="20"/>
  <c r="W197" i="20"/>
  <c r="U197" i="20"/>
  <c r="T197" i="20"/>
  <c r="K197" i="20"/>
  <c r="K196" i="20" s="1"/>
  <c r="H197" i="20"/>
  <c r="H196" i="20" s="1"/>
  <c r="G197" i="20"/>
  <c r="F197" i="20"/>
  <c r="X196" i="20"/>
  <c r="W196" i="20"/>
  <c r="T196" i="20"/>
  <c r="G196" i="20"/>
  <c r="F196" i="20"/>
  <c r="AC195" i="20"/>
  <c r="AB195" i="20"/>
  <c r="X195" i="20"/>
  <c r="V195" i="20"/>
  <c r="V194" i="20" s="1"/>
  <c r="V193" i="20" s="1"/>
  <c r="V192" i="20" s="1"/>
  <c r="T195" i="20"/>
  <c r="T194" i="20" s="1"/>
  <c r="T193" i="20" s="1"/>
  <c r="L195" i="20"/>
  <c r="M195" i="20" s="1"/>
  <c r="AC194" i="20"/>
  <c r="X194" i="20"/>
  <c r="X193" i="20" s="1"/>
  <c r="X192" i="20" s="1"/>
  <c r="W194" i="20"/>
  <c r="U194" i="20"/>
  <c r="R194" i="20"/>
  <c r="P194" i="20"/>
  <c r="O194" i="20"/>
  <c r="K194" i="20"/>
  <c r="K193" i="20" s="1"/>
  <c r="J194" i="20"/>
  <c r="I194" i="20"/>
  <c r="H194" i="20"/>
  <c r="G194" i="20"/>
  <c r="F194" i="20"/>
  <c r="W193" i="20"/>
  <c r="U193" i="20"/>
  <c r="R193" i="20"/>
  <c r="P193" i="20"/>
  <c r="O193" i="20"/>
  <c r="O192" i="20" s="1"/>
  <c r="J193" i="20"/>
  <c r="H193" i="20"/>
  <c r="G193" i="20"/>
  <c r="F193" i="20"/>
  <c r="W192" i="20"/>
  <c r="T192" i="20"/>
  <c r="P192" i="20"/>
  <c r="K192" i="20"/>
  <c r="J192" i="20"/>
  <c r="H192" i="20"/>
  <c r="F192" i="20"/>
  <c r="AC191" i="20"/>
  <c r="AB191" i="20"/>
  <c r="X191" i="20"/>
  <c r="X190" i="20" s="1"/>
  <c r="X189" i="20" s="1"/>
  <c r="X188" i="20" s="1"/>
  <c r="V191" i="20"/>
  <c r="T191" i="20"/>
  <c r="Q191" i="20"/>
  <c r="Q190" i="20" s="1"/>
  <c r="Q189" i="20" s="1"/>
  <c r="Q188" i="20" s="1"/>
  <c r="L191" i="20"/>
  <c r="M191" i="20" s="1"/>
  <c r="AB190" i="20"/>
  <c r="W190" i="20"/>
  <c r="AC190" i="20" s="1"/>
  <c r="V190" i="20"/>
  <c r="U190" i="20"/>
  <c r="T190" i="20"/>
  <c r="T189" i="20" s="1"/>
  <c r="T188" i="20" s="1"/>
  <c r="R190" i="20"/>
  <c r="P190" i="20"/>
  <c r="O190" i="20"/>
  <c r="O189" i="20" s="1"/>
  <c r="M190" i="20"/>
  <c r="K190" i="20"/>
  <c r="J190" i="20"/>
  <c r="I190" i="20"/>
  <c r="H190" i="20"/>
  <c r="G190" i="20"/>
  <c r="F190" i="20"/>
  <c r="F189" i="20" s="1"/>
  <c r="F188" i="20" s="1"/>
  <c r="AB189" i="20"/>
  <c r="W189" i="20"/>
  <c r="V189" i="20"/>
  <c r="V188" i="20" s="1"/>
  <c r="U189" i="20"/>
  <c r="R189" i="20"/>
  <c r="P189" i="20"/>
  <c r="P188" i="20" s="1"/>
  <c r="K189" i="20"/>
  <c r="J189" i="20"/>
  <c r="J188" i="20" s="1"/>
  <c r="I189" i="20"/>
  <c r="I188" i="20" s="1"/>
  <c r="H189" i="20"/>
  <c r="H188" i="20" s="1"/>
  <c r="W188" i="20"/>
  <c r="R188" i="20"/>
  <c r="O188" i="20"/>
  <c r="K188" i="20"/>
  <c r="AC187" i="20"/>
  <c r="AB187" i="20"/>
  <c r="AA187" i="20"/>
  <c r="Z187" i="20"/>
  <c r="Y187" i="20"/>
  <c r="X187" i="20"/>
  <c r="X186" i="20" s="1"/>
  <c r="X185" i="20" s="1"/>
  <c r="X184" i="20" s="1"/>
  <c r="V187" i="20"/>
  <c r="T187" i="20"/>
  <c r="S187" i="20"/>
  <c r="S186" i="20" s="1"/>
  <c r="S185" i="20" s="1"/>
  <c r="S184" i="20" s="1"/>
  <c r="Q187" i="20"/>
  <c r="Q186" i="20" s="1"/>
  <c r="M187" i="20"/>
  <c r="L187" i="20"/>
  <c r="W186" i="20"/>
  <c r="V186" i="20"/>
  <c r="U186" i="20"/>
  <c r="T186" i="20"/>
  <c r="T185" i="20" s="1"/>
  <c r="T184" i="20" s="1"/>
  <c r="R186" i="20"/>
  <c r="P186" i="20"/>
  <c r="O186" i="20"/>
  <c r="O185" i="20" s="1"/>
  <c r="O184" i="20" s="1"/>
  <c r="M186" i="20"/>
  <c r="K186" i="20"/>
  <c r="K185" i="20" s="1"/>
  <c r="K184" i="20" s="1"/>
  <c r="J186" i="20"/>
  <c r="I186" i="20"/>
  <c r="H186" i="20"/>
  <c r="H185" i="20" s="1"/>
  <c r="H184" i="20" s="1"/>
  <c r="G186" i="20"/>
  <c r="F186" i="20"/>
  <c r="W185" i="20"/>
  <c r="V185" i="20"/>
  <c r="V184" i="20" s="1"/>
  <c r="R185" i="20"/>
  <c r="Q185" i="20"/>
  <c r="P185" i="20"/>
  <c r="J185" i="20"/>
  <c r="I185" i="20"/>
  <c r="I184" i="20" s="1"/>
  <c r="F185" i="20"/>
  <c r="R184" i="20"/>
  <c r="Q184" i="20"/>
  <c r="P184" i="20"/>
  <c r="J184" i="20"/>
  <c r="F184" i="20"/>
  <c r="AC183" i="20"/>
  <c r="AB183" i="20"/>
  <c r="AA183" i="20"/>
  <c r="Z183" i="20"/>
  <c r="Y183" i="20"/>
  <c r="X183" i="20"/>
  <c r="V183" i="20"/>
  <c r="T183" i="20"/>
  <c r="T182" i="20" s="1"/>
  <c r="T181" i="20" s="1"/>
  <c r="S183" i="20"/>
  <c r="S182" i="20" s="1"/>
  <c r="S181" i="20" s="1"/>
  <c r="S180" i="20" s="1"/>
  <c r="Q183" i="20"/>
  <c r="L183" i="20"/>
  <c r="M183" i="20" s="1"/>
  <c r="M182" i="20" s="1"/>
  <c r="M181" i="20" s="1"/>
  <c r="M180" i="20" s="1"/>
  <c r="AA182" i="20"/>
  <c r="Z182" i="20"/>
  <c r="X182" i="20"/>
  <c r="X181" i="20" s="1"/>
  <c r="X180" i="20" s="1"/>
  <c r="W182" i="20"/>
  <c r="V182" i="20"/>
  <c r="U182" i="20"/>
  <c r="AB182" i="20" s="1"/>
  <c r="R182" i="20"/>
  <c r="Q182" i="20"/>
  <c r="P182" i="20"/>
  <c r="P181" i="20" s="1"/>
  <c r="P180" i="20" s="1"/>
  <c r="O182" i="20"/>
  <c r="L182" i="20"/>
  <c r="K182" i="20"/>
  <c r="K181" i="20" s="1"/>
  <c r="K180" i="20" s="1"/>
  <c r="J182" i="20"/>
  <c r="I182" i="20"/>
  <c r="H182" i="20"/>
  <c r="G182" i="20"/>
  <c r="F182" i="20"/>
  <c r="F181" i="20" s="1"/>
  <c r="F180" i="20" s="1"/>
  <c r="V181" i="20"/>
  <c r="V180" i="20" s="1"/>
  <c r="U181" i="20"/>
  <c r="Z181" i="20" s="1"/>
  <c r="Q181" i="20"/>
  <c r="Q180" i="20" s="1"/>
  <c r="O181" i="20"/>
  <c r="O180" i="20" s="1"/>
  <c r="J181" i="20"/>
  <c r="I181" i="20"/>
  <c r="H181" i="20"/>
  <c r="H180" i="20" s="1"/>
  <c r="G181" i="20"/>
  <c r="U180" i="20"/>
  <c r="T180" i="20"/>
  <c r="J180" i="20"/>
  <c r="G180" i="20"/>
  <c r="AC179" i="20"/>
  <c r="AB179" i="20"/>
  <c r="X179" i="20"/>
  <c r="X178" i="20" s="1"/>
  <c r="X177" i="20" s="1"/>
  <c r="X176" i="20" s="1"/>
  <c r="V179" i="20"/>
  <c r="T179" i="20"/>
  <c r="T178" i="20" s="1"/>
  <c r="T177" i="20" s="1"/>
  <c r="T176" i="20" s="1"/>
  <c r="Q179" i="20"/>
  <c r="Q178" i="20" s="1"/>
  <c r="Q177" i="20" s="1"/>
  <c r="Q176" i="20" s="1"/>
  <c r="L179" i="20"/>
  <c r="M179" i="20" s="1"/>
  <c r="AA179" i="20" s="1"/>
  <c r="W178" i="20"/>
  <c r="V178" i="20"/>
  <c r="U178" i="20"/>
  <c r="R178" i="20"/>
  <c r="P178" i="20"/>
  <c r="O178" i="20"/>
  <c r="K178" i="20"/>
  <c r="K177" i="20" s="1"/>
  <c r="J178" i="20"/>
  <c r="J177" i="20" s="1"/>
  <c r="J176" i="20" s="1"/>
  <c r="I178" i="20"/>
  <c r="H178" i="20"/>
  <c r="G178" i="20"/>
  <c r="F178" i="20"/>
  <c r="V177" i="20"/>
  <c r="V176" i="20" s="1"/>
  <c r="R177" i="20"/>
  <c r="P177" i="20"/>
  <c r="P176" i="20" s="1"/>
  <c r="O177" i="20"/>
  <c r="O176" i="20" s="1"/>
  <c r="I177" i="20"/>
  <c r="I176" i="20" s="1"/>
  <c r="H177" i="20"/>
  <c r="H176" i="20" s="1"/>
  <c r="G177" i="20"/>
  <c r="F177" i="20"/>
  <c r="R176" i="20"/>
  <c r="K176" i="20"/>
  <c r="F176" i="20"/>
  <c r="X175" i="20"/>
  <c r="V175" i="20"/>
  <c r="V174" i="20" s="1"/>
  <c r="V173" i="20" s="1"/>
  <c r="T175" i="20"/>
  <c r="T174" i="20" s="1"/>
  <c r="S175" i="20"/>
  <c r="Q175" i="20"/>
  <c r="L175" i="20"/>
  <c r="X174" i="20"/>
  <c r="X173" i="20" s="1"/>
  <c r="X172" i="20" s="1"/>
  <c r="W174" i="20"/>
  <c r="U174" i="20"/>
  <c r="U173" i="20" s="1"/>
  <c r="U172" i="20" s="1"/>
  <c r="S174" i="20"/>
  <c r="R174" i="20"/>
  <c r="Q174" i="20"/>
  <c r="Q173" i="20" s="1"/>
  <c r="Q172" i="20" s="1"/>
  <c r="P174" i="20"/>
  <c r="O174" i="20"/>
  <c r="O173" i="20" s="1"/>
  <c r="M174" i="20"/>
  <c r="K174" i="20"/>
  <c r="J174" i="20"/>
  <c r="J173" i="20" s="1"/>
  <c r="J172" i="20" s="1"/>
  <c r="I174" i="20"/>
  <c r="H174" i="20"/>
  <c r="G174" i="20"/>
  <c r="L174" i="20" s="1"/>
  <c r="F174" i="20"/>
  <c r="W173" i="20"/>
  <c r="W172" i="20" s="1"/>
  <c r="T173" i="20"/>
  <c r="T172" i="20" s="1"/>
  <c r="S173" i="20"/>
  <c r="S172" i="20" s="1"/>
  <c r="R173" i="20"/>
  <c r="R172" i="20" s="1"/>
  <c r="P173" i="20"/>
  <c r="P172" i="20" s="1"/>
  <c r="K173" i="20"/>
  <c r="K172" i="20" s="1"/>
  <c r="H173" i="20"/>
  <c r="G173" i="20"/>
  <c r="L173" i="20" s="1"/>
  <c r="V172" i="20"/>
  <c r="O172" i="20"/>
  <c r="I172" i="20"/>
  <c r="H172" i="20"/>
  <c r="F172" i="20"/>
  <c r="AC171" i="20"/>
  <c r="AB171" i="20"/>
  <c r="Y171" i="20"/>
  <c r="X171" i="20"/>
  <c r="X170" i="20" s="1"/>
  <c r="V171" i="20"/>
  <c r="T171" i="20"/>
  <c r="T170" i="20" s="1"/>
  <c r="T169" i="20" s="1"/>
  <c r="T168" i="20" s="1"/>
  <c r="L171" i="20"/>
  <c r="M171" i="20" s="1"/>
  <c r="AC170" i="20"/>
  <c r="AB170" i="20"/>
  <c r="W170" i="20"/>
  <c r="V170" i="20"/>
  <c r="V169" i="20" s="1"/>
  <c r="U170" i="20"/>
  <c r="R170" i="20"/>
  <c r="P170" i="20"/>
  <c r="O170" i="20"/>
  <c r="M170" i="20"/>
  <c r="K170" i="20"/>
  <c r="K169" i="20" s="1"/>
  <c r="K168" i="20" s="1"/>
  <c r="J170" i="20"/>
  <c r="I170" i="20"/>
  <c r="H170" i="20"/>
  <c r="G170" i="20"/>
  <c r="F170" i="20"/>
  <c r="AC169" i="20"/>
  <c r="X169" i="20"/>
  <c r="X168" i="20" s="1"/>
  <c r="W169" i="20"/>
  <c r="W168" i="20" s="1"/>
  <c r="U169" i="20"/>
  <c r="P169" i="20"/>
  <c r="P168" i="20" s="1"/>
  <c r="O169" i="20"/>
  <c r="J169" i="20"/>
  <c r="I169" i="20"/>
  <c r="H169" i="20"/>
  <c r="F169" i="20"/>
  <c r="F168" i="20" s="1"/>
  <c r="V168" i="20"/>
  <c r="U168" i="20"/>
  <c r="O168" i="20"/>
  <c r="J168" i="20"/>
  <c r="I168" i="20"/>
  <c r="H168" i="20"/>
  <c r="AC167" i="20"/>
  <c r="AB167" i="20"/>
  <c r="Z167" i="20"/>
  <c r="X167" i="20"/>
  <c r="V167" i="20"/>
  <c r="T167" i="20"/>
  <c r="M167" i="20"/>
  <c r="AC166" i="20"/>
  <c r="X166" i="20"/>
  <c r="X165" i="20" s="1"/>
  <c r="X164" i="20" s="1"/>
  <c r="W166" i="20"/>
  <c r="V166" i="20"/>
  <c r="U166" i="20"/>
  <c r="T166" i="20"/>
  <c r="T165" i="20" s="1"/>
  <c r="R166" i="20"/>
  <c r="P166" i="20"/>
  <c r="P165" i="20" s="1"/>
  <c r="O166" i="20"/>
  <c r="L166" i="20"/>
  <c r="K166" i="20"/>
  <c r="K165" i="20" s="1"/>
  <c r="K164" i="20" s="1"/>
  <c r="J166" i="20"/>
  <c r="J165" i="20" s="1"/>
  <c r="J164" i="20" s="1"/>
  <c r="I166" i="20"/>
  <c r="H166" i="20"/>
  <c r="H165" i="20" s="1"/>
  <c r="G166" i="20"/>
  <c r="F166" i="20"/>
  <c r="F165" i="20" s="1"/>
  <c r="F164" i="20" s="1"/>
  <c r="V165" i="20"/>
  <c r="U165" i="20"/>
  <c r="O165" i="20"/>
  <c r="I165" i="20"/>
  <c r="G165" i="20"/>
  <c r="G164" i="20" s="1"/>
  <c r="V164" i="20"/>
  <c r="U164" i="20"/>
  <c r="T164" i="20"/>
  <c r="P164" i="20"/>
  <c r="O164" i="20"/>
  <c r="I164" i="20"/>
  <c r="H164" i="20"/>
  <c r="L164" i="20" s="1"/>
  <c r="AC163" i="20"/>
  <c r="AB163" i="20"/>
  <c r="Y163" i="20"/>
  <c r="X163" i="20"/>
  <c r="V163" i="20"/>
  <c r="V162" i="20" s="1"/>
  <c r="V161" i="20" s="1"/>
  <c r="V160" i="20" s="1"/>
  <c r="T163" i="20"/>
  <c r="T162" i="20" s="1"/>
  <c r="T161" i="20" s="1"/>
  <c r="T160" i="20" s="1"/>
  <c r="M163" i="20"/>
  <c r="L163" i="20"/>
  <c r="AC162" i="20"/>
  <c r="X162" i="20"/>
  <c r="W162" i="20"/>
  <c r="U162" i="20"/>
  <c r="R162" i="20"/>
  <c r="P162" i="20"/>
  <c r="O162" i="20"/>
  <c r="O161" i="20" s="1"/>
  <c r="O160" i="20" s="1"/>
  <c r="K162" i="20"/>
  <c r="J162" i="20"/>
  <c r="I162" i="20"/>
  <c r="I161" i="20" s="1"/>
  <c r="H162" i="20"/>
  <c r="H161" i="20" s="1"/>
  <c r="H160" i="20" s="1"/>
  <c r="G162" i="20"/>
  <c r="L162" i="20" s="1"/>
  <c r="F162" i="20"/>
  <c r="X161" i="20"/>
  <c r="X160" i="20" s="1"/>
  <c r="W161" i="20"/>
  <c r="R161" i="20"/>
  <c r="R160" i="20" s="1"/>
  <c r="P161" i="20"/>
  <c r="K161" i="20"/>
  <c r="J161" i="20"/>
  <c r="G161" i="20"/>
  <c r="G160" i="20" s="1"/>
  <c r="F161" i="20"/>
  <c r="F160" i="20" s="1"/>
  <c r="W160" i="20"/>
  <c r="P160" i="20"/>
  <c r="J160" i="20"/>
  <c r="I160" i="20"/>
  <c r="AC159" i="20"/>
  <c r="AB159" i="20"/>
  <c r="AA159" i="20"/>
  <c r="Z159" i="20"/>
  <c r="Y159" i="20"/>
  <c r="X159" i="20"/>
  <c r="V159" i="20"/>
  <c r="T159" i="20"/>
  <c r="S159" i="20"/>
  <c r="Q159" i="20"/>
  <c r="Q158" i="20" s="1"/>
  <c r="Q157" i="20" s="1"/>
  <c r="Q156" i="20" s="1"/>
  <c r="L159" i="20"/>
  <c r="M159" i="20" s="1"/>
  <c r="AB158" i="20"/>
  <c r="AA158" i="20"/>
  <c r="X158" i="20"/>
  <c r="W158" i="20"/>
  <c r="V158" i="20"/>
  <c r="V157" i="20" s="1"/>
  <c r="V156" i="20" s="1"/>
  <c r="U158" i="20"/>
  <c r="Z158" i="20" s="1"/>
  <c r="T158" i="20"/>
  <c r="T157" i="20" s="1"/>
  <c r="T156" i="20" s="1"/>
  <c r="S158" i="20"/>
  <c r="S157" i="20" s="1"/>
  <c r="R158" i="20"/>
  <c r="P158" i="20"/>
  <c r="O158" i="20"/>
  <c r="O157" i="20" s="1"/>
  <c r="O156" i="20" s="1"/>
  <c r="M158" i="20"/>
  <c r="Y158" i="20" s="1"/>
  <c r="K158" i="20"/>
  <c r="J158" i="20"/>
  <c r="I158" i="20"/>
  <c r="I157" i="20" s="1"/>
  <c r="I156" i="20" s="1"/>
  <c r="H158" i="20"/>
  <c r="H157" i="20" s="1"/>
  <c r="H156" i="20" s="1"/>
  <c r="H130" i="20" s="1"/>
  <c r="H127" i="20" s="1"/>
  <c r="H123" i="20" s="1"/>
  <c r="G158" i="20"/>
  <c r="L158" i="20" s="1"/>
  <c r="F158" i="20"/>
  <c r="Y157" i="20"/>
  <c r="X157" i="20"/>
  <c r="W157" i="20"/>
  <c r="R157" i="20"/>
  <c r="P157" i="20"/>
  <c r="M157" i="20"/>
  <c r="AA157" i="20" s="1"/>
  <c r="K157" i="20"/>
  <c r="J157" i="20"/>
  <c r="J156" i="20" s="1"/>
  <c r="J130" i="20" s="1"/>
  <c r="J127" i="20" s="1"/>
  <c r="J123" i="20" s="1"/>
  <c r="F157" i="20"/>
  <c r="F156" i="20" s="1"/>
  <c r="X156" i="20"/>
  <c r="W156" i="20"/>
  <c r="S156" i="20"/>
  <c r="R156" i="20"/>
  <c r="P156" i="20"/>
  <c r="M156" i="20"/>
  <c r="K156" i="20"/>
  <c r="AC155" i="20"/>
  <c r="AB155" i="20"/>
  <c r="X155" i="20"/>
  <c r="X154" i="20" s="1"/>
  <c r="X153" i="20" s="1"/>
  <c r="X152" i="20" s="1"/>
  <c r="V155" i="20"/>
  <c r="T155" i="20"/>
  <c r="T154" i="20" s="1"/>
  <c r="M155" i="20"/>
  <c r="Y155" i="20" s="1"/>
  <c r="L155" i="20"/>
  <c r="AC154" i="20"/>
  <c r="W154" i="20"/>
  <c r="V154" i="20"/>
  <c r="U154" i="20"/>
  <c r="AB154" i="20" s="1"/>
  <c r="R154" i="20"/>
  <c r="P154" i="20"/>
  <c r="O154" i="20"/>
  <c r="K154" i="20"/>
  <c r="K153" i="20" s="1"/>
  <c r="K152" i="20" s="1"/>
  <c r="J154" i="20"/>
  <c r="I154" i="20"/>
  <c r="I153" i="20" s="1"/>
  <c r="I152" i="20" s="1"/>
  <c r="H154" i="20"/>
  <c r="G154" i="20"/>
  <c r="F154" i="20"/>
  <c r="AC153" i="20"/>
  <c r="AB153" i="20"/>
  <c r="W153" i="20"/>
  <c r="W152" i="20" s="1"/>
  <c r="V153" i="20"/>
  <c r="V152" i="20" s="1"/>
  <c r="U153" i="20"/>
  <c r="T153" i="20"/>
  <c r="T152" i="20" s="1"/>
  <c r="R153" i="20"/>
  <c r="P153" i="20"/>
  <c r="P152" i="20" s="1"/>
  <c r="O153" i="20"/>
  <c r="J153" i="20"/>
  <c r="J152" i="20" s="1"/>
  <c r="H153" i="20"/>
  <c r="H152" i="20" s="1"/>
  <c r="G153" i="20"/>
  <c r="G152" i="20" s="1"/>
  <c r="F153" i="20"/>
  <c r="U152" i="20"/>
  <c r="R152" i="20"/>
  <c r="O152" i="20"/>
  <c r="F152" i="20"/>
  <c r="AC151" i="20"/>
  <c r="AB151" i="20"/>
  <c r="Z151" i="20"/>
  <c r="X151" i="20"/>
  <c r="V151" i="20"/>
  <c r="V150" i="20" s="1"/>
  <c r="T151" i="20"/>
  <c r="Q151" i="20"/>
  <c r="L151" i="20"/>
  <c r="M151" i="20" s="1"/>
  <c r="AC150" i="20"/>
  <c r="X150" i="20"/>
  <c r="X149" i="20" s="1"/>
  <c r="X148" i="20" s="1"/>
  <c r="W150" i="20"/>
  <c r="U150" i="20"/>
  <c r="T150" i="20"/>
  <c r="R150" i="20"/>
  <c r="Q150" i="20"/>
  <c r="Q149" i="20" s="1"/>
  <c r="P150" i="20"/>
  <c r="P149" i="20" s="1"/>
  <c r="O150" i="20"/>
  <c r="K150" i="20"/>
  <c r="J150" i="20"/>
  <c r="J149" i="20" s="1"/>
  <c r="J148" i="20" s="1"/>
  <c r="I150" i="20"/>
  <c r="I149" i="20" s="1"/>
  <c r="H150" i="20"/>
  <c r="G150" i="20"/>
  <c r="F150" i="20"/>
  <c r="AB149" i="20"/>
  <c r="V149" i="20"/>
  <c r="U149" i="20"/>
  <c r="U148" i="20" s="1"/>
  <c r="T149" i="20"/>
  <c r="T148" i="20" s="1"/>
  <c r="R149" i="20"/>
  <c r="O149" i="20"/>
  <c r="O148" i="20" s="1"/>
  <c r="K149" i="20"/>
  <c r="K148" i="20" s="1"/>
  <c r="G149" i="20"/>
  <c r="F149" i="20"/>
  <c r="F148" i="20" s="1"/>
  <c r="V148" i="20"/>
  <c r="Q148" i="20"/>
  <c r="P148" i="20"/>
  <c r="I148" i="20"/>
  <c r="G148" i="20"/>
  <c r="AC147" i="20"/>
  <c r="AB147" i="20"/>
  <c r="AA147" i="20"/>
  <c r="X147" i="20"/>
  <c r="V147" i="20"/>
  <c r="T147" i="20"/>
  <c r="T146" i="20" s="1"/>
  <c r="T145" i="20" s="1"/>
  <c r="T144" i="20" s="1"/>
  <c r="Q147" i="20"/>
  <c r="Q146" i="20" s="1"/>
  <c r="Q145" i="20" s="1"/>
  <c r="Q144" i="20" s="1"/>
  <c r="M147" i="20"/>
  <c r="L147" i="20"/>
  <c r="AB146" i="20"/>
  <c r="X146" i="20"/>
  <c r="X145" i="20" s="1"/>
  <c r="X144" i="20" s="1"/>
  <c r="W146" i="20"/>
  <c r="V146" i="20"/>
  <c r="U146" i="20"/>
  <c r="R146" i="20"/>
  <c r="R145" i="20" s="1"/>
  <c r="P146" i="20"/>
  <c r="O146" i="20"/>
  <c r="M146" i="20"/>
  <c r="K146" i="20"/>
  <c r="K145" i="20" s="1"/>
  <c r="J146" i="20"/>
  <c r="I146" i="20"/>
  <c r="H146" i="20"/>
  <c r="G146" i="20"/>
  <c r="L146" i="20" s="1"/>
  <c r="F146" i="20"/>
  <c r="F145" i="20" s="1"/>
  <c r="W145" i="20"/>
  <c r="V145" i="20"/>
  <c r="V144" i="20" s="1"/>
  <c r="P145" i="20"/>
  <c r="P144" i="20" s="1"/>
  <c r="O145" i="20"/>
  <c r="O144" i="20" s="1"/>
  <c r="J145" i="20"/>
  <c r="I145" i="20"/>
  <c r="I144" i="20" s="1"/>
  <c r="H145" i="20"/>
  <c r="R144" i="20"/>
  <c r="K144" i="20"/>
  <c r="J144" i="20"/>
  <c r="H144" i="20"/>
  <c r="F144" i="20"/>
  <c r="AC143" i="20"/>
  <c r="AB143" i="20"/>
  <c r="X143" i="20"/>
  <c r="X142" i="20" s="1"/>
  <c r="X141" i="20" s="1"/>
  <c r="X140" i="20" s="1"/>
  <c r="V143" i="20"/>
  <c r="T143" i="20"/>
  <c r="T142" i="20" s="1"/>
  <c r="T141" i="20" s="1"/>
  <c r="S143" i="20"/>
  <c r="S142" i="20" s="1"/>
  <c r="L143" i="20"/>
  <c r="M143" i="20" s="1"/>
  <c r="AB142" i="20"/>
  <c r="W142" i="20"/>
  <c r="V142" i="20"/>
  <c r="V141" i="20" s="1"/>
  <c r="V140" i="20" s="1"/>
  <c r="U142" i="20"/>
  <c r="R142" i="20"/>
  <c r="P142" i="20"/>
  <c r="P141" i="20" s="1"/>
  <c r="P140" i="20" s="1"/>
  <c r="O142" i="20"/>
  <c r="K142" i="20"/>
  <c r="K141" i="20" s="1"/>
  <c r="K140" i="20" s="1"/>
  <c r="J142" i="20"/>
  <c r="J141" i="20" s="1"/>
  <c r="J140" i="20" s="1"/>
  <c r="I142" i="20"/>
  <c r="H142" i="20"/>
  <c r="G142" i="20"/>
  <c r="F142" i="20"/>
  <c r="F141" i="20" s="1"/>
  <c r="U141" i="20"/>
  <c r="S141" i="20"/>
  <c r="S140" i="20" s="1"/>
  <c r="O141" i="20"/>
  <c r="I141" i="20"/>
  <c r="G141" i="20"/>
  <c r="U140" i="20"/>
  <c r="T140" i="20"/>
  <c r="T129" i="20" s="1"/>
  <c r="T126" i="20" s="1"/>
  <c r="O140" i="20"/>
  <c r="I140" i="20"/>
  <c r="F140" i="20"/>
  <c r="AC139" i="20"/>
  <c r="AB139" i="20"/>
  <c r="Z139" i="20"/>
  <c r="X139" i="20"/>
  <c r="V139" i="20"/>
  <c r="V138" i="20" s="1"/>
  <c r="V137" i="20" s="1"/>
  <c r="V136" i="20" s="1"/>
  <c r="V130" i="20" s="1"/>
  <c r="V127" i="20" s="1"/>
  <c r="V123" i="20" s="1"/>
  <c r="T139" i="20"/>
  <c r="M139" i="20"/>
  <c r="L139" i="20"/>
  <c r="X138" i="20"/>
  <c r="X137" i="20" s="1"/>
  <c r="X136" i="20" s="1"/>
  <c r="X130" i="20" s="1"/>
  <c r="X127" i="20" s="1"/>
  <c r="X123" i="20" s="1"/>
  <c r="W138" i="20"/>
  <c r="U138" i="20"/>
  <c r="T138" i="20"/>
  <c r="R138" i="20"/>
  <c r="R137" i="20" s="1"/>
  <c r="P138" i="20"/>
  <c r="O138" i="20"/>
  <c r="K138" i="20"/>
  <c r="K137" i="20" s="1"/>
  <c r="J138" i="20"/>
  <c r="I138" i="20"/>
  <c r="I137" i="20" s="1"/>
  <c r="I136" i="20" s="1"/>
  <c r="H138" i="20"/>
  <c r="G138" i="20"/>
  <c r="F138" i="20"/>
  <c r="F137" i="20" s="1"/>
  <c r="F136" i="20" s="1"/>
  <c r="U137" i="20"/>
  <c r="T137" i="20"/>
  <c r="T136" i="20" s="1"/>
  <c r="P137" i="20"/>
  <c r="O137" i="20"/>
  <c r="O136" i="20" s="1"/>
  <c r="O130" i="20" s="1"/>
  <c r="O127" i="20" s="1"/>
  <c r="O123" i="20" s="1"/>
  <c r="J137" i="20"/>
  <c r="H137" i="20"/>
  <c r="G137" i="20"/>
  <c r="R136" i="20"/>
  <c r="P136" i="20"/>
  <c r="K136" i="20"/>
  <c r="K130" i="20" s="1"/>
  <c r="K127" i="20" s="1"/>
  <c r="K123" i="20" s="1"/>
  <c r="J136" i="20"/>
  <c r="H136" i="20"/>
  <c r="AC135" i="20"/>
  <c r="AB135" i="20"/>
  <c r="Z135" i="20"/>
  <c r="Y135" i="20"/>
  <c r="X135" i="20"/>
  <c r="V135" i="20"/>
  <c r="V134" i="20" s="1"/>
  <c r="T135" i="20"/>
  <c r="M135" i="20"/>
  <c r="M134" i="20" s="1"/>
  <c r="L135" i="20"/>
  <c r="X134" i="20"/>
  <c r="W134" i="20"/>
  <c r="AC134" i="20" s="1"/>
  <c r="U134" i="20"/>
  <c r="T134" i="20"/>
  <c r="T133" i="20" s="1"/>
  <c r="R134" i="20"/>
  <c r="P134" i="20"/>
  <c r="O134" i="20"/>
  <c r="K134" i="20"/>
  <c r="J134" i="20"/>
  <c r="J133" i="20" s="1"/>
  <c r="J132" i="20" s="1"/>
  <c r="I134" i="20"/>
  <c r="H134" i="20"/>
  <c r="G134" i="20"/>
  <c r="F134" i="20"/>
  <c r="F133" i="20" s="1"/>
  <c r="X133" i="20"/>
  <c r="X132" i="20" s="1"/>
  <c r="W133" i="20"/>
  <c r="AC133" i="20" s="1"/>
  <c r="V133" i="20"/>
  <c r="U133" i="20"/>
  <c r="P133" i="20"/>
  <c r="P132" i="20" s="1"/>
  <c r="O133" i="20"/>
  <c r="O132" i="20" s="1"/>
  <c r="K133" i="20"/>
  <c r="I133" i="20"/>
  <c r="H133" i="20"/>
  <c r="H132" i="20" s="1"/>
  <c r="W132" i="20"/>
  <c r="V132" i="20"/>
  <c r="U132" i="20"/>
  <c r="T132" i="20"/>
  <c r="K132" i="20"/>
  <c r="I132" i="20"/>
  <c r="F132" i="20"/>
  <c r="W131" i="20"/>
  <c r="P131" i="20"/>
  <c r="P128" i="20" s="1"/>
  <c r="J131" i="20"/>
  <c r="J128" i="20" s="1"/>
  <c r="P130" i="20"/>
  <c r="P127" i="20" s="1"/>
  <c r="P123" i="20" s="1"/>
  <c r="R128" i="20"/>
  <c r="O128" i="20"/>
  <c r="V124" i="20"/>
  <c r="P124" i="20"/>
  <c r="O124" i="20"/>
  <c r="K124" i="20"/>
  <c r="J124" i="20"/>
  <c r="H124" i="20"/>
  <c r="F124" i="20"/>
  <c r="AB121" i="20"/>
  <c r="X121" i="20"/>
  <c r="V121" i="20"/>
  <c r="T121" i="20"/>
  <c r="L121" i="20"/>
  <c r="M121" i="20" s="1"/>
  <c r="X120" i="20"/>
  <c r="W120" i="20"/>
  <c r="V120" i="20"/>
  <c r="V115" i="20" s="1"/>
  <c r="V113" i="20" s="1"/>
  <c r="U120" i="20"/>
  <c r="AB120" i="20" s="1"/>
  <c r="T120" i="20"/>
  <c r="R120" i="20"/>
  <c r="P120" i="20"/>
  <c r="P115" i="20" s="1"/>
  <c r="O120" i="20"/>
  <c r="K120" i="20"/>
  <c r="J120" i="20"/>
  <c r="J115" i="20" s="1"/>
  <c r="J113" i="20" s="1"/>
  <c r="I120" i="20"/>
  <c r="I115" i="20" s="1"/>
  <c r="H120" i="20"/>
  <c r="G120" i="20"/>
  <c r="L120" i="20" s="1"/>
  <c r="F120" i="20"/>
  <c r="X119" i="20"/>
  <c r="X118" i="20" s="1"/>
  <c r="X117" i="20" s="1"/>
  <c r="X116" i="20" s="1"/>
  <c r="X114" i="20" s="1"/>
  <c r="V119" i="20"/>
  <c r="T119" i="20"/>
  <c r="M119" i="20"/>
  <c r="Z119" i="20" s="1"/>
  <c r="L119" i="20"/>
  <c r="W118" i="20"/>
  <c r="V118" i="20"/>
  <c r="V117" i="20" s="1"/>
  <c r="V116" i="20" s="1"/>
  <c r="V114" i="20" s="1"/>
  <c r="U118" i="20"/>
  <c r="T118" i="20"/>
  <c r="R118" i="20"/>
  <c r="P118" i="20"/>
  <c r="P117" i="20" s="1"/>
  <c r="P116" i="20" s="1"/>
  <c r="P114" i="20" s="1"/>
  <c r="O118" i="20"/>
  <c r="K118" i="20"/>
  <c r="K117" i="20" s="1"/>
  <c r="K116" i="20" s="1"/>
  <c r="K114" i="20" s="1"/>
  <c r="J118" i="20"/>
  <c r="I118" i="20"/>
  <c r="H118" i="20"/>
  <c r="G118" i="20"/>
  <c r="G117" i="20" s="1"/>
  <c r="F118" i="20"/>
  <c r="F117" i="20" s="1"/>
  <c r="U117" i="20"/>
  <c r="T117" i="20"/>
  <c r="T116" i="20" s="1"/>
  <c r="T114" i="20" s="1"/>
  <c r="R117" i="20"/>
  <c r="O117" i="20"/>
  <c r="J117" i="20"/>
  <c r="J116" i="20" s="1"/>
  <c r="J114" i="20" s="1"/>
  <c r="I117" i="20"/>
  <c r="H117" i="20"/>
  <c r="R116" i="20"/>
  <c r="R114" i="20" s="1"/>
  <c r="O116" i="20"/>
  <c r="I116" i="20"/>
  <c r="H116" i="20"/>
  <c r="H114" i="20" s="1"/>
  <c r="G116" i="20"/>
  <c r="L116" i="20" s="1"/>
  <c r="F116" i="20"/>
  <c r="F114" i="20" s="1"/>
  <c r="X115" i="20"/>
  <c r="W115" i="20"/>
  <c r="U115" i="20"/>
  <c r="T115" i="20"/>
  <c r="T113" i="20" s="1"/>
  <c r="R115" i="20"/>
  <c r="O115" i="20"/>
  <c r="O113" i="20" s="1"/>
  <c r="K115" i="20"/>
  <c r="H115" i="20"/>
  <c r="G115" i="20"/>
  <c r="G113" i="20" s="1"/>
  <c r="L113" i="20" s="1"/>
  <c r="F115" i="20"/>
  <c r="F113" i="20" s="1"/>
  <c r="O114" i="20"/>
  <c r="I114" i="20"/>
  <c r="X113" i="20"/>
  <c r="U113" i="20"/>
  <c r="AB113" i="20" s="1"/>
  <c r="R113" i="20"/>
  <c r="P113" i="20"/>
  <c r="K113" i="20"/>
  <c r="I113" i="20"/>
  <c r="H113" i="20"/>
  <c r="X112" i="20"/>
  <c r="X111" i="20" s="1"/>
  <c r="X110" i="20" s="1"/>
  <c r="V112" i="20"/>
  <c r="T112" i="20"/>
  <c r="T111" i="20" s="1"/>
  <c r="T110" i="20" s="1"/>
  <c r="M112" i="20"/>
  <c r="Y112" i="20" s="1"/>
  <c r="L112" i="20"/>
  <c r="W111" i="20"/>
  <c r="V111" i="20"/>
  <c r="U111" i="20"/>
  <c r="R111" i="20"/>
  <c r="P111" i="20"/>
  <c r="O111" i="20"/>
  <c r="O110" i="20" s="1"/>
  <c r="K111" i="20"/>
  <c r="J111" i="20"/>
  <c r="I111" i="20"/>
  <c r="I110" i="20" s="1"/>
  <c r="L110" i="20" s="1"/>
  <c r="H111" i="20"/>
  <c r="H110" i="20" s="1"/>
  <c r="G111" i="20"/>
  <c r="F111" i="20"/>
  <c r="V110" i="20"/>
  <c r="U110" i="20"/>
  <c r="R110" i="20"/>
  <c r="P110" i="20"/>
  <c r="K110" i="20"/>
  <c r="J110" i="20"/>
  <c r="G110" i="20"/>
  <c r="F110" i="20"/>
  <c r="AC109" i="20"/>
  <c r="AB109" i="20"/>
  <c r="AA109" i="20"/>
  <c r="X109" i="20"/>
  <c r="V109" i="20"/>
  <c r="T109" i="20"/>
  <c r="T107" i="20" s="1"/>
  <c r="T106" i="20" s="1"/>
  <c r="L109" i="20"/>
  <c r="M109" i="20" s="1"/>
  <c r="AC108" i="20"/>
  <c r="AB108" i="20"/>
  <c r="Z108" i="20"/>
  <c r="X108" i="20"/>
  <c r="V108" i="20"/>
  <c r="T108" i="20"/>
  <c r="M108" i="20"/>
  <c r="L108" i="20"/>
  <c r="X107" i="20"/>
  <c r="W107" i="20"/>
  <c r="U107" i="20"/>
  <c r="R107" i="20"/>
  <c r="P107" i="20"/>
  <c r="O107" i="20"/>
  <c r="K107" i="20"/>
  <c r="K106" i="20" s="1"/>
  <c r="J107" i="20"/>
  <c r="I107" i="20"/>
  <c r="H107" i="20"/>
  <c r="H106" i="20" s="1"/>
  <c r="G107" i="20"/>
  <c r="G106" i="20" s="1"/>
  <c r="G9" i="20" s="1"/>
  <c r="F107" i="20"/>
  <c r="X106" i="20"/>
  <c r="X96" i="20" s="1"/>
  <c r="W106" i="20"/>
  <c r="U106" i="20"/>
  <c r="R106" i="20"/>
  <c r="P106" i="20"/>
  <c r="O106" i="20"/>
  <c r="O96" i="20" s="1"/>
  <c r="L106" i="20"/>
  <c r="J106" i="20"/>
  <c r="I106" i="20"/>
  <c r="I96" i="20" s="1"/>
  <c r="F106" i="20"/>
  <c r="F96" i="20" s="1"/>
  <c r="AC105" i="20"/>
  <c r="AB105" i="20"/>
  <c r="X105" i="20"/>
  <c r="V105" i="20"/>
  <c r="T105" i="20"/>
  <c r="M105" i="20"/>
  <c r="S105" i="20" s="1"/>
  <c r="L105" i="20"/>
  <c r="AC104" i="20"/>
  <c r="AB104" i="20"/>
  <c r="X104" i="20"/>
  <c r="X103" i="20" s="1"/>
  <c r="X102" i="20" s="1"/>
  <c r="X101" i="20" s="1"/>
  <c r="X97" i="20" s="1"/>
  <c r="V104" i="20"/>
  <c r="T104" i="20"/>
  <c r="T103" i="20" s="1"/>
  <c r="M104" i="20"/>
  <c r="L104" i="20"/>
  <c r="AC103" i="20"/>
  <c r="W103" i="20"/>
  <c r="V103" i="20"/>
  <c r="V102" i="20" s="1"/>
  <c r="V101" i="20" s="1"/>
  <c r="U103" i="20"/>
  <c r="AB103" i="20" s="1"/>
  <c r="R103" i="20"/>
  <c r="P103" i="20"/>
  <c r="O103" i="20"/>
  <c r="K103" i="20"/>
  <c r="K102" i="20" s="1"/>
  <c r="J103" i="20"/>
  <c r="J102" i="20" s="1"/>
  <c r="J101" i="20" s="1"/>
  <c r="I103" i="20"/>
  <c r="H103" i="20"/>
  <c r="G103" i="20"/>
  <c r="F103" i="20"/>
  <c r="AC102" i="20"/>
  <c r="AB102" i="20"/>
  <c r="W102" i="20"/>
  <c r="W101" i="20" s="1"/>
  <c r="U102" i="20"/>
  <c r="T102" i="20"/>
  <c r="T101" i="20" s="1"/>
  <c r="R102" i="20"/>
  <c r="P102" i="20"/>
  <c r="P101" i="20" s="1"/>
  <c r="O102" i="20"/>
  <c r="O101" i="20" s="1"/>
  <c r="I102" i="20"/>
  <c r="I101" i="20" s="1"/>
  <c r="H102" i="20"/>
  <c r="G102" i="20"/>
  <c r="F102" i="20"/>
  <c r="R101" i="20"/>
  <c r="K101" i="20"/>
  <c r="K97" i="20" s="1"/>
  <c r="H101" i="20"/>
  <c r="G101" i="20"/>
  <c r="F101" i="20"/>
  <c r="X100" i="20"/>
  <c r="X99" i="20" s="1"/>
  <c r="X98" i="20" s="1"/>
  <c r="V100" i="20"/>
  <c r="T100" i="20"/>
  <c r="Q100" i="20"/>
  <c r="Q99" i="20" s="1"/>
  <c r="Q98" i="20" s="1"/>
  <c r="M100" i="20"/>
  <c r="L100" i="20"/>
  <c r="W99" i="20"/>
  <c r="V99" i="20"/>
  <c r="V98" i="20" s="1"/>
  <c r="U99" i="20"/>
  <c r="T99" i="20"/>
  <c r="T98" i="20" s="1"/>
  <c r="T97" i="20" s="1"/>
  <c r="R99" i="20"/>
  <c r="P99" i="20"/>
  <c r="P98" i="20" s="1"/>
  <c r="P97" i="20" s="1"/>
  <c r="O99" i="20"/>
  <c r="M99" i="20"/>
  <c r="K99" i="20"/>
  <c r="J99" i="20"/>
  <c r="J98" i="20" s="1"/>
  <c r="I99" i="20"/>
  <c r="H99" i="20"/>
  <c r="H98" i="20" s="1"/>
  <c r="H97" i="20" s="1"/>
  <c r="G99" i="20"/>
  <c r="F99" i="20"/>
  <c r="W98" i="20"/>
  <c r="W97" i="20" s="1"/>
  <c r="U98" i="20"/>
  <c r="R98" i="20"/>
  <c r="O98" i="20"/>
  <c r="K98" i="20"/>
  <c r="I98" i="20"/>
  <c r="G98" i="20"/>
  <c r="F98" i="20"/>
  <c r="R97" i="20"/>
  <c r="I97" i="20"/>
  <c r="F97" i="20"/>
  <c r="U96" i="20"/>
  <c r="AB96" i="20" s="1"/>
  <c r="R96" i="20"/>
  <c r="P96" i="20"/>
  <c r="J96" i="20"/>
  <c r="H96" i="20"/>
  <c r="G96" i="20"/>
  <c r="AC95" i="20"/>
  <c r="AB95" i="20"/>
  <c r="AA95" i="20"/>
  <c r="Z95" i="20"/>
  <c r="Y95" i="20"/>
  <c r="X95" i="20"/>
  <c r="V95" i="20"/>
  <c r="T95" i="20"/>
  <c r="S95" i="20"/>
  <c r="Q95" i="20"/>
  <c r="O95" i="20"/>
  <c r="M95" i="20"/>
  <c r="L95" i="20"/>
  <c r="AC94" i="20"/>
  <c r="AB94" i="20"/>
  <c r="AA94" i="20"/>
  <c r="X94" i="20"/>
  <c r="V94" i="20"/>
  <c r="T94" i="20"/>
  <c r="L94" i="20"/>
  <c r="M94" i="20" s="1"/>
  <c r="AC93" i="20"/>
  <c r="AB93" i="20"/>
  <c r="X93" i="20"/>
  <c r="V93" i="20"/>
  <c r="T93" i="20"/>
  <c r="J93" i="20"/>
  <c r="AC92" i="20"/>
  <c r="AB92" i="20"/>
  <c r="Z92" i="20"/>
  <c r="X92" i="20"/>
  <c r="V92" i="20"/>
  <c r="V89" i="20" s="1"/>
  <c r="T92" i="20"/>
  <c r="Q92" i="20"/>
  <c r="M92" i="20"/>
  <c r="L92" i="20"/>
  <c r="AC91" i="20"/>
  <c r="AB91" i="20"/>
  <c r="X91" i="20"/>
  <c r="V91" i="20"/>
  <c r="T91" i="20"/>
  <c r="L91" i="20"/>
  <c r="M91" i="20" s="1"/>
  <c r="AC90" i="20"/>
  <c r="AB90" i="20"/>
  <c r="AA90" i="20"/>
  <c r="X90" i="20"/>
  <c r="X89" i="20" s="1"/>
  <c r="V90" i="20"/>
  <c r="T90" i="20"/>
  <c r="T89" i="20" s="1"/>
  <c r="M90" i="20"/>
  <c r="L90" i="20"/>
  <c r="W89" i="20"/>
  <c r="U89" i="20"/>
  <c r="R89" i="20"/>
  <c r="P89" i="20"/>
  <c r="O89" i="20"/>
  <c r="K89" i="20"/>
  <c r="I89" i="20"/>
  <c r="I69" i="20" s="1"/>
  <c r="H89" i="20"/>
  <c r="G89" i="20"/>
  <c r="F89" i="20"/>
  <c r="AC88" i="20"/>
  <c r="AB88" i="20"/>
  <c r="AA88" i="20"/>
  <c r="Z88" i="20"/>
  <c r="Y88" i="20"/>
  <c r="X88" i="20"/>
  <c r="V88" i="20"/>
  <c r="V82" i="20" s="1"/>
  <c r="T88" i="20"/>
  <c r="S88" i="20"/>
  <c r="Q88" i="20"/>
  <c r="L88" i="20"/>
  <c r="M88" i="20" s="1"/>
  <c r="AC87" i="20"/>
  <c r="AB87" i="20"/>
  <c r="Z87" i="20"/>
  <c r="X87" i="20"/>
  <c r="V87" i="20"/>
  <c r="T87" i="20"/>
  <c r="M87" i="20"/>
  <c r="Q87" i="20" s="1"/>
  <c r="L87" i="20"/>
  <c r="K87" i="20"/>
  <c r="AC86" i="20"/>
  <c r="AB86" i="20"/>
  <c r="Y86" i="20"/>
  <c r="X86" i="20"/>
  <c r="V86" i="20"/>
  <c r="T86" i="20"/>
  <c r="M86" i="20"/>
  <c r="L86" i="20"/>
  <c r="AC85" i="20"/>
  <c r="AB85" i="20"/>
  <c r="AA85" i="20"/>
  <c r="Z85" i="20"/>
  <c r="Y85" i="20"/>
  <c r="X85" i="20"/>
  <c r="X82" i="20" s="1"/>
  <c r="V85" i="20"/>
  <c r="T85" i="20"/>
  <c r="S85" i="20"/>
  <c r="Q85" i="20"/>
  <c r="M85" i="20"/>
  <c r="L85" i="20"/>
  <c r="AC84" i="20"/>
  <c r="AB84" i="20"/>
  <c r="AA84" i="20"/>
  <c r="Z84" i="20"/>
  <c r="Y84" i="20"/>
  <c r="X84" i="20"/>
  <c r="V84" i="20"/>
  <c r="T84" i="20"/>
  <c r="S84" i="20"/>
  <c r="Q84" i="20"/>
  <c r="M84" i="20"/>
  <c r="L84" i="20"/>
  <c r="AC83" i="20"/>
  <c r="AB83" i="20"/>
  <c r="X83" i="20"/>
  <c r="V83" i="20"/>
  <c r="T83" i="20"/>
  <c r="S83" i="20"/>
  <c r="L83" i="20"/>
  <c r="M83" i="20" s="1"/>
  <c r="AA83" i="20" s="1"/>
  <c r="W82" i="20"/>
  <c r="U82" i="20"/>
  <c r="T82" i="20"/>
  <c r="T69" i="20" s="1"/>
  <c r="R82" i="20"/>
  <c r="P82" i="20"/>
  <c r="O82" i="20"/>
  <c r="L82" i="20"/>
  <c r="K82" i="20"/>
  <c r="J82" i="20"/>
  <c r="I82" i="20"/>
  <c r="H82" i="20"/>
  <c r="G82" i="20"/>
  <c r="F82" i="20"/>
  <c r="AC81" i="20"/>
  <c r="AB81" i="20"/>
  <c r="X81" i="20"/>
  <c r="V81" i="20"/>
  <c r="T81" i="20"/>
  <c r="Q81" i="20"/>
  <c r="L81" i="20"/>
  <c r="M81" i="20" s="1"/>
  <c r="AA81" i="20" s="1"/>
  <c r="AC80" i="20"/>
  <c r="AB80" i="20"/>
  <c r="Y80" i="20"/>
  <c r="X80" i="20"/>
  <c r="V80" i="20"/>
  <c r="T80" i="20"/>
  <c r="M80" i="20"/>
  <c r="L80" i="20"/>
  <c r="AC79" i="20"/>
  <c r="AB79" i="20"/>
  <c r="X79" i="20"/>
  <c r="X78" i="20" s="1"/>
  <c r="V79" i="20"/>
  <c r="T79" i="20"/>
  <c r="L79" i="20"/>
  <c r="M79" i="20" s="1"/>
  <c r="W78" i="20"/>
  <c r="AC78" i="20" s="1"/>
  <c r="U78" i="20"/>
  <c r="AB78" i="20" s="1"/>
  <c r="T78" i="20"/>
  <c r="R78" i="20"/>
  <c r="P78" i="20"/>
  <c r="O78" i="20"/>
  <c r="K78" i="20"/>
  <c r="J78" i="20"/>
  <c r="I78" i="20"/>
  <c r="H78" i="20"/>
  <c r="G78" i="20"/>
  <c r="F78" i="20"/>
  <c r="AC77" i="20"/>
  <c r="AB77" i="20"/>
  <c r="AA77" i="20"/>
  <c r="Z77" i="20"/>
  <c r="Y77" i="20"/>
  <c r="X77" i="20"/>
  <c r="V77" i="20"/>
  <c r="T77" i="20"/>
  <c r="S77" i="20"/>
  <c r="Q77" i="20"/>
  <c r="M77" i="20"/>
  <c r="L77" i="20"/>
  <c r="AC76" i="20"/>
  <c r="AB76" i="20"/>
  <c r="AA76" i="20"/>
  <c r="Z76" i="20"/>
  <c r="Y76" i="20"/>
  <c r="X76" i="20"/>
  <c r="V76" i="20"/>
  <c r="T76" i="20"/>
  <c r="S76" i="20"/>
  <c r="Q76" i="20"/>
  <c r="M76" i="20"/>
  <c r="L76" i="20"/>
  <c r="AC75" i="20"/>
  <c r="AB75" i="20"/>
  <c r="X75" i="20"/>
  <c r="V75" i="20"/>
  <c r="T75" i="20"/>
  <c r="T72" i="20" s="1"/>
  <c r="L75" i="20"/>
  <c r="M75" i="20" s="1"/>
  <c r="AC74" i="20"/>
  <c r="AB74" i="20"/>
  <c r="X74" i="20"/>
  <c r="V74" i="20"/>
  <c r="T74" i="20"/>
  <c r="J74" i="20"/>
  <c r="AC73" i="20"/>
  <c r="AB73" i="20"/>
  <c r="Z73" i="20"/>
  <c r="X73" i="20"/>
  <c r="V73" i="20"/>
  <c r="T73" i="20"/>
  <c r="Q73" i="20"/>
  <c r="M73" i="20"/>
  <c r="L73" i="20"/>
  <c r="X72" i="20"/>
  <c r="W72" i="20"/>
  <c r="U72" i="20"/>
  <c r="AC72" i="20" s="1"/>
  <c r="R72" i="20"/>
  <c r="P72" i="20"/>
  <c r="O72" i="20"/>
  <c r="K72" i="20"/>
  <c r="I72" i="20"/>
  <c r="H72" i="20"/>
  <c r="G72" i="20"/>
  <c r="F72" i="20"/>
  <c r="F69" i="20" s="1"/>
  <c r="F51" i="20" s="1"/>
  <c r="AC71" i="20"/>
  <c r="AB71" i="20"/>
  <c r="X71" i="20"/>
  <c r="V71" i="20"/>
  <c r="V70" i="20" s="1"/>
  <c r="T71" i="20"/>
  <c r="L71" i="20"/>
  <c r="M71" i="20" s="1"/>
  <c r="X70" i="20"/>
  <c r="W70" i="20"/>
  <c r="AC70" i="20" s="1"/>
  <c r="U70" i="20"/>
  <c r="T70" i="20"/>
  <c r="R70" i="20"/>
  <c r="P70" i="20"/>
  <c r="O70" i="20"/>
  <c r="K70" i="20"/>
  <c r="J70" i="20"/>
  <c r="I70" i="20"/>
  <c r="H70" i="20"/>
  <c r="G70" i="20"/>
  <c r="L70" i="20" s="1"/>
  <c r="F70" i="20"/>
  <c r="P69" i="20"/>
  <c r="AC68" i="20"/>
  <c r="AB68" i="20"/>
  <c r="X68" i="20"/>
  <c r="V68" i="20"/>
  <c r="T68" i="20"/>
  <c r="M68" i="20"/>
  <c r="L68" i="20"/>
  <c r="AC67" i="20"/>
  <c r="AB67" i="20"/>
  <c r="AA67" i="20"/>
  <c r="Z67" i="20"/>
  <c r="Y67" i="20"/>
  <c r="X67" i="20"/>
  <c r="V67" i="20"/>
  <c r="T67" i="20"/>
  <c r="S67" i="20"/>
  <c r="Q67" i="20"/>
  <c r="L67" i="20"/>
  <c r="M67" i="20" s="1"/>
  <c r="AB66" i="20"/>
  <c r="AA66" i="20"/>
  <c r="X66" i="20"/>
  <c r="V66" i="20"/>
  <c r="T66" i="20"/>
  <c r="S66" i="20"/>
  <c r="L66" i="20"/>
  <c r="M66" i="20" s="1"/>
  <c r="AC65" i="20"/>
  <c r="AB65" i="20"/>
  <c r="AA65" i="20"/>
  <c r="X65" i="20"/>
  <c r="X64" i="20" s="1"/>
  <c r="V65" i="20"/>
  <c r="V64" i="20" s="1"/>
  <c r="T65" i="20"/>
  <c r="L65" i="20"/>
  <c r="M65" i="20" s="1"/>
  <c r="W64" i="20"/>
  <c r="U64" i="20"/>
  <c r="R64" i="20"/>
  <c r="P64" i="20"/>
  <c r="O64" i="20"/>
  <c r="K64" i="20"/>
  <c r="J64" i="20"/>
  <c r="I64" i="20"/>
  <c r="H64" i="20"/>
  <c r="G64" i="20"/>
  <c r="F64" i="20"/>
  <c r="AC63" i="20"/>
  <c r="AB63" i="20"/>
  <c r="Y63" i="20"/>
  <c r="X63" i="20"/>
  <c r="V63" i="20"/>
  <c r="T63" i="20"/>
  <c r="M63" i="20"/>
  <c r="L63" i="20"/>
  <c r="AC62" i="20"/>
  <c r="AB62" i="20"/>
  <c r="Y62" i="20"/>
  <c r="X62" i="20"/>
  <c r="V62" i="20"/>
  <c r="T62" i="20"/>
  <c r="L62" i="20"/>
  <c r="M62" i="20" s="1"/>
  <c r="AC61" i="20"/>
  <c r="AB61" i="20"/>
  <c r="X61" i="20"/>
  <c r="X57" i="20" s="1"/>
  <c r="X52" i="20" s="1"/>
  <c r="V61" i="20"/>
  <c r="T61" i="20"/>
  <c r="M61" i="20"/>
  <c r="L61" i="20"/>
  <c r="AC60" i="20"/>
  <c r="AB60" i="20"/>
  <c r="AA60" i="20"/>
  <c r="Z60" i="20"/>
  <c r="Y60" i="20"/>
  <c r="X60" i="20"/>
  <c r="V60" i="20"/>
  <c r="T60" i="20"/>
  <c r="S60" i="20"/>
  <c r="Q60" i="20"/>
  <c r="M60" i="20"/>
  <c r="L60" i="20"/>
  <c r="AC59" i="20"/>
  <c r="AB59" i="20"/>
  <c r="AA59" i="20"/>
  <c r="Z59" i="20"/>
  <c r="Y59" i="20"/>
  <c r="X59" i="20"/>
  <c r="V59" i="20"/>
  <c r="V57" i="20" s="1"/>
  <c r="T59" i="20"/>
  <c r="S59" i="20"/>
  <c r="Q59" i="20"/>
  <c r="L59" i="20"/>
  <c r="M59" i="20" s="1"/>
  <c r="AC58" i="20"/>
  <c r="AB58" i="20"/>
  <c r="X58" i="20"/>
  <c r="V58" i="20"/>
  <c r="T58" i="20"/>
  <c r="M58" i="20"/>
  <c r="L58" i="20"/>
  <c r="W57" i="20"/>
  <c r="U57" i="20"/>
  <c r="R57" i="20"/>
  <c r="P57" i="20"/>
  <c r="O57" i="20"/>
  <c r="K57" i="20"/>
  <c r="J57" i="20"/>
  <c r="I57" i="20"/>
  <c r="H57" i="20"/>
  <c r="G57" i="20"/>
  <c r="F57" i="20"/>
  <c r="F52" i="20" s="1"/>
  <c r="AC56" i="20"/>
  <c r="AB56" i="20"/>
  <c r="X56" i="20"/>
  <c r="X53" i="20" s="1"/>
  <c r="V56" i="20"/>
  <c r="T56" i="20"/>
  <c r="J56" i="20"/>
  <c r="AC55" i="20"/>
  <c r="AB55" i="20"/>
  <c r="Z55" i="20"/>
  <c r="X55" i="20"/>
  <c r="V55" i="20"/>
  <c r="T55" i="20"/>
  <c r="T53" i="20" s="1"/>
  <c r="Q55" i="20"/>
  <c r="M55" i="20"/>
  <c r="L55" i="20"/>
  <c r="AC54" i="20"/>
  <c r="AB54" i="20"/>
  <c r="AA54" i="20"/>
  <c r="X54" i="20"/>
  <c r="V54" i="20"/>
  <c r="V53" i="20" s="1"/>
  <c r="V52" i="20" s="1"/>
  <c r="T54" i="20"/>
  <c r="S54" i="20"/>
  <c r="Q54" i="20"/>
  <c r="L54" i="20"/>
  <c r="M54" i="20" s="1"/>
  <c r="AB53" i="20"/>
  <c r="W53" i="20"/>
  <c r="AC53" i="20" s="1"/>
  <c r="U53" i="20"/>
  <c r="R53" i="20"/>
  <c r="P53" i="20"/>
  <c r="P52" i="20" s="1"/>
  <c r="O53" i="20"/>
  <c r="O52" i="20" s="1"/>
  <c r="K53" i="20"/>
  <c r="I53" i="20"/>
  <c r="I52" i="20" s="1"/>
  <c r="I51" i="20" s="1"/>
  <c r="H53" i="20"/>
  <c r="H52" i="20" s="1"/>
  <c r="G53" i="20"/>
  <c r="F53" i="20"/>
  <c r="Z50" i="20"/>
  <c r="X50" i="20"/>
  <c r="V50" i="20"/>
  <c r="V49" i="20" s="1"/>
  <c r="T50" i="20"/>
  <c r="T49" i="20" s="1"/>
  <c r="Q50" i="20"/>
  <c r="Q49" i="20" s="1"/>
  <c r="M50" i="20"/>
  <c r="M49" i="20" s="1"/>
  <c r="L50" i="20"/>
  <c r="X49" i="20"/>
  <c r="W49" i="20"/>
  <c r="U49" i="20"/>
  <c r="R49" i="20"/>
  <c r="P49" i="20"/>
  <c r="O49" i="20"/>
  <c r="L49" i="20"/>
  <c r="K49" i="20"/>
  <c r="J49" i="20"/>
  <c r="I49" i="20"/>
  <c r="H49" i="20"/>
  <c r="G49" i="20"/>
  <c r="F49" i="20"/>
  <c r="F43" i="20" s="1"/>
  <c r="F42" i="20" s="1"/>
  <c r="X48" i="20"/>
  <c r="V48" i="20"/>
  <c r="T48" i="20"/>
  <c r="L48" i="20"/>
  <c r="M48" i="20" s="1"/>
  <c r="AA47" i="20"/>
  <c r="X47" i="20"/>
  <c r="V47" i="20"/>
  <c r="T47" i="20"/>
  <c r="T46" i="20" s="1"/>
  <c r="S47" i="20"/>
  <c r="M47" i="20"/>
  <c r="L47" i="20"/>
  <c r="X46" i="20"/>
  <c r="W46" i="20"/>
  <c r="V46" i="20"/>
  <c r="V43" i="20" s="1"/>
  <c r="V42" i="20" s="1"/>
  <c r="U46" i="20"/>
  <c r="R46" i="20"/>
  <c r="P46" i="20"/>
  <c r="P43" i="20" s="1"/>
  <c r="P42" i="20" s="1"/>
  <c r="O46" i="20"/>
  <c r="O43" i="20" s="1"/>
  <c r="O42" i="20" s="1"/>
  <c r="K46" i="20"/>
  <c r="K43" i="20" s="1"/>
  <c r="K42" i="20" s="1"/>
  <c r="J46" i="20"/>
  <c r="J43" i="20" s="1"/>
  <c r="J42" i="20" s="1"/>
  <c r="I46" i="20"/>
  <c r="H46" i="20"/>
  <c r="G46" i="20"/>
  <c r="F46" i="20"/>
  <c r="AA45" i="20"/>
  <c r="X45" i="20"/>
  <c r="X44" i="20" s="1"/>
  <c r="V45" i="20"/>
  <c r="T45" i="20"/>
  <c r="S45" i="20"/>
  <c r="M45" i="20"/>
  <c r="Z45" i="20" s="1"/>
  <c r="L45" i="20"/>
  <c r="Z44" i="20"/>
  <c r="Y44" i="20"/>
  <c r="W44" i="20"/>
  <c r="V44" i="20"/>
  <c r="U44" i="20"/>
  <c r="T44" i="20"/>
  <c r="S44" i="20"/>
  <c r="R44" i="20"/>
  <c r="P44" i="20"/>
  <c r="O44" i="20"/>
  <c r="M44" i="20"/>
  <c r="K44" i="20"/>
  <c r="J44" i="20"/>
  <c r="I44" i="20"/>
  <c r="H44" i="20"/>
  <c r="G44" i="20"/>
  <c r="L44" i="20" s="1"/>
  <c r="F44" i="20"/>
  <c r="U43" i="20"/>
  <c r="U42" i="20" s="1"/>
  <c r="I43" i="20"/>
  <c r="I42" i="20"/>
  <c r="I41" i="20" s="1"/>
  <c r="X40" i="20"/>
  <c r="V40" i="20"/>
  <c r="T40" i="20"/>
  <c r="S40" i="20"/>
  <c r="Q40" i="20"/>
  <c r="M40" i="20"/>
  <c r="L40" i="20"/>
  <c r="Z39" i="20"/>
  <c r="W39" i="20"/>
  <c r="V39" i="20"/>
  <c r="U39" i="20"/>
  <c r="T39" i="20"/>
  <c r="S39" i="20"/>
  <c r="R39" i="20"/>
  <c r="P39" i="20"/>
  <c r="K39" i="20"/>
  <c r="J39" i="20"/>
  <c r="L39" i="20" s="1"/>
  <c r="M39" i="20" s="1"/>
  <c r="I39" i="20"/>
  <c r="H39" i="20"/>
  <c r="G39" i="20"/>
  <c r="AC38" i="20"/>
  <c r="AB38" i="20"/>
  <c r="X38" i="20"/>
  <c r="V38" i="20"/>
  <c r="T38" i="20"/>
  <c r="L38" i="20"/>
  <c r="M38" i="20" s="1"/>
  <c r="AC37" i="20"/>
  <c r="AB37" i="20"/>
  <c r="Y37" i="20"/>
  <c r="X37" i="20"/>
  <c r="V37" i="20"/>
  <c r="T37" i="20"/>
  <c r="M37" i="20"/>
  <c r="L37" i="20"/>
  <c r="AC36" i="20"/>
  <c r="AB36" i="20"/>
  <c r="Z36" i="20"/>
  <c r="X36" i="20"/>
  <c r="V36" i="20"/>
  <c r="T36" i="20"/>
  <c r="Q36" i="20"/>
  <c r="L36" i="20"/>
  <c r="M36" i="20" s="1"/>
  <c r="AC35" i="20"/>
  <c r="AB35" i="20"/>
  <c r="X35" i="20"/>
  <c r="V35" i="20"/>
  <c r="V33" i="20" s="1"/>
  <c r="V32" i="20" s="1"/>
  <c r="T35" i="20"/>
  <c r="L35" i="20"/>
  <c r="M35" i="20" s="1"/>
  <c r="AC34" i="20"/>
  <c r="AB34" i="20"/>
  <c r="X34" i="20"/>
  <c r="X33" i="20" s="1"/>
  <c r="X32" i="20" s="1"/>
  <c r="V34" i="20"/>
  <c r="T34" i="20"/>
  <c r="L34" i="20"/>
  <c r="M34" i="20" s="1"/>
  <c r="S34" i="20" s="1"/>
  <c r="AC33" i="20"/>
  <c r="AB33" i="20"/>
  <c r="W33" i="20"/>
  <c r="U33" i="20"/>
  <c r="T33" i="20"/>
  <c r="T32" i="20" s="1"/>
  <c r="R33" i="20"/>
  <c r="P33" i="20"/>
  <c r="O33" i="20"/>
  <c r="K33" i="20"/>
  <c r="K32" i="20" s="1"/>
  <c r="J33" i="20"/>
  <c r="J32" i="20" s="1"/>
  <c r="J12" i="20" s="1"/>
  <c r="J11" i="20" s="1"/>
  <c r="I33" i="20"/>
  <c r="H33" i="20"/>
  <c r="G33" i="20"/>
  <c r="F33" i="20"/>
  <c r="AB32" i="20"/>
  <c r="U32" i="20"/>
  <c r="R32" i="20"/>
  <c r="P32" i="20"/>
  <c r="O32" i="20"/>
  <c r="I32" i="20"/>
  <c r="H32" i="20"/>
  <c r="G32" i="20"/>
  <c r="F32" i="20"/>
  <c r="AC31" i="20"/>
  <c r="AB31" i="20"/>
  <c r="X31" i="20"/>
  <c r="V31" i="20"/>
  <c r="T31" i="20"/>
  <c r="Q31" i="20"/>
  <c r="L31" i="20"/>
  <c r="M31" i="20" s="1"/>
  <c r="AC30" i="20"/>
  <c r="AB30" i="20"/>
  <c r="AA30" i="20"/>
  <c r="X30" i="20"/>
  <c r="V30" i="20"/>
  <c r="T30" i="20"/>
  <c r="S30" i="20"/>
  <c r="M30" i="20"/>
  <c r="Z30" i="20" s="1"/>
  <c r="L30" i="20"/>
  <c r="AC29" i="20"/>
  <c r="AB29" i="20"/>
  <c r="AA29" i="20"/>
  <c r="Z29" i="20"/>
  <c r="Y29" i="20"/>
  <c r="X29" i="20"/>
  <c r="V29" i="20"/>
  <c r="T29" i="20"/>
  <c r="S29" i="20"/>
  <c r="Q29" i="20"/>
  <c r="M29" i="20"/>
  <c r="L29" i="20"/>
  <c r="AC28" i="20"/>
  <c r="AB28" i="20"/>
  <c r="AA28" i="20"/>
  <c r="Z28" i="20"/>
  <c r="Y28" i="20"/>
  <c r="X28" i="20"/>
  <c r="V28" i="20"/>
  <c r="T28" i="20"/>
  <c r="S28" i="20"/>
  <c r="Q28" i="20"/>
  <c r="L28" i="20"/>
  <c r="M28" i="20" s="1"/>
  <c r="AC27" i="20"/>
  <c r="AB27" i="20"/>
  <c r="AA27" i="20"/>
  <c r="X27" i="20"/>
  <c r="V27" i="20"/>
  <c r="T27" i="20"/>
  <c r="S27" i="20"/>
  <c r="Q27" i="20"/>
  <c r="M27" i="20"/>
  <c r="L27" i="20"/>
  <c r="AC26" i="20"/>
  <c r="AB26" i="20"/>
  <c r="AA26" i="20"/>
  <c r="X26" i="20"/>
  <c r="V26" i="20"/>
  <c r="T26" i="20"/>
  <c r="S26" i="20"/>
  <c r="M26" i="20"/>
  <c r="L26" i="20"/>
  <c r="AC25" i="20"/>
  <c r="AB25" i="20"/>
  <c r="Y25" i="20"/>
  <c r="X25" i="20"/>
  <c r="V25" i="20"/>
  <c r="T25" i="20"/>
  <c r="M25" i="20"/>
  <c r="Z25" i="20" s="1"/>
  <c r="L25" i="20"/>
  <c r="X24" i="20"/>
  <c r="W24" i="20"/>
  <c r="U24" i="20"/>
  <c r="R24" i="20"/>
  <c r="P24" i="20"/>
  <c r="O24" i="20"/>
  <c r="K24" i="20"/>
  <c r="L24" i="20" s="1"/>
  <c r="J24" i="20"/>
  <c r="I24" i="20"/>
  <c r="H24" i="20"/>
  <c r="G24" i="20"/>
  <c r="F24" i="20"/>
  <c r="AC23" i="20"/>
  <c r="AB23" i="20"/>
  <c r="X23" i="20"/>
  <c r="V23" i="20"/>
  <c r="T23" i="20"/>
  <c r="M23" i="20"/>
  <c r="L23" i="20"/>
  <c r="AC22" i="20"/>
  <c r="AB22" i="20"/>
  <c r="Y22" i="20"/>
  <c r="X22" i="20"/>
  <c r="V22" i="20"/>
  <c r="T22" i="20"/>
  <c r="M22" i="20"/>
  <c r="L22" i="20"/>
  <c r="AC21" i="20"/>
  <c r="AB21" i="20"/>
  <c r="Z21" i="20"/>
  <c r="X21" i="20"/>
  <c r="V21" i="20"/>
  <c r="T21" i="20"/>
  <c r="Q21" i="20"/>
  <c r="L21" i="20"/>
  <c r="M21" i="20" s="1"/>
  <c r="AC20" i="20"/>
  <c r="AB20" i="20"/>
  <c r="Z20" i="20"/>
  <c r="X20" i="20"/>
  <c r="V20" i="20"/>
  <c r="T20" i="20"/>
  <c r="L20" i="20"/>
  <c r="M20" i="20" s="1"/>
  <c r="AC19" i="20"/>
  <c r="AB19" i="20"/>
  <c r="X19" i="20"/>
  <c r="V19" i="20"/>
  <c r="T19" i="20"/>
  <c r="L19" i="20"/>
  <c r="M19" i="20" s="1"/>
  <c r="AC18" i="20"/>
  <c r="AB18" i="20"/>
  <c r="X18" i="20"/>
  <c r="V18" i="20"/>
  <c r="T18" i="20"/>
  <c r="Q18" i="20"/>
  <c r="L18" i="20"/>
  <c r="M18" i="20" s="1"/>
  <c r="AC17" i="20"/>
  <c r="AB17" i="20"/>
  <c r="X17" i="20"/>
  <c r="V17" i="20"/>
  <c r="T17" i="20"/>
  <c r="Q17" i="20"/>
  <c r="L17" i="20"/>
  <c r="M17" i="20" s="1"/>
  <c r="Z17" i="20" s="1"/>
  <c r="AC16" i="20"/>
  <c r="AB16" i="20"/>
  <c r="AA16" i="20"/>
  <c r="X16" i="20"/>
  <c r="V16" i="20"/>
  <c r="T16" i="20"/>
  <c r="S16" i="20"/>
  <c r="M16" i="20"/>
  <c r="L16" i="20"/>
  <c r="AC15" i="20"/>
  <c r="AB15" i="20"/>
  <c r="X15" i="20"/>
  <c r="V15" i="20"/>
  <c r="T15" i="20"/>
  <c r="L15" i="20"/>
  <c r="M15" i="20" s="1"/>
  <c r="AC14" i="20"/>
  <c r="W14" i="20"/>
  <c r="V14" i="20"/>
  <c r="V13" i="20" s="1"/>
  <c r="U14" i="20"/>
  <c r="R14" i="20"/>
  <c r="P14" i="20"/>
  <c r="P13" i="20" s="1"/>
  <c r="O14" i="20"/>
  <c r="O13" i="20" s="1"/>
  <c r="K14" i="20"/>
  <c r="J14" i="20"/>
  <c r="J13" i="20" s="1"/>
  <c r="I14" i="20"/>
  <c r="I13" i="20" s="1"/>
  <c r="H14" i="20"/>
  <c r="G14" i="20"/>
  <c r="F14" i="20"/>
  <c r="R13" i="20"/>
  <c r="K13" i="20"/>
  <c r="G13" i="20"/>
  <c r="F13" i="20"/>
  <c r="F12" i="20" s="1"/>
  <c r="F11" i="20" s="1"/>
  <c r="P12" i="20"/>
  <c r="O12" i="20"/>
  <c r="O11" i="20" s="1"/>
  <c r="I12" i="20"/>
  <c r="I11" i="20" s="1"/>
  <c r="P11" i="20"/>
  <c r="AB9" i="20"/>
  <c r="U9" i="20"/>
  <c r="R9" i="20"/>
  <c r="P9" i="20"/>
  <c r="J9" i="20"/>
  <c r="I9" i="20"/>
  <c r="H9" i="20"/>
  <c r="F9" i="20"/>
  <c r="J8" i="23" l="1"/>
  <c r="F7" i="23"/>
  <c r="F88" i="23" s="1"/>
  <c r="G7" i="23"/>
  <c r="G88" i="23" s="1"/>
  <c r="F22" i="23"/>
  <c r="F21" i="23" s="1"/>
  <c r="G22" i="23"/>
  <c r="G21" i="23" s="1"/>
  <c r="K14" i="23"/>
  <c r="H13" i="23"/>
  <c r="K38" i="23"/>
  <c r="K59" i="23"/>
  <c r="H58" i="23"/>
  <c r="J64" i="23"/>
  <c r="J81" i="23"/>
  <c r="K32" i="23"/>
  <c r="H31" i="23"/>
  <c r="K31" i="23" s="1"/>
  <c r="K27" i="23"/>
  <c r="H26" i="23"/>
  <c r="K36" i="23"/>
  <c r="H35" i="23"/>
  <c r="K39" i="23"/>
  <c r="H38" i="23"/>
  <c r="K74" i="23"/>
  <c r="K84" i="23"/>
  <c r="K44" i="23"/>
  <c r="H43" i="23"/>
  <c r="K71" i="23"/>
  <c r="H70" i="23"/>
  <c r="J53" i="23"/>
  <c r="J22" i="23"/>
  <c r="K70" i="23"/>
  <c r="K85" i="23"/>
  <c r="H84" i="23"/>
  <c r="H11" i="23"/>
  <c r="H24" i="23"/>
  <c r="K24" i="23" s="1"/>
  <c r="H47" i="23"/>
  <c r="K47" i="23" s="1"/>
  <c r="H62" i="23"/>
  <c r="H74" i="23"/>
  <c r="H86" i="23"/>
  <c r="F54" i="21"/>
  <c r="F52" i="21" s="1"/>
  <c r="F49" i="21" s="1"/>
  <c r="F225" i="21" s="1"/>
  <c r="J64" i="21"/>
  <c r="N87" i="21"/>
  <c r="N34" i="21"/>
  <c r="O59" i="21"/>
  <c r="M34" i="21"/>
  <c r="H44" i="21"/>
  <c r="L53" i="21"/>
  <c r="L51" i="21" s="1"/>
  <c r="J103" i="21"/>
  <c r="O139" i="21"/>
  <c r="F10" i="21"/>
  <c r="F9" i="21" s="1"/>
  <c r="M12" i="21"/>
  <c r="H11" i="21"/>
  <c r="M73" i="21"/>
  <c r="H87" i="21"/>
  <c r="H75" i="21"/>
  <c r="M76" i="21"/>
  <c r="M45" i="21"/>
  <c r="O56" i="21"/>
  <c r="J18" i="21"/>
  <c r="O23" i="21"/>
  <c r="K30" i="21"/>
  <c r="K17" i="21" s="1"/>
  <c r="M31" i="21"/>
  <c r="M32" i="21"/>
  <c r="M33" i="21"/>
  <c r="O34" i="21"/>
  <c r="N38" i="21"/>
  <c r="N42" i="21"/>
  <c r="N43" i="21"/>
  <c r="J44" i="21"/>
  <c r="O44" i="21" s="1"/>
  <c r="O45" i="21"/>
  <c r="M47" i="21"/>
  <c r="K55" i="21"/>
  <c r="H56" i="21"/>
  <c r="J59" i="21"/>
  <c r="M59" i="21" s="1"/>
  <c r="O66" i="21"/>
  <c r="M68" i="21"/>
  <c r="O69" i="21"/>
  <c r="H73" i="21"/>
  <c r="M77" i="21"/>
  <c r="K79" i="21"/>
  <c r="M90" i="21"/>
  <c r="N90" i="21"/>
  <c r="K104" i="21"/>
  <c r="O105" i="21"/>
  <c r="J124" i="21"/>
  <c r="O124" i="21" s="1"/>
  <c r="O151" i="21"/>
  <c r="K11" i="21"/>
  <c r="H36" i="21"/>
  <c r="H30" i="21" s="1"/>
  <c r="N59" i="21"/>
  <c r="O60" i="21"/>
  <c r="N61" i="21"/>
  <c r="O80" i="21"/>
  <c r="N88" i="21"/>
  <c r="H92" i="21"/>
  <c r="M114" i="21"/>
  <c r="N114" i="21"/>
  <c r="J119" i="21"/>
  <c r="O125" i="21"/>
  <c r="O127" i="21"/>
  <c r="O140" i="21"/>
  <c r="N140" i="21"/>
  <c r="H148" i="21"/>
  <c r="M148" i="21" s="1"/>
  <c r="N149" i="21"/>
  <c r="N181" i="21"/>
  <c r="H180" i="21"/>
  <c r="J185" i="21"/>
  <c r="M220" i="21"/>
  <c r="N220" i="21"/>
  <c r="H219" i="21"/>
  <c r="N76" i="21"/>
  <c r="J87" i="21"/>
  <c r="M87" i="21" s="1"/>
  <c r="M88" i="21"/>
  <c r="M98" i="21"/>
  <c r="H97" i="21"/>
  <c r="M97" i="21" s="1"/>
  <c r="M101" i="21"/>
  <c r="J100" i="21"/>
  <c r="H171" i="21"/>
  <c r="N13" i="21"/>
  <c r="N19" i="21"/>
  <c r="K100" i="21"/>
  <c r="N101" i="21"/>
  <c r="O101" i="21"/>
  <c r="M109" i="21"/>
  <c r="J108" i="21"/>
  <c r="K112" i="21"/>
  <c r="O113" i="21"/>
  <c r="K120" i="21"/>
  <c r="O121" i="21"/>
  <c r="H128" i="21"/>
  <c r="N12" i="21"/>
  <c r="M24" i="21"/>
  <c r="M25" i="21"/>
  <c r="M26" i="21"/>
  <c r="M27" i="21"/>
  <c r="M28" i="21"/>
  <c r="M29" i="21"/>
  <c r="M35" i="21"/>
  <c r="N40" i="21"/>
  <c r="O41" i="21"/>
  <c r="M56" i="21"/>
  <c r="K64" i="21"/>
  <c r="H65" i="21"/>
  <c r="N70" i="21"/>
  <c r="K71" i="21"/>
  <c r="O76" i="21"/>
  <c r="H79" i="21"/>
  <c r="J83" i="21"/>
  <c r="H84" i="21"/>
  <c r="N89" i="21"/>
  <c r="M93" i="21"/>
  <c r="J95" i="21"/>
  <c r="J53" i="21" s="1"/>
  <c r="J135" i="21"/>
  <c r="J160" i="21"/>
  <c r="K167" i="21"/>
  <c r="N31" i="21"/>
  <c r="H23" i="21"/>
  <c r="N23" i="21" s="1"/>
  <c r="H34" i="21"/>
  <c r="N39" i="21"/>
  <c r="N45" i="21"/>
  <c r="N56" i="21"/>
  <c r="O67" i="21"/>
  <c r="K65" i="21"/>
  <c r="H69" i="21"/>
  <c r="M69" i="21" s="1"/>
  <c r="J72" i="21"/>
  <c r="N74" i="21"/>
  <c r="K75" i="21"/>
  <c r="J79" i="21"/>
  <c r="M81" i="21"/>
  <c r="O89" i="21"/>
  <c r="O92" i="21"/>
  <c r="M92" i="21"/>
  <c r="H100" i="21"/>
  <c r="O109" i="21"/>
  <c r="H113" i="21"/>
  <c r="N113" i="21" s="1"/>
  <c r="H116" i="21"/>
  <c r="M128" i="21"/>
  <c r="M151" i="21"/>
  <c r="J192" i="21"/>
  <c r="O116" i="21"/>
  <c r="J115" i="21"/>
  <c r="N125" i="21"/>
  <c r="H124" i="21"/>
  <c r="H132" i="21"/>
  <c r="H136" i="21"/>
  <c r="N137" i="21"/>
  <c r="M223" i="21"/>
  <c r="J222" i="21"/>
  <c r="O223" i="21"/>
  <c r="K96" i="21"/>
  <c r="O97" i="21"/>
  <c r="M106" i="21"/>
  <c r="H105" i="21"/>
  <c r="N106" i="21"/>
  <c r="N109" i="21"/>
  <c r="H108" i="21"/>
  <c r="M126" i="21"/>
  <c r="N126" i="21"/>
  <c r="H144" i="21"/>
  <c r="N144" i="21" s="1"/>
  <c r="O152" i="21"/>
  <c r="N152" i="21"/>
  <c r="M211" i="21"/>
  <c r="N211" i="21"/>
  <c r="H206" i="21"/>
  <c r="M149" i="21"/>
  <c r="N162" i="21"/>
  <c r="K161" i="21"/>
  <c r="O162" i="21"/>
  <c r="O180" i="21"/>
  <c r="M89" i="21"/>
  <c r="H121" i="21"/>
  <c r="N121" i="21" s="1"/>
  <c r="M130" i="21"/>
  <c r="O135" i="21"/>
  <c r="O136" i="21"/>
  <c r="N136" i="21"/>
  <c r="N141" i="21"/>
  <c r="O147" i="21"/>
  <c r="O148" i="21"/>
  <c r="N148" i="21"/>
  <c r="N153" i="21"/>
  <c r="H155" i="21"/>
  <c r="H170" i="21"/>
  <c r="M171" i="21"/>
  <c r="O172" i="21"/>
  <c r="K199" i="21"/>
  <c r="O200" i="21"/>
  <c r="M117" i="21"/>
  <c r="M129" i="21"/>
  <c r="M133" i="21"/>
  <c r="M145" i="21"/>
  <c r="M155" i="21"/>
  <c r="M157" i="21"/>
  <c r="N172" i="21"/>
  <c r="N175" i="21"/>
  <c r="L197" i="21"/>
  <c r="L195" i="21" s="1"/>
  <c r="M212" i="21"/>
  <c r="N212" i="21"/>
  <c r="K214" i="21"/>
  <c r="O215" i="21"/>
  <c r="O91" i="21"/>
  <c r="O115" i="21"/>
  <c r="O128" i="21"/>
  <c r="O132" i="21"/>
  <c r="H139" i="21"/>
  <c r="M139" i="21" s="1"/>
  <c r="O143" i="21"/>
  <c r="O144" i="21"/>
  <c r="H151" i="21"/>
  <c r="N151" i="21" s="1"/>
  <c r="O155" i="21"/>
  <c r="M156" i="21"/>
  <c r="O156" i="21"/>
  <c r="N156" i="21"/>
  <c r="M134" i="21"/>
  <c r="M138" i="21"/>
  <c r="M142" i="21"/>
  <c r="M146" i="21"/>
  <c r="M150" i="21"/>
  <c r="M154" i="21"/>
  <c r="M158" i="21"/>
  <c r="K185" i="21"/>
  <c r="O186" i="21"/>
  <c r="M200" i="21"/>
  <c r="N208" i="21"/>
  <c r="H207" i="21"/>
  <c r="M208" i="21"/>
  <c r="J214" i="21"/>
  <c r="M224" i="21"/>
  <c r="N224" i="21"/>
  <c r="H223" i="21"/>
  <c r="H162" i="21"/>
  <c r="N171" i="21"/>
  <c r="M178" i="21"/>
  <c r="M182" i="21"/>
  <c r="N193" i="21"/>
  <c r="K192" i="21"/>
  <c r="O193" i="21"/>
  <c r="M201" i="21"/>
  <c r="M206" i="21"/>
  <c r="J205" i="21"/>
  <c r="M207" i="21"/>
  <c r="M162" i="21"/>
  <c r="J172" i="21"/>
  <c r="M177" i="21"/>
  <c r="J180" i="21"/>
  <c r="M181" i="21"/>
  <c r="H186" i="21"/>
  <c r="G197" i="21"/>
  <c r="G195" i="21" s="1"/>
  <c r="G48" i="21" s="1"/>
  <c r="G225" i="21" s="1"/>
  <c r="J198" i="21"/>
  <c r="N207" i="21"/>
  <c r="O207" i="21"/>
  <c r="K205" i="21"/>
  <c r="M216" i="21"/>
  <c r="N216" i="21"/>
  <c r="H215" i="21"/>
  <c r="N215" i="21" s="1"/>
  <c r="M219" i="21"/>
  <c r="J218" i="21"/>
  <c r="N194" i="21"/>
  <c r="H193" i="21"/>
  <c r="M193" i="21" s="1"/>
  <c r="M194" i="21"/>
  <c r="H200" i="21"/>
  <c r="O204" i="21"/>
  <c r="K198" i="21"/>
  <c r="K218" i="21"/>
  <c r="N219" i="21"/>
  <c r="N223" i="21"/>
  <c r="Z38" i="20"/>
  <c r="Q38" i="20"/>
  <c r="Y38" i="20"/>
  <c r="S38" i="20"/>
  <c r="AA38" i="20"/>
  <c r="Y49" i="20"/>
  <c r="F129" i="20"/>
  <c r="F126" i="20" s="1"/>
  <c r="R133" i="20"/>
  <c r="Y134" i="20"/>
  <c r="M133" i="20"/>
  <c r="AA134" i="20"/>
  <c r="Z134" i="20"/>
  <c r="U224" i="20"/>
  <c r="AB225" i="20"/>
  <c r="Z225" i="20"/>
  <c r="I262" i="20"/>
  <c r="I250" i="20" s="1"/>
  <c r="I248" i="20" s="1"/>
  <c r="L268" i="20"/>
  <c r="X14" i="20"/>
  <c r="X13" i="20" s="1"/>
  <c r="X12" i="20" s="1"/>
  <c r="X11" i="20" s="1"/>
  <c r="W141" i="20"/>
  <c r="AC142" i="20"/>
  <c r="R279" i="20"/>
  <c r="AA46" i="20"/>
  <c r="W43" i="20"/>
  <c r="Z19" i="20"/>
  <c r="Q19" i="20"/>
  <c r="AA19" i="20"/>
  <c r="Y19" i="20"/>
  <c r="S19" i="20"/>
  <c r="L181" i="20"/>
  <c r="I180" i="20"/>
  <c r="L180" i="20" s="1"/>
  <c r="AA264" i="20"/>
  <c r="AA71" i="20"/>
  <c r="S71" i="20"/>
  <c r="S70" i="20" s="1"/>
  <c r="Y71" i="20"/>
  <c r="Q71" i="20"/>
  <c r="Q70" i="20" s="1"/>
  <c r="Z71" i="20"/>
  <c r="W110" i="20"/>
  <c r="AA111" i="20"/>
  <c r="AA211" i="20"/>
  <c r="S211" i="20"/>
  <c r="S210" i="20" s="1"/>
  <c r="S209" i="20" s="1"/>
  <c r="S208" i="20" s="1"/>
  <c r="Z211" i="20"/>
  <c r="Y211" i="20"/>
  <c r="M210" i="20"/>
  <c r="Q211" i="20"/>
  <c r="Q210" i="20" s="1"/>
  <c r="Q209" i="20" s="1"/>
  <c r="Q208" i="20" s="1"/>
  <c r="K129" i="20"/>
  <c r="K126" i="20" s="1"/>
  <c r="Q39" i="20"/>
  <c r="AA39" i="20"/>
  <c r="K52" i="20"/>
  <c r="L57" i="20"/>
  <c r="R12" i="20"/>
  <c r="AB14" i="20"/>
  <c r="U13" i="20"/>
  <c r="Y20" i="20"/>
  <c r="S20" i="20"/>
  <c r="AA20" i="20"/>
  <c r="Q20" i="20"/>
  <c r="Z23" i="20"/>
  <c r="Q23" i="20"/>
  <c r="Y23" i="20"/>
  <c r="AA23" i="20"/>
  <c r="T24" i="20"/>
  <c r="AA49" i="20"/>
  <c r="L56" i="20"/>
  <c r="M56" i="20" s="1"/>
  <c r="J53" i="20"/>
  <c r="Z75" i="20"/>
  <c r="Q75" i="20"/>
  <c r="Y75" i="20"/>
  <c r="AA75" i="20"/>
  <c r="S75" i="20"/>
  <c r="X69" i="20"/>
  <c r="X51" i="20" s="1"/>
  <c r="AC89" i="20"/>
  <c r="AB89" i="20"/>
  <c r="S23" i="20"/>
  <c r="Y35" i="20"/>
  <c r="S35" i="20"/>
  <c r="S33" i="20" s="1"/>
  <c r="S32" i="20" s="1"/>
  <c r="AA35" i="20"/>
  <c r="Q35" i="20"/>
  <c r="Z35" i="20"/>
  <c r="G43" i="20"/>
  <c r="F41" i="20"/>
  <c r="F10" i="20" s="1"/>
  <c r="P51" i="20"/>
  <c r="P41" i="20" s="1"/>
  <c r="P10" i="20" s="1"/>
  <c r="AA62" i="20"/>
  <c r="S62" i="20"/>
  <c r="Z62" i="20"/>
  <c r="M57" i="20"/>
  <c r="Y57" i="20" s="1"/>
  <c r="Q62" i="20"/>
  <c r="M70" i="20"/>
  <c r="O97" i="20"/>
  <c r="W9" i="20"/>
  <c r="W96" i="20"/>
  <c r="AC106" i="20"/>
  <c r="AC138" i="20"/>
  <c r="W137" i="20"/>
  <c r="L150" i="20"/>
  <c r="H149" i="20"/>
  <c r="K160" i="20"/>
  <c r="L161" i="20"/>
  <c r="AA190" i="20"/>
  <c r="Y190" i="20"/>
  <c r="M189" i="20"/>
  <c r="Y189" i="20" s="1"/>
  <c r="Z190" i="20"/>
  <c r="Z207" i="20"/>
  <c r="Q207" i="20"/>
  <c r="Q206" i="20" s="1"/>
  <c r="Q205" i="20" s="1"/>
  <c r="Q204" i="20" s="1"/>
  <c r="M206" i="20"/>
  <c r="AA207" i="20"/>
  <c r="S207" i="20"/>
  <c r="S206" i="20" s="1"/>
  <c r="S205" i="20" s="1"/>
  <c r="S204" i="20" s="1"/>
  <c r="Y207" i="20"/>
  <c r="L243" i="20"/>
  <c r="I242" i="20"/>
  <c r="L242" i="20" s="1"/>
  <c r="S48" i="20"/>
  <c r="S46" i="20" s="1"/>
  <c r="Q48" i="20"/>
  <c r="AA146" i="20"/>
  <c r="AA156" i="20"/>
  <c r="Y156" i="20"/>
  <c r="M14" i="20"/>
  <c r="AA15" i="20"/>
  <c r="S15" i="20"/>
  <c r="Z15" i="20"/>
  <c r="Q15" i="20"/>
  <c r="AB24" i="20"/>
  <c r="V129" i="20"/>
  <c r="V126" i="20" s="1"/>
  <c r="V122" i="20" s="1"/>
  <c r="M145" i="20"/>
  <c r="L152" i="20"/>
  <c r="J251" i="20"/>
  <c r="J249" i="20" s="1"/>
  <c r="L9" i="20"/>
  <c r="I10" i="20"/>
  <c r="Y15" i="20"/>
  <c r="Y17" i="20"/>
  <c r="S17" i="20"/>
  <c r="AA17" i="20"/>
  <c r="AA25" i="20"/>
  <c r="S25" i="20"/>
  <c r="Q25" i="20"/>
  <c r="M24" i="20"/>
  <c r="AA31" i="20"/>
  <c r="S31" i="20"/>
  <c r="Z31" i="20"/>
  <c r="Y31" i="20"/>
  <c r="Y39" i="20"/>
  <c r="AB57" i="20"/>
  <c r="R52" i="20"/>
  <c r="T57" i="20"/>
  <c r="T52" i="20" s="1"/>
  <c r="T51" i="20" s="1"/>
  <c r="AA64" i="20"/>
  <c r="AC64" i="20"/>
  <c r="T9" i="20"/>
  <c r="T96" i="20"/>
  <c r="AA119" i="20"/>
  <c r="S119" i="20"/>
  <c r="S118" i="20" s="1"/>
  <c r="S117" i="20" s="1"/>
  <c r="S116" i="20" s="1"/>
  <c r="S114" i="20" s="1"/>
  <c r="M118" i="20"/>
  <c r="Q119" i="20"/>
  <c r="Q118" i="20" s="1"/>
  <c r="Q117" i="20" s="1"/>
  <c r="Q116" i="20" s="1"/>
  <c r="Q114" i="20" s="1"/>
  <c r="Y119" i="20"/>
  <c r="J125" i="20"/>
  <c r="AB178" i="20"/>
  <c r="U177" i="20"/>
  <c r="AC178" i="20"/>
  <c r="AB204" i="20"/>
  <c r="L117" i="20"/>
  <c r="Z180" i="20"/>
  <c r="L202" i="20"/>
  <c r="G201" i="20"/>
  <c r="R234" i="20"/>
  <c r="Z254" i="20"/>
  <c r="U253" i="20"/>
  <c r="AB254" i="20"/>
  <c r="AA276" i="20"/>
  <c r="S276" i="20"/>
  <c r="S275" i="20" s="1"/>
  <c r="S274" i="20" s="1"/>
  <c r="S273" i="20" s="1"/>
  <c r="Q276" i="20"/>
  <c r="Q275" i="20" s="1"/>
  <c r="Z276" i="20"/>
  <c r="M275" i="20"/>
  <c r="Y276" i="20"/>
  <c r="O69" i="20"/>
  <c r="O51" i="20" s="1"/>
  <c r="O41" i="20" s="1"/>
  <c r="O10" i="20" s="1"/>
  <c r="AC168" i="20"/>
  <c r="M173" i="20"/>
  <c r="G189" i="20"/>
  <c r="L190" i="20"/>
  <c r="M229" i="20"/>
  <c r="Z230" i="20"/>
  <c r="Y230" i="20"/>
  <c r="R244" i="20"/>
  <c r="AB245" i="20"/>
  <c r="T43" i="20"/>
  <c r="T42" i="20" s="1"/>
  <c r="Z57" i="20"/>
  <c r="Z61" i="20"/>
  <c r="Q61" i="20"/>
  <c r="G69" i="20"/>
  <c r="AA79" i="20"/>
  <c r="S79" i="20"/>
  <c r="Z79" i="20"/>
  <c r="Y79" i="20"/>
  <c r="AA87" i="20"/>
  <c r="Z94" i="20"/>
  <c r="Q94" i="20"/>
  <c r="Y94" i="20"/>
  <c r="O129" i="20"/>
  <c r="O126" i="20" s="1"/>
  <c r="AB134" i="20"/>
  <c r="I130" i="20"/>
  <c r="I127" i="20" s="1"/>
  <c r="I123" i="20" s="1"/>
  <c r="G145" i="20"/>
  <c r="W13" i="20"/>
  <c r="AA22" i="20"/>
  <c r="S22" i="20"/>
  <c r="Z22" i="20"/>
  <c r="Q22" i="20"/>
  <c r="L32" i="20"/>
  <c r="H43" i="20"/>
  <c r="H42" i="20" s="1"/>
  <c r="L46" i="20"/>
  <c r="AC57" i="20"/>
  <c r="Y58" i="20"/>
  <c r="Z58" i="20"/>
  <c r="AA61" i="20"/>
  <c r="Y65" i="20"/>
  <c r="M64" i="20"/>
  <c r="S65" i="20"/>
  <c r="Z65" i="20"/>
  <c r="Z68" i="20"/>
  <c r="Q68" i="20"/>
  <c r="Y68" i="20"/>
  <c r="AB70" i="20"/>
  <c r="Y70" i="20"/>
  <c r="R69" i="20"/>
  <c r="J72" i="20"/>
  <c r="L74" i="20"/>
  <c r="M74" i="20" s="1"/>
  <c r="M78" i="20"/>
  <c r="Q79" i="20"/>
  <c r="AA86" i="20"/>
  <c r="S86" i="20"/>
  <c r="S82" i="20" s="1"/>
  <c r="Q86" i="20"/>
  <c r="Z86" i="20"/>
  <c r="Y91" i="20"/>
  <c r="Z91" i="20"/>
  <c r="S94" i="20"/>
  <c r="L98" i="20"/>
  <c r="G97" i="20"/>
  <c r="AB115" i="20"/>
  <c r="L118" i="20"/>
  <c r="P129" i="20"/>
  <c r="P126" i="20" s="1"/>
  <c r="AB137" i="20"/>
  <c r="U136" i="20"/>
  <c r="L142" i="20"/>
  <c r="H141" i="20"/>
  <c r="H140" i="20" s="1"/>
  <c r="AB152" i="20"/>
  <c r="AC157" i="20"/>
  <c r="AA185" i="20"/>
  <c r="W184" i="20"/>
  <c r="Z186" i="20"/>
  <c r="AB186" i="20"/>
  <c r="U185" i="20"/>
  <c r="L193" i="20"/>
  <c r="G192" i="20"/>
  <c r="R192" i="20"/>
  <c r="G204" i="20"/>
  <c r="L205" i="20"/>
  <c r="H221" i="20"/>
  <c r="H220" i="20" s="1"/>
  <c r="L222" i="20"/>
  <c r="Y229" i="20"/>
  <c r="U233" i="20"/>
  <c r="L244" i="20"/>
  <c r="R325" i="20"/>
  <c r="AB328" i="20"/>
  <c r="Y328" i="20"/>
  <c r="O9" i="20"/>
  <c r="L14" i="20"/>
  <c r="H13" i="20"/>
  <c r="Z16" i="20"/>
  <c r="Q16" i="20"/>
  <c r="Y16" i="20"/>
  <c r="AA18" i="20"/>
  <c r="S18" i="20"/>
  <c r="Y18" i="20"/>
  <c r="Z18" i="20"/>
  <c r="AA21" i="20"/>
  <c r="S21" i="20"/>
  <c r="Y21" i="20"/>
  <c r="V24" i="20"/>
  <c r="V12" i="20" s="1"/>
  <c r="V11" i="20" s="1"/>
  <c r="Y27" i="20"/>
  <c r="Z27" i="20"/>
  <c r="Y30" i="20"/>
  <c r="W32" i="20"/>
  <c r="AA37" i="20"/>
  <c r="S37" i="20"/>
  <c r="Z37" i="20"/>
  <c r="Q37" i="20"/>
  <c r="AA44" i="20"/>
  <c r="Y45" i="20"/>
  <c r="Y46" i="20"/>
  <c r="R43" i="20"/>
  <c r="U52" i="20"/>
  <c r="Y54" i="20"/>
  <c r="Z54" i="20"/>
  <c r="Q58" i="20"/>
  <c r="AA58" i="20"/>
  <c r="S61" i="20"/>
  <c r="Z63" i="20"/>
  <c r="Q63" i="20"/>
  <c r="S63" i="20"/>
  <c r="AA63" i="20"/>
  <c r="Q65" i="20"/>
  <c r="Q64" i="20" s="1"/>
  <c r="AA68" i="20"/>
  <c r="V72" i="20"/>
  <c r="L78" i="20"/>
  <c r="Z80" i="20"/>
  <c r="Q80" i="20"/>
  <c r="S80" i="20"/>
  <c r="AA80" i="20"/>
  <c r="AB82" i="20"/>
  <c r="Q91" i="20"/>
  <c r="AA91" i="20"/>
  <c r="Z109" i="20"/>
  <c r="Q109" i="20"/>
  <c r="Y109" i="20"/>
  <c r="S109" i="20"/>
  <c r="L115" i="20"/>
  <c r="W117" i="20"/>
  <c r="W128" i="20"/>
  <c r="AB133" i="20"/>
  <c r="G133" i="20"/>
  <c r="L134" i="20"/>
  <c r="AA139" i="20"/>
  <c r="S139" i="20"/>
  <c r="S138" i="20" s="1"/>
  <c r="S137" i="20" s="1"/>
  <c r="S136" i="20" s="1"/>
  <c r="S130" i="20" s="1"/>
  <c r="S127" i="20" s="1"/>
  <c r="S123" i="20" s="1"/>
  <c r="Q139" i="20"/>
  <c r="Q138" i="20" s="1"/>
  <c r="Q137" i="20" s="1"/>
  <c r="Q136" i="20" s="1"/>
  <c r="M138" i="20"/>
  <c r="AA138" i="20" s="1"/>
  <c r="Y139" i="20"/>
  <c r="L141" i="20"/>
  <c r="G140" i="20"/>
  <c r="L140" i="20" s="1"/>
  <c r="AA145" i="20"/>
  <c r="W144" i="20"/>
  <c r="R148" i="20"/>
  <c r="W149" i="20"/>
  <c r="L160" i="20"/>
  <c r="Z170" i="20"/>
  <c r="M169" i="20"/>
  <c r="Y186" i="20"/>
  <c r="M185" i="20"/>
  <c r="AA186" i="20"/>
  <c r="I125" i="20"/>
  <c r="L245" i="20"/>
  <c r="K251" i="20"/>
  <c r="K249" i="20" s="1"/>
  <c r="L289" i="20"/>
  <c r="Z90" i="20"/>
  <c r="Q90" i="20"/>
  <c r="Y90" i="20"/>
  <c r="M98" i="20"/>
  <c r="AA104" i="20"/>
  <c r="S104" i="20"/>
  <c r="S103" i="20" s="1"/>
  <c r="S102" i="20" s="1"/>
  <c r="S101" i="20" s="1"/>
  <c r="Z104" i="20"/>
  <c r="Q104" i="20"/>
  <c r="Y104" i="20"/>
  <c r="M103" i="20"/>
  <c r="AA135" i="20"/>
  <c r="S135" i="20"/>
  <c r="S134" i="20" s="1"/>
  <c r="S133" i="20" s="1"/>
  <c r="S132" i="20" s="1"/>
  <c r="Q135" i="20"/>
  <c r="Q134" i="20" s="1"/>
  <c r="Q133" i="20" s="1"/>
  <c r="Q132" i="20" s="1"/>
  <c r="L153" i="20"/>
  <c r="R169" i="20"/>
  <c r="Y170" i="20"/>
  <c r="L226" i="20"/>
  <c r="G225" i="20"/>
  <c r="AB226" i="20"/>
  <c r="Z226" i="20"/>
  <c r="L304" i="20"/>
  <c r="G303" i="20"/>
  <c r="L303" i="20" s="1"/>
  <c r="Z34" i="20"/>
  <c r="Q34" i="20"/>
  <c r="Q33" i="20" s="1"/>
  <c r="AA34" i="20"/>
  <c r="M33" i="20"/>
  <c r="Y34" i="20"/>
  <c r="X43" i="20"/>
  <c r="X42" i="20" s="1"/>
  <c r="Y61" i="20"/>
  <c r="L64" i="20"/>
  <c r="U69" i="20"/>
  <c r="H69" i="20"/>
  <c r="H51" i="20" s="1"/>
  <c r="AC82" i="20"/>
  <c r="Y87" i="20"/>
  <c r="S87" i="20"/>
  <c r="S90" i="20"/>
  <c r="V97" i="20"/>
  <c r="Z105" i="20"/>
  <c r="Q105" i="20"/>
  <c r="Y105" i="20"/>
  <c r="AA105" i="20"/>
  <c r="K96" i="20"/>
  <c r="K9" i="20"/>
  <c r="U116" i="20"/>
  <c r="L137" i="20"/>
  <c r="G136" i="20"/>
  <c r="T130" i="20"/>
  <c r="T127" i="20" s="1"/>
  <c r="T123" i="20" s="1"/>
  <c r="U157" i="20"/>
  <c r="K12" i="20"/>
  <c r="K11" i="20" s="1"/>
  <c r="T14" i="20"/>
  <c r="T13" i="20" s="1"/>
  <c r="T12" i="20" s="1"/>
  <c r="T11" i="20" s="1"/>
  <c r="L33" i="20"/>
  <c r="X9" i="20"/>
  <c r="AC24" i="20"/>
  <c r="Z26" i="20"/>
  <c r="Q26" i="20"/>
  <c r="Y26" i="20"/>
  <c r="Q30" i="20"/>
  <c r="AA36" i="20"/>
  <c r="S36" i="20"/>
  <c r="Y36" i="20"/>
  <c r="Q45" i="20"/>
  <c r="Q44" i="20" s="1"/>
  <c r="Z47" i="20"/>
  <c r="Q47" i="20"/>
  <c r="Q46" i="20" s="1"/>
  <c r="Q43" i="20" s="1"/>
  <c r="Q42" i="20" s="1"/>
  <c r="M46" i="20"/>
  <c r="Y47" i="20"/>
  <c r="G52" i="20"/>
  <c r="S58" i="20"/>
  <c r="S57" i="20" s="1"/>
  <c r="Z66" i="20"/>
  <c r="Q66" i="20"/>
  <c r="Y66" i="20"/>
  <c r="S68" i="20"/>
  <c r="L72" i="20"/>
  <c r="AB72" i="20"/>
  <c r="Y81" i="20"/>
  <c r="S81" i="20"/>
  <c r="Z81" i="20"/>
  <c r="M82" i="20"/>
  <c r="AA82" i="20" s="1"/>
  <c r="Z83" i="20"/>
  <c r="Q83" i="20"/>
  <c r="Q82" i="20" s="1"/>
  <c r="Y83" i="20"/>
  <c r="S91" i="20"/>
  <c r="L93" i="20"/>
  <c r="M93" i="20" s="1"/>
  <c r="J89" i="20"/>
  <c r="L89" i="20" s="1"/>
  <c r="L96" i="20"/>
  <c r="S100" i="20"/>
  <c r="S99" i="20" s="1"/>
  <c r="S98" i="20" s="1"/>
  <c r="L101" i="20"/>
  <c r="L111" i="20"/>
  <c r="G114" i="20"/>
  <c r="L114" i="20" s="1"/>
  <c r="Z121" i="20"/>
  <c r="Q121" i="20"/>
  <c r="Q120" i="20" s="1"/>
  <c r="Q115" i="20" s="1"/>
  <c r="Q113" i="20" s="1"/>
  <c r="M120" i="20"/>
  <c r="Y121" i="20"/>
  <c r="S121" i="20"/>
  <c r="S120" i="20" s="1"/>
  <c r="S115" i="20" s="1"/>
  <c r="S113" i="20" s="1"/>
  <c r="AA121" i="20"/>
  <c r="F130" i="20"/>
  <c r="F127" i="20" s="1"/>
  <c r="F123" i="20" s="1"/>
  <c r="L138" i="20"/>
  <c r="AB138" i="20"/>
  <c r="Z138" i="20"/>
  <c r="Z146" i="20"/>
  <c r="AC146" i="20"/>
  <c r="U145" i="20"/>
  <c r="AC152" i="20"/>
  <c r="AB166" i="20"/>
  <c r="R165" i="20"/>
  <c r="G169" i="20"/>
  <c r="L170" i="20"/>
  <c r="L177" i="20"/>
  <c r="G176" i="20"/>
  <c r="L176" i="20" s="1"/>
  <c r="Y182" i="20"/>
  <c r="R181" i="20"/>
  <c r="I197" i="20"/>
  <c r="I196" i="20" s="1"/>
  <c r="L196" i="20" s="1"/>
  <c r="L198" i="20"/>
  <c r="G220" i="20"/>
  <c r="L220" i="20" s="1"/>
  <c r="L221" i="20"/>
  <c r="AA238" i="20"/>
  <c r="S238" i="20"/>
  <c r="S236" i="20" s="1"/>
  <c r="S234" i="20" s="1"/>
  <c r="S232" i="20" s="1"/>
  <c r="M236" i="20"/>
  <c r="Z238" i="20"/>
  <c r="Q238" i="20"/>
  <c r="Q236" i="20" s="1"/>
  <c r="Q234" i="20" s="1"/>
  <c r="Q232" i="20" s="1"/>
  <c r="Y240" i="20"/>
  <c r="AA240" i="20"/>
  <c r="I251" i="20"/>
  <c r="I249" i="20" s="1"/>
  <c r="G262" i="20"/>
  <c r="Z288" i="20"/>
  <c r="Q288" i="20"/>
  <c r="Q287" i="20" s="1"/>
  <c r="M287" i="20"/>
  <c r="AA288" i="20"/>
  <c r="Y288" i="20"/>
  <c r="T310" i="20"/>
  <c r="T307" i="20" s="1"/>
  <c r="T122" i="20" s="1"/>
  <c r="V78" i="20"/>
  <c r="L99" i="20"/>
  <c r="AA108" i="20"/>
  <c r="S108" i="20"/>
  <c r="S107" i="20" s="1"/>
  <c r="S106" i="20" s="1"/>
  <c r="Y108" i="20"/>
  <c r="X129" i="20"/>
  <c r="X126" i="20" s="1"/>
  <c r="Y147" i="20"/>
  <c r="Z147" i="20"/>
  <c r="Y150" i="20"/>
  <c r="AA167" i="20"/>
  <c r="S167" i="20"/>
  <c r="S166" i="20" s="1"/>
  <c r="S165" i="20" s="1"/>
  <c r="S164" i="20" s="1"/>
  <c r="M166" i="20"/>
  <c r="Y167" i="20"/>
  <c r="Z171" i="20"/>
  <c r="Q171" i="20"/>
  <c r="Q170" i="20" s="1"/>
  <c r="Q169" i="20" s="1"/>
  <c r="Q168" i="20" s="1"/>
  <c r="S171" i="20"/>
  <c r="S170" i="20" s="1"/>
  <c r="S169" i="20" s="1"/>
  <c r="S168" i="20" s="1"/>
  <c r="AA171" i="20"/>
  <c r="L186" i="20"/>
  <c r="G185" i="20"/>
  <c r="AA191" i="20"/>
  <c r="S191" i="20"/>
  <c r="S190" i="20" s="1"/>
  <c r="S189" i="20" s="1"/>
  <c r="S188" i="20" s="1"/>
  <c r="Z191" i="20"/>
  <c r="Y191" i="20"/>
  <c r="L209" i="20"/>
  <c r="AA212" i="20"/>
  <c r="AC212" i="20"/>
  <c r="G216" i="20"/>
  <c r="U216" i="20"/>
  <c r="Y219" i="20"/>
  <c r="M218" i="20"/>
  <c r="AA219" i="20"/>
  <c r="Q219" i="20"/>
  <c r="Q218" i="20" s="1"/>
  <c r="Q217" i="20" s="1"/>
  <c r="Q216" i="20" s="1"/>
  <c r="Z219" i="20"/>
  <c r="S219" i="20"/>
  <c r="S218" i="20" s="1"/>
  <c r="S217" i="20" s="1"/>
  <c r="S216" i="20" s="1"/>
  <c r="L230" i="20"/>
  <c r="G229" i="20"/>
  <c r="AC253" i="20"/>
  <c r="W252" i="20"/>
  <c r="T251" i="20"/>
  <c r="T249" i="20" s="1"/>
  <c r="T125" i="20" s="1"/>
  <c r="K294" i="20"/>
  <c r="L295" i="20"/>
  <c r="U318" i="20"/>
  <c r="AB325" i="20"/>
  <c r="Y14" i="20"/>
  <c r="G12" i="20"/>
  <c r="X39" i="20"/>
  <c r="Z49" i="20"/>
  <c r="W69" i="20"/>
  <c r="U101" i="20"/>
  <c r="L102" i="20"/>
  <c r="L107" i="20"/>
  <c r="Q108" i="20"/>
  <c r="Q107" i="20" s="1"/>
  <c r="Q106" i="20" s="1"/>
  <c r="Y111" i="20"/>
  <c r="Y145" i="20"/>
  <c r="Y146" i="20"/>
  <c r="S147" i="20"/>
  <c r="S146" i="20" s="1"/>
  <c r="S145" i="20" s="1"/>
  <c r="S144" i="20" s="1"/>
  <c r="AB150" i="20"/>
  <c r="M150" i="20"/>
  <c r="AA151" i="20"/>
  <c r="S151" i="20"/>
  <c r="S150" i="20" s="1"/>
  <c r="S149" i="20" s="1"/>
  <c r="S148" i="20" s="1"/>
  <c r="Y151" i="20"/>
  <c r="M154" i="20"/>
  <c r="AA154" i="20" s="1"/>
  <c r="G157" i="20"/>
  <c r="Q167" i="20"/>
  <c r="Q166" i="20" s="1"/>
  <c r="Q165" i="20" s="1"/>
  <c r="Q164" i="20" s="1"/>
  <c r="G172" i="20"/>
  <c r="L172" i="20" s="1"/>
  <c r="U188" i="20"/>
  <c r="Z189" i="20"/>
  <c r="AB193" i="20"/>
  <c r="U192" i="20"/>
  <c r="AC192" i="20" s="1"/>
  <c r="AC193" i="20"/>
  <c r="G208" i="20"/>
  <c r="L208" i="20" s="1"/>
  <c r="AB209" i="20"/>
  <c r="U208" i="20"/>
  <c r="L213" i="20"/>
  <c r="G212" i="20"/>
  <c r="L212" i="20" s="1"/>
  <c r="AB217" i="20"/>
  <c r="J217" i="20"/>
  <c r="L218" i="20"/>
  <c r="W221" i="20"/>
  <c r="AA223" i="20"/>
  <c r="S223" i="20"/>
  <c r="S222" i="20" s="1"/>
  <c r="S221" i="20" s="1"/>
  <c r="S220" i="20" s="1"/>
  <c r="M222" i="20"/>
  <c r="Q223" i="20"/>
  <c r="Q222" i="20" s="1"/>
  <c r="Q221" i="20" s="1"/>
  <c r="Q220" i="20" s="1"/>
  <c r="Y223" i="20"/>
  <c r="AA231" i="20"/>
  <c r="S231" i="20"/>
  <c r="S230" i="20" s="1"/>
  <c r="S229" i="20" s="1"/>
  <c r="S228" i="20" s="1"/>
  <c r="Y231" i="20"/>
  <c r="Q231" i="20"/>
  <c r="Q230" i="20" s="1"/>
  <c r="Q229" i="20" s="1"/>
  <c r="Q228" i="20" s="1"/>
  <c r="Z231" i="20"/>
  <c r="L240" i="20"/>
  <c r="G235" i="20"/>
  <c r="V251" i="20"/>
  <c r="V249" i="20" s="1"/>
  <c r="V125" i="20" s="1"/>
  <c r="L256" i="20"/>
  <c r="G253" i="20"/>
  <c r="Z264" i="20"/>
  <c r="AB264" i="20"/>
  <c r="U263" i="20"/>
  <c r="Y269" i="20"/>
  <c r="AA270" i="20"/>
  <c r="S270" i="20"/>
  <c r="S269" i="20" s="1"/>
  <c r="Q270" i="20"/>
  <c r="Q269" i="20" s="1"/>
  <c r="Z270" i="20"/>
  <c r="M269" i="20"/>
  <c r="Y270" i="20"/>
  <c r="Z272" i="20"/>
  <c r="Q272" i="20"/>
  <c r="Q271" i="20" s="1"/>
  <c r="S272" i="20"/>
  <c r="S271" i="20" s="1"/>
  <c r="AA272" i="20"/>
  <c r="Y272" i="20"/>
  <c r="M271" i="20"/>
  <c r="Z282" i="20"/>
  <c r="Q282" i="20"/>
  <c r="Q281" i="20" s="1"/>
  <c r="M281" i="20"/>
  <c r="S282" i="20"/>
  <c r="S281" i="20" s="1"/>
  <c r="G293" i="20"/>
  <c r="AA296" i="20"/>
  <c r="S296" i="20"/>
  <c r="S295" i="20" s="1"/>
  <c r="S294" i="20" s="1"/>
  <c r="S293" i="20" s="1"/>
  <c r="S292" i="20" s="1"/>
  <c r="S291" i="20" s="1"/>
  <c r="Z296" i="20"/>
  <c r="Y296" i="20"/>
  <c r="Q296" i="20"/>
  <c r="Q295" i="20" s="1"/>
  <c r="Q294" i="20" s="1"/>
  <c r="Q293" i="20" s="1"/>
  <c r="Q292" i="20" s="1"/>
  <c r="Q291" i="20" s="1"/>
  <c r="M295" i="20"/>
  <c r="AA295" i="20" s="1"/>
  <c r="L337" i="20"/>
  <c r="I336" i="20"/>
  <c r="I335" i="20" s="1"/>
  <c r="I310" i="20" s="1"/>
  <c r="I307" i="20" s="1"/>
  <c r="AA50" i="20"/>
  <c r="S50" i="20"/>
  <c r="S49" i="20" s="1"/>
  <c r="Y50" i="20"/>
  <c r="AA55" i="20"/>
  <c r="S55" i="20"/>
  <c r="Y55" i="20"/>
  <c r="W52" i="20"/>
  <c r="Z64" i="20"/>
  <c r="AB64" i="20"/>
  <c r="T64" i="20"/>
  <c r="K69" i="20"/>
  <c r="AA73" i="20"/>
  <c r="S73" i="20"/>
  <c r="Y73" i="20"/>
  <c r="AA92" i="20"/>
  <c r="S92" i="20"/>
  <c r="Y92" i="20"/>
  <c r="J97" i="20"/>
  <c r="AB106" i="20"/>
  <c r="M107" i="20"/>
  <c r="Z111" i="20"/>
  <c r="AA112" i="20"/>
  <c r="S112" i="20"/>
  <c r="S111" i="20" s="1"/>
  <c r="S110" i="20" s="1"/>
  <c r="Z112" i="20"/>
  <c r="Q112" i="20"/>
  <c r="Q111" i="20" s="1"/>
  <c r="Q110" i="20" s="1"/>
  <c r="M111" i="20"/>
  <c r="W113" i="20"/>
  <c r="Y118" i="20"/>
  <c r="Z143" i="20"/>
  <c r="Q143" i="20"/>
  <c r="Q142" i="20" s="1"/>
  <c r="Q141" i="20" s="1"/>
  <c r="Q140" i="20" s="1"/>
  <c r="AA143" i="20"/>
  <c r="M142" i="20"/>
  <c r="Y143" i="20"/>
  <c r="AB148" i="20"/>
  <c r="AA155" i="20"/>
  <c r="S155" i="20"/>
  <c r="S154" i="20" s="1"/>
  <c r="S153" i="20" s="1"/>
  <c r="S152" i="20" s="1"/>
  <c r="Z155" i="20"/>
  <c r="Q155" i="20"/>
  <c r="Q154" i="20" s="1"/>
  <c r="Q153" i="20" s="1"/>
  <c r="Q152" i="20" s="1"/>
  <c r="AB162" i="20"/>
  <c r="U161" i="20"/>
  <c r="AA163" i="20"/>
  <c r="S163" i="20"/>
  <c r="S162" i="20" s="1"/>
  <c r="S161" i="20" s="1"/>
  <c r="S160" i="20" s="1"/>
  <c r="Q163" i="20"/>
  <c r="Q162" i="20" s="1"/>
  <c r="Q161" i="20" s="1"/>
  <c r="Q160" i="20" s="1"/>
  <c r="M162" i="20"/>
  <c r="Z162" i="20" s="1"/>
  <c r="Z163" i="20"/>
  <c r="L165" i="20"/>
  <c r="AA166" i="20"/>
  <c r="W165" i="20"/>
  <c r="Y179" i="20"/>
  <c r="Z179" i="20"/>
  <c r="M178" i="20"/>
  <c r="S179" i="20"/>
  <c r="S178" i="20" s="1"/>
  <c r="S177" i="20" s="1"/>
  <c r="S176" i="20" s="1"/>
  <c r="I193" i="20"/>
  <c r="I192" i="20" s="1"/>
  <c r="L194" i="20"/>
  <c r="AC217" i="20"/>
  <c r="AA229" i="20"/>
  <c r="U244" i="20"/>
  <c r="AC245" i="20"/>
  <c r="R259" i="20"/>
  <c r="Z261" i="20"/>
  <c r="Q261" i="20"/>
  <c r="Q260" i="20" s="1"/>
  <c r="Q259" i="20" s="1"/>
  <c r="Q258" i="20" s="1"/>
  <c r="M260" i="20"/>
  <c r="S261" i="20"/>
  <c r="S260" i="20" s="1"/>
  <c r="S259" i="20" s="1"/>
  <c r="S258" i="20" s="1"/>
  <c r="AA261" i="20"/>
  <c r="W263" i="20"/>
  <c r="AB305" i="20"/>
  <c r="U304" i="20"/>
  <c r="AC304" i="20" s="1"/>
  <c r="S310" i="20"/>
  <c r="S307" i="20" s="1"/>
  <c r="L336" i="20"/>
  <c r="G335" i="20"/>
  <c r="L335" i="20" s="1"/>
  <c r="U335" i="20"/>
  <c r="M201" i="20"/>
  <c r="Y202" i="20"/>
  <c r="AC204" i="20"/>
  <c r="AC208" i="20"/>
  <c r="Z214" i="20"/>
  <c r="W232" i="20"/>
  <c r="L236" i="20"/>
  <c r="I234" i="20"/>
  <c r="Z260" i="20"/>
  <c r="U259" i="20"/>
  <c r="U274" i="20"/>
  <c r="Z289" i="20"/>
  <c r="S298" i="20"/>
  <c r="S297" i="20" s="1"/>
  <c r="AB312" i="20"/>
  <c r="O310" i="20"/>
  <c r="O307" i="20" s="1"/>
  <c r="X310" i="20"/>
  <c r="X307" i="20" s="1"/>
  <c r="AB320" i="20"/>
  <c r="U317" i="20"/>
  <c r="Z320" i="20"/>
  <c r="Z327" i="20"/>
  <c r="Q327" i="20"/>
  <c r="Q326" i="20" s="1"/>
  <c r="Q325" i="20" s="1"/>
  <c r="Q318" i="20" s="1"/>
  <c r="Q311" i="20" s="1"/>
  <c r="Q308" i="20" s="1"/>
  <c r="Q124" i="20" s="1"/>
  <c r="M326" i="20"/>
  <c r="AA326" i="20" s="1"/>
  <c r="S327" i="20"/>
  <c r="S326" i="20" s="1"/>
  <c r="S325" i="20" s="1"/>
  <c r="S318" i="20" s="1"/>
  <c r="S311" i="20" s="1"/>
  <c r="S308" i="20" s="1"/>
  <c r="S124" i="20" s="1"/>
  <c r="Y327" i="20"/>
  <c r="L331" i="20"/>
  <c r="K330" i="20"/>
  <c r="K319" i="20" s="1"/>
  <c r="K312" i="20" s="1"/>
  <c r="K309" i="20" s="1"/>
  <c r="L103" i="20"/>
  <c r="AB107" i="20"/>
  <c r="AC107" i="20"/>
  <c r="V107" i="20"/>
  <c r="V106" i="20" s="1"/>
  <c r="AC132" i="20"/>
  <c r="L154" i="20"/>
  <c r="AC158" i="20"/>
  <c r="AA170" i="20"/>
  <c r="AC182" i="20"/>
  <c r="W181" i="20"/>
  <c r="AC189" i="20"/>
  <c r="R197" i="20"/>
  <c r="W200" i="20"/>
  <c r="AC201" i="20"/>
  <c r="L206" i="20"/>
  <c r="H205" i="20"/>
  <c r="H204" i="20" s="1"/>
  <c r="AA213" i="20"/>
  <c r="AC213" i="20"/>
  <c r="Y218" i="20"/>
  <c r="Y225" i="20"/>
  <c r="Y226" i="20"/>
  <c r="AA235" i="20"/>
  <c r="AA237" i="20"/>
  <c r="X235" i="20"/>
  <c r="X233" i="20" s="1"/>
  <c r="X131" i="20" s="1"/>
  <c r="X128" i="20" s="1"/>
  <c r="M254" i="20"/>
  <c r="Z255" i="20"/>
  <c r="Q255" i="20"/>
  <c r="Q254" i="20" s="1"/>
  <c r="Q253" i="20" s="1"/>
  <c r="Q252" i="20" s="1"/>
  <c r="S255" i="20"/>
  <c r="S254" i="20" s="1"/>
  <c r="S253" i="20" s="1"/>
  <c r="S252" i="20" s="1"/>
  <c r="AA255" i="20"/>
  <c r="Z256" i="20"/>
  <c r="AC260" i="20"/>
  <c r="H262" i="20"/>
  <c r="H250" i="20" s="1"/>
  <c r="H248" i="20" s="1"/>
  <c r="AA267" i="20"/>
  <c r="M266" i="20"/>
  <c r="Y266" i="20" s="1"/>
  <c r="L274" i="20"/>
  <c r="L275" i="20"/>
  <c r="L277" i="20"/>
  <c r="AA277" i="20"/>
  <c r="Y283" i="20"/>
  <c r="AA284" i="20"/>
  <c r="S284" i="20"/>
  <c r="S283" i="20" s="1"/>
  <c r="M283" i="20"/>
  <c r="Q284" i="20"/>
  <c r="Q283" i="20" s="1"/>
  <c r="Z284" i="20"/>
  <c r="Z290" i="20"/>
  <c r="Q290" i="20"/>
  <c r="Q289" i="20" s="1"/>
  <c r="M289" i="20"/>
  <c r="Y289" i="20" s="1"/>
  <c r="S290" i="20"/>
  <c r="S289" i="20" s="1"/>
  <c r="Y290" i="20"/>
  <c r="P298" i="20"/>
  <c r="P297" i="20" s="1"/>
  <c r="J310" i="20"/>
  <c r="J307" i="20" s="1"/>
  <c r="Z333" i="20"/>
  <c r="Y333" i="20"/>
  <c r="AA338" i="20"/>
  <c r="S338" i="20"/>
  <c r="S337" i="20" s="1"/>
  <c r="S336" i="20" s="1"/>
  <c r="S335" i="20" s="1"/>
  <c r="M337" i="20"/>
  <c r="Z338" i="20"/>
  <c r="Y338" i="20"/>
  <c r="R141" i="20"/>
  <c r="W177" i="20"/>
  <c r="AA195" i="20"/>
  <c r="S195" i="20"/>
  <c r="S194" i="20" s="1"/>
  <c r="S193" i="20" s="1"/>
  <c r="S192" i="20" s="1"/>
  <c r="Q195" i="20"/>
  <c r="Q194" i="20" s="1"/>
  <c r="Q193" i="20" s="1"/>
  <c r="Q192" i="20" s="1"/>
  <c r="M194" i="20"/>
  <c r="Z195" i="20"/>
  <c r="Y195" i="20"/>
  <c r="AA199" i="20"/>
  <c r="S199" i="20"/>
  <c r="S198" i="20" s="1"/>
  <c r="S197" i="20" s="1"/>
  <c r="S196" i="20" s="1"/>
  <c r="M198" i="20"/>
  <c r="Y199" i="20"/>
  <c r="L210" i="20"/>
  <c r="R212" i="20"/>
  <c r="AA225" i="20"/>
  <c r="M224" i="20"/>
  <c r="F235" i="20"/>
  <c r="F233" i="20" s="1"/>
  <c r="F131" i="20" s="1"/>
  <c r="F128" i="20" s="1"/>
  <c r="O251" i="20"/>
  <c r="O249" i="20" s="1"/>
  <c r="O125" i="20" s="1"/>
  <c r="AC259" i="20"/>
  <c r="L260" i="20"/>
  <c r="H259" i="20"/>
  <c r="J262" i="20"/>
  <c r="J250" i="20" s="1"/>
  <c r="J248" i="20" s="1"/>
  <c r="R263" i="20"/>
  <c r="Y264" i="20"/>
  <c r="Z265" i="20"/>
  <c r="Q265" i="20"/>
  <c r="Q264" i="20" s="1"/>
  <c r="Q263" i="20" s="1"/>
  <c r="S265" i="20"/>
  <c r="S264" i="20" s="1"/>
  <c r="S263" i="20" s="1"/>
  <c r="AA265" i="20"/>
  <c r="L280" i="20"/>
  <c r="X280" i="20"/>
  <c r="X279" i="20" s="1"/>
  <c r="X251" i="20" s="1"/>
  <c r="X249" i="20" s="1"/>
  <c r="L283" i="20"/>
  <c r="X298" i="20"/>
  <c r="X297" i="20" s="1"/>
  <c r="Z314" i="20"/>
  <c r="U313" i="20"/>
  <c r="T330" i="20"/>
  <c r="T319" i="20" s="1"/>
  <c r="T312" i="20" s="1"/>
  <c r="T309" i="20" s="1"/>
  <c r="L333" i="20"/>
  <c r="G330" i="20"/>
  <c r="R336" i="20"/>
  <c r="Y337" i="20"/>
  <c r="Q338" i="20"/>
  <c r="Q337" i="20" s="1"/>
  <c r="Q336" i="20" s="1"/>
  <c r="Q335" i="20" s="1"/>
  <c r="Q310" i="20" s="1"/>
  <c r="Q307" i="20" s="1"/>
  <c r="L301" i="20"/>
  <c r="AC301" i="20"/>
  <c r="R303" i="20"/>
  <c r="Y306" i="20"/>
  <c r="AA306" i="20"/>
  <c r="Q306" i="20"/>
  <c r="Q305" i="20" s="1"/>
  <c r="Q304" i="20" s="1"/>
  <c r="Q303" i="20" s="1"/>
  <c r="Z306" i="20"/>
  <c r="L325" i="20"/>
  <c r="AC325" i="20"/>
  <c r="W318" i="20"/>
  <c r="W343" i="20"/>
  <c r="AC344" i="20"/>
  <c r="AB194" i="20"/>
  <c r="AA203" i="20"/>
  <c r="S203" i="20"/>
  <c r="S202" i="20" s="1"/>
  <c r="S201" i="20" s="1"/>
  <c r="S200" i="20" s="1"/>
  <c r="Y203" i="20"/>
  <c r="AB222" i="20"/>
  <c r="R221" i="20"/>
  <c r="U234" i="20"/>
  <c r="AC234" i="20" s="1"/>
  <c r="AB236" i="20"/>
  <c r="M245" i="20"/>
  <c r="Y245" i="20" s="1"/>
  <c r="L264" i="20"/>
  <c r="X263" i="20"/>
  <c r="X268" i="20"/>
  <c r="Y278" i="20"/>
  <c r="M277" i="20"/>
  <c r="Z278" i="20"/>
  <c r="U292" i="20"/>
  <c r="W300" i="20"/>
  <c r="AB301" i="20"/>
  <c r="R300" i="20"/>
  <c r="Y301" i="20"/>
  <c r="K320" i="20"/>
  <c r="K317" i="20" s="1"/>
  <c r="K310" i="20" s="1"/>
  <c r="K307" i="20" s="1"/>
  <c r="Z326" i="20"/>
  <c r="AB326" i="20"/>
  <c r="Z342" i="20"/>
  <c r="Q342" i="20"/>
  <c r="Q341" i="20" s="1"/>
  <c r="Q340" i="20" s="1"/>
  <c r="Q339" i="20" s="1"/>
  <c r="AA342" i="20"/>
  <c r="M341" i="20"/>
  <c r="Y342" i="20"/>
  <c r="L178" i="20"/>
  <c r="AC186" i="20"/>
  <c r="AB197" i="20"/>
  <c r="U196" i="20"/>
  <c r="Z203" i="20"/>
  <c r="AC205" i="20"/>
  <c r="Z206" i="20"/>
  <c r="AB206" i="20"/>
  <c r="Z215" i="20"/>
  <c r="Q215" i="20"/>
  <c r="Q214" i="20" s="1"/>
  <c r="Q213" i="20" s="1"/>
  <c r="Q212" i="20" s="1"/>
  <c r="Y215" i="20"/>
  <c r="Z239" i="20"/>
  <c r="Q239" i="20"/>
  <c r="Q237" i="20" s="1"/>
  <c r="Q235" i="20" s="1"/>
  <c r="Q233" i="20" s="1"/>
  <c r="Q131" i="20" s="1"/>
  <c r="Q128" i="20" s="1"/>
  <c r="Y239" i="20"/>
  <c r="M237" i="20"/>
  <c r="M235" i="20" s="1"/>
  <c r="AA239" i="20"/>
  <c r="K235" i="20"/>
  <c r="K233" i="20" s="1"/>
  <c r="K131" i="20" s="1"/>
  <c r="K128" i="20" s="1"/>
  <c r="Y247" i="20"/>
  <c r="AA257" i="20"/>
  <c r="S257" i="20"/>
  <c r="S256" i="20" s="1"/>
  <c r="Y257" i="20"/>
  <c r="Q278" i="20"/>
  <c r="Q277" i="20" s="1"/>
  <c r="AA278" i="20"/>
  <c r="V280" i="20"/>
  <c r="V279" i="20" s="1"/>
  <c r="Z286" i="20"/>
  <c r="Q286" i="20"/>
  <c r="Q285" i="20" s="1"/>
  <c r="M285" i="20"/>
  <c r="S286" i="20"/>
  <c r="S285" i="20" s="1"/>
  <c r="AA286" i="20"/>
  <c r="W293" i="20"/>
  <c r="R293" i="20"/>
  <c r="J298" i="20"/>
  <c r="J297" i="20" s="1"/>
  <c r="Z302" i="20"/>
  <c r="Q302" i="20"/>
  <c r="Q301" i="20" s="1"/>
  <c r="Q300" i="20" s="1"/>
  <c r="Q299" i="20" s="1"/>
  <c r="Q298" i="20" s="1"/>
  <c r="Q297" i="20" s="1"/>
  <c r="M301" i="20"/>
  <c r="Y302" i="20"/>
  <c r="M305" i="20"/>
  <c r="AA305" i="20"/>
  <c r="AC305" i="20"/>
  <c r="G318" i="20"/>
  <c r="W339" i="20"/>
  <c r="AC340" i="20"/>
  <c r="S342" i="20"/>
  <c r="S341" i="20" s="1"/>
  <c r="S340" i="20" s="1"/>
  <c r="S339" i="20" s="1"/>
  <c r="L343" i="20"/>
  <c r="U268" i="20"/>
  <c r="L271" i="20"/>
  <c r="AB271" i="20"/>
  <c r="Z271" i="20"/>
  <c r="P274" i="20"/>
  <c r="P273" i="20" s="1"/>
  <c r="P251" i="20" s="1"/>
  <c r="P249" i="20" s="1"/>
  <c r="P125" i="20" s="1"/>
  <c r="K280" i="20"/>
  <c r="K279" i="20" s="1"/>
  <c r="L279" i="20" s="1"/>
  <c r="U280" i="20"/>
  <c r="F280" i="20"/>
  <c r="F279" i="20" s="1"/>
  <c r="F251" i="20" s="1"/>
  <c r="F249" i="20" s="1"/>
  <c r="AA283" i="20"/>
  <c r="AB295" i="20"/>
  <c r="G300" i="20"/>
  <c r="P310" i="20"/>
  <c r="P307" i="20" s="1"/>
  <c r="F310" i="20"/>
  <c r="F307" i="20" s="1"/>
  <c r="AC315" i="20"/>
  <c r="AB319" i="20"/>
  <c r="W320" i="20"/>
  <c r="AA321" i="20"/>
  <c r="L326" i="20"/>
  <c r="AB330" i="20"/>
  <c r="L287" i="20"/>
  <c r="AB294" i="20"/>
  <c r="L314" i="20"/>
  <c r="H313" i="20"/>
  <c r="AC326" i="20"/>
  <c r="R309" i="20"/>
  <c r="AA337" i="20"/>
  <c r="AC337" i="20"/>
  <c r="W336" i="20"/>
  <c r="L344" i="20"/>
  <c r="Y346" i="20"/>
  <c r="AA346" i="20"/>
  <c r="Q346" i="20"/>
  <c r="Q345" i="20" s="1"/>
  <c r="Q344" i="20" s="1"/>
  <c r="Q343" i="20" s="1"/>
  <c r="Z346" i="20"/>
  <c r="M345" i="20"/>
  <c r="AA275" i="20"/>
  <c r="W274" i="20"/>
  <c r="W280" i="20"/>
  <c r="Z323" i="20"/>
  <c r="AA328" i="20"/>
  <c r="Z328" i="20"/>
  <c r="AA332" i="20"/>
  <c r="S332" i="20"/>
  <c r="S331" i="20" s="1"/>
  <c r="Y332" i="20"/>
  <c r="Z332" i="20"/>
  <c r="AA334" i="20"/>
  <c r="S334" i="20"/>
  <c r="S333" i="20" s="1"/>
  <c r="Z334" i="20"/>
  <c r="Y334" i="20"/>
  <c r="L340" i="20"/>
  <c r="G339" i="20"/>
  <c r="L339" i="20" s="1"/>
  <c r="Y341" i="20"/>
  <c r="R340" i="20"/>
  <c r="AB341" i="20"/>
  <c r="AC188" i="20"/>
  <c r="AA214" i="20"/>
  <c r="Z218" i="20"/>
  <c r="AB218" i="20"/>
  <c r="Z229" i="20"/>
  <c r="AB229" i="20"/>
  <c r="AA230" i="20"/>
  <c r="Z237" i="20"/>
  <c r="Y254" i="20"/>
  <c r="F263" i="20"/>
  <c r="F262" i="20" s="1"/>
  <c r="F250" i="20" s="1"/>
  <c r="F248" i="20" s="1"/>
  <c r="Y271" i="20"/>
  <c r="L281" i="20"/>
  <c r="Z283" i="20"/>
  <c r="AA314" i="20"/>
  <c r="W313" i="20"/>
  <c r="AC314" i="20"/>
  <c r="Y320" i="20"/>
  <c r="L323" i="20"/>
  <c r="X325" i="20"/>
  <c r="X318" i="20" s="1"/>
  <c r="X311" i="20" s="1"/>
  <c r="X308" i="20" s="1"/>
  <c r="X124" i="20" s="1"/>
  <c r="L328" i="20"/>
  <c r="AA329" i="20"/>
  <c r="S329" i="20"/>
  <c r="S328" i="20" s="1"/>
  <c r="Y329" i="20"/>
  <c r="M331" i="20"/>
  <c r="AA333" i="20"/>
  <c r="W330" i="20"/>
  <c r="Q334" i="20"/>
  <c r="Q333" i="20" s="1"/>
  <c r="Q330" i="20" s="1"/>
  <c r="Q319" i="20" s="1"/>
  <c r="Q312" i="20" s="1"/>
  <c r="Q309" i="20" s="1"/>
  <c r="AB337" i="20"/>
  <c r="Z337" i="20"/>
  <c r="Z345" i="20"/>
  <c r="U344" i="20"/>
  <c r="G320" i="20"/>
  <c r="Y345" i="20"/>
  <c r="AA341" i="20"/>
  <c r="AC328" i="20"/>
  <c r="AB331" i="20"/>
  <c r="V330" i="20"/>
  <c r="V319" i="20" s="1"/>
  <c r="V312" i="20" s="1"/>
  <c r="V309" i="20" s="1"/>
  <c r="H10" i="23" l="1"/>
  <c r="H34" i="23"/>
  <c r="J49" i="23"/>
  <c r="H83" i="23"/>
  <c r="H82" i="23"/>
  <c r="J21" i="23"/>
  <c r="H73" i="23"/>
  <c r="H61" i="23"/>
  <c r="K43" i="23"/>
  <c r="J50" i="23"/>
  <c r="H69" i="23"/>
  <c r="K62" i="23"/>
  <c r="K35" i="23"/>
  <c r="K13" i="23"/>
  <c r="J7" i="23"/>
  <c r="H23" i="23"/>
  <c r="H46" i="23"/>
  <c r="K86" i="23"/>
  <c r="K11" i="23"/>
  <c r="J79" i="23"/>
  <c r="H57" i="23"/>
  <c r="K26" i="23"/>
  <c r="K58" i="23"/>
  <c r="J51" i="21"/>
  <c r="M30" i="21"/>
  <c r="M132" i="21"/>
  <c r="H131" i="21"/>
  <c r="O75" i="21"/>
  <c r="N75" i="21"/>
  <c r="H63" i="21"/>
  <c r="M65" i="21"/>
  <c r="O205" i="21"/>
  <c r="K203" i="21"/>
  <c r="N205" i="21"/>
  <c r="J170" i="21"/>
  <c r="M172" i="21"/>
  <c r="H205" i="21"/>
  <c r="N132" i="21"/>
  <c r="N155" i="21"/>
  <c r="K160" i="21"/>
  <c r="O161" i="21"/>
  <c r="H107" i="21"/>
  <c r="N108" i="21"/>
  <c r="O96" i="21"/>
  <c r="K95" i="21"/>
  <c r="M79" i="21"/>
  <c r="H83" i="21"/>
  <c r="N84" i="21"/>
  <c r="M84" i="21"/>
  <c r="N128" i="21"/>
  <c r="H127" i="21"/>
  <c r="N100" i="21"/>
  <c r="K99" i="21"/>
  <c r="O100" i="21"/>
  <c r="H91" i="21"/>
  <c r="N92" i="21"/>
  <c r="K10" i="21"/>
  <c r="N11" i="21"/>
  <c r="O11" i="21"/>
  <c r="N139" i="21"/>
  <c r="H185" i="21"/>
  <c r="K191" i="21"/>
  <c r="O192" i="21"/>
  <c r="J213" i="21"/>
  <c r="J221" i="21"/>
  <c r="O222" i="21"/>
  <c r="H123" i="21"/>
  <c r="N124" i="21"/>
  <c r="H112" i="21"/>
  <c r="N112" i="21" s="1"/>
  <c r="O64" i="21"/>
  <c r="O108" i="21"/>
  <c r="J107" i="21"/>
  <c r="M108" i="21"/>
  <c r="J184" i="21"/>
  <c r="M185" i="21"/>
  <c r="N79" i="21"/>
  <c r="O79" i="21"/>
  <c r="N44" i="21"/>
  <c r="M11" i="21"/>
  <c r="M144" i="21"/>
  <c r="H143" i="21"/>
  <c r="O83" i="21"/>
  <c r="M83" i="21"/>
  <c r="O112" i="21"/>
  <c r="K111" i="21"/>
  <c r="M100" i="21"/>
  <c r="J99" i="21"/>
  <c r="N36" i="21"/>
  <c r="J123" i="21"/>
  <c r="J54" i="21" s="1"/>
  <c r="M124" i="21"/>
  <c r="J17" i="21"/>
  <c r="M23" i="21"/>
  <c r="M215" i="21"/>
  <c r="N170" i="21"/>
  <c r="H168" i="21"/>
  <c r="H120" i="21"/>
  <c r="N105" i="21"/>
  <c r="H104" i="21"/>
  <c r="J71" i="21"/>
  <c r="J159" i="21"/>
  <c r="H96" i="21"/>
  <c r="N97" i="21"/>
  <c r="M186" i="21"/>
  <c r="H147" i="21"/>
  <c r="K103" i="21"/>
  <c r="K54" i="21" s="1"/>
  <c r="O104" i="21"/>
  <c r="M44" i="21"/>
  <c r="N116" i="21"/>
  <c r="H115" i="21"/>
  <c r="K165" i="21"/>
  <c r="K217" i="21"/>
  <c r="O218" i="21"/>
  <c r="H199" i="21"/>
  <c r="N199" i="21" s="1"/>
  <c r="H214" i="21"/>
  <c r="M214" i="21" s="1"/>
  <c r="H161" i="21"/>
  <c r="N161" i="21" s="1"/>
  <c r="O198" i="21"/>
  <c r="K196" i="21"/>
  <c r="J196" i="21"/>
  <c r="M180" i="21"/>
  <c r="J179" i="21"/>
  <c r="J203" i="21"/>
  <c r="H222" i="21"/>
  <c r="K184" i="21"/>
  <c r="O185" i="21"/>
  <c r="N185" i="21"/>
  <c r="M121" i="21"/>
  <c r="K213" i="21"/>
  <c r="N214" i="21"/>
  <c r="O214" i="21"/>
  <c r="O199" i="21"/>
  <c r="M113" i="21"/>
  <c r="H204" i="21"/>
  <c r="N206" i="21"/>
  <c r="M116" i="21"/>
  <c r="M105" i="21"/>
  <c r="N69" i="21"/>
  <c r="H66" i="21"/>
  <c r="O71" i="21"/>
  <c r="N120" i="21"/>
  <c r="O120" i="21"/>
  <c r="K119" i="21"/>
  <c r="H179" i="21"/>
  <c r="N180" i="21"/>
  <c r="H72" i="21"/>
  <c r="M72" i="21" s="1"/>
  <c r="N73" i="21"/>
  <c r="H55" i="21"/>
  <c r="L48" i="21"/>
  <c r="L225" i="21" s="1"/>
  <c r="O87" i="21"/>
  <c r="J217" i="21"/>
  <c r="J191" i="21"/>
  <c r="H192" i="21"/>
  <c r="N192" i="21" s="1"/>
  <c r="N186" i="21"/>
  <c r="N200" i="21"/>
  <c r="H135" i="21"/>
  <c r="M135" i="21" s="1"/>
  <c r="M115" i="21"/>
  <c r="H99" i="21"/>
  <c r="O65" i="21"/>
  <c r="K63" i="21"/>
  <c r="N65" i="21"/>
  <c r="M36" i="21"/>
  <c r="M136" i="21"/>
  <c r="H169" i="21"/>
  <c r="H218" i="21"/>
  <c r="N218" i="21" s="1"/>
  <c r="O72" i="21"/>
  <c r="N55" i="21"/>
  <c r="O55" i="21"/>
  <c r="O30" i="21"/>
  <c r="N30" i="21"/>
  <c r="O18" i="21"/>
  <c r="M75" i="21"/>
  <c r="H18" i="21"/>
  <c r="Q129" i="20"/>
  <c r="Q126" i="20" s="1"/>
  <c r="R42" i="20"/>
  <c r="AB185" i="20"/>
  <c r="Z185" i="20"/>
  <c r="U184" i="20"/>
  <c r="AC185" i="20"/>
  <c r="L189" i="20"/>
  <c r="G188" i="20"/>
  <c r="L188" i="20" s="1"/>
  <c r="M117" i="20"/>
  <c r="Z118" i="20"/>
  <c r="AA118" i="20"/>
  <c r="S43" i="20"/>
  <c r="S42" i="20" s="1"/>
  <c r="M193" i="20"/>
  <c r="AA194" i="20"/>
  <c r="Y194" i="20"/>
  <c r="Z194" i="20"/>
  <c r="AB216" i="20"/>
  <c r="AC216" i="20"/>
  <c r="L201" i="20"/>
  <c r="G200" i="20"/>
  <c r="L200" i="20" s="1"/>
  <c r="M209" i="20"/>
  <c r="AA210" i="20"/>
  <c r="Z210" i="20"/>
  <c r="Y210" i="20"/>
  <c r="AA133" i="20"/>
  <c r="M132" i="20"/>
  <c r="Z133" i="20"/>
  <c r="AA198" i="20"/>
  <c r="M197" i="20"/>
  <c r="Z198" i="20"/>
  <c r="Y198" i="20"/>
  <c r="AB52" i="20"/>
  <c r="U51" i="20"/>
  <c r="AB317" i="20"/>
  <c r="Z317" i="20"/>
  <c r="Y201" i="20"/>
  <c r="M200" i="20"/>
  <c r="AA201" i="20"/>
  <c r="AA287" i="20"/>
  <c r="Y287" i="20"/>
  <c r="Z287" i="20"/>
  <c r="Y120" i="20"/>
  <c r="M115" i="20"/>
  <c r="AA120" i="20"/>
  <c r="Z120" i="20"/>
  <c r="L136" i="20"/>
  <c r="Z201" i="20"/>
  <c r="M340" i="20"/>
  <c r="Z341" i="20"/>
  <c r="U291" i="20"/>
  <c r="M268" i="20"/>
  <c r="AA269" i="20"/>
  <c r="Z269" i="20"/>
  <c r="M149" i="20"/>
  <c r="Z150" i="20"/>
  <c r="AA150" i="20"/>
  <c r="L185" i="20"/>
  <c r="G184" i="20"/>
  <c r="L184" i="20" s="1"/>
  <c r="Q32" i="20"/>
  <c r="G224" i="20"/>
  <c r="L224" i="20" s="1"/>
  <c r="L225" i="20"/>
  <c r="H12" i="20"/>
  <c r="H11" i="20" s="1"/>
  <c r="H10" i="20" s="1"/>
  <c r="L13" i="20"/>
  <c r="Q78" i="20"/>
  <c r="Y64" i="20"/>
  <c r="M172" i="20"/>
  <c r="I347" i="20"/>
  <c r="I232" i="20"/>
  <c r="L232" i="20" s="1"/>
  <c r="L234" i="20"/>
  <c r="AA236" i="20"/>
  <c r="M234" i="20"/>
  <c r="Z236" i="20"/>
  <c r="Y236" i="20"/>
  <c r="W279" i="20"/>
  <c r="Z266" i="20"/>
  <c r="M263" i="20"/>
  <c r="AA266" i="20"/>
  <c r="M177" i="20"/>
  <c r="Y178" i="20"/>
  <c r="AA178" i="20"/>
  <c r="J216" i="20"/>
  <c r="J129" i="20" s="1"/>
  <c r="J126" i="20" s="1"/>
  <c r="J122" i="20" s="1"/>
  <c r="L217" i="20"/>
  <c r="Z169" i="20"/>
  <c r="M168" i="20"/>
  <c r="AA169" i="20"/>
  <c r="L145" i="20"/>
  <c r="G144" i="20"/>
  <c r="L144" i="20" s="1"/>
  <c r="S14" i="20"/>
  <c r="S13" i="20" s="1"/>
  <c r="AA189" i="20"/>
  <c r="M188" i="20"/>
  <c r="J52" i="20"/>
  <c r="L53" i="20"/>
  <c r="AA331" i="20"/>
  <c r="M330" i="20"/>
  <c r="Z331" i="20"/>
  <c r="Y331" i="20"/>
  <c r="M141" i="20"/>
  <c r="Z142" i="20"/>
  <c r="AA142" i="20"/>
  <c r="Y142" i="20"/>
  <c r="M221" i="20"/>
  <c r="Z222" i="20"/>
  <c r="AA222" i="20"/>
  <c r="Y222" i="20"/>
  <c r="AC200" i="20"/>
  <c r="AA200" i="20"/>
  <c r="R258" i="20"/>
  <c r="S72" i="20"/>
  <c r="S69" i="20" s="1"/>
  <c r="AC52" i="20"/>
  <c r="W51" i="20"/>
  <c r="S280" i="20"/>
  <c r="S279" i="20" s="1"/>
  <c r="S251" i="20" s="1"/>
  <c r="S249" i="20" s="1"/>
  <c r="S125" i="20" s="1"/>
  <c r="L157" i="20"/>
  <c r="G156" i="20"/>
  <c r="L156" i="20" s="1"/>
  <c r="Z145" i="20"/>
  <c r="U144" i="20"/>
  <c r="AC144" i="20" s="1"/>
  <c r="AB145" i="20"/>
  <c r="AC145" i="20"/>
  <c r="Y82" i="20"/>
  <c r="U131" i="20"/>
  <c r="AA78" i="20"/>
  <c r="Z78" i="20"/>
  <c r="Y78" i="20"/>
  <c r="Q274" i="20"/>
  <c r="Q273" i="20" s="1"/>
  <c r="Q251" i="20" s="1"/>
  <c r="Q249" i="20" s="1"/>
  <c r="Q125" i="20" s="1"/>
  <c r="Z178" i="20"/>
  <c r="R11" i="20"/>
  <c r="Z313" i="20"/>
  <c r="AB313" i="20"/>
  <c r="R140" i="20"/>
  <c r="AB141" i="20"/>
  <c r="S53" i="20"/>
  <c r="Y24" i="20"/>
  <c r="Z24" i="20"/>
  <c r="AA24" i="20"/>
  <c r="H148" i="20"/>
  <c r="L149" i="20"/>
  <c r="AB101" i="20"/>
  <c r="U97" i="20"/>
  <c r="AC101" i="20"/>
  <c r="Q130" i="20"/>
  <c r="Q127" i="20" s="1"/>
  <c r="Q123" i="20" s="1"/>
  <c r="W273" i="20"/>
  <c r="AA274" i="20"/>
  <c r="AB309" i="20"/>
  <c r="M233" i="20"/>
  <c r="Y235" i="20"/>
  <c r="Z235" i="20"/>
  <c r="AB196" i="20"/>
  <c r="M304" i="20"/>
  <c r="Y305" i="20"/>
  <c r="Z305" i="20"/>
  <c r="R292" i="20"/>
  <c r="AB293" i="20"/>
  <c r="M244" i="20"/>
  <c r="AA245" i="20"/>
  <c r="Z245" i="20"/>
  <c r="M280" i="20"/>
  <c r="AA280" i="20" s="1"/>
  <c r="Z281" i="20"/>
  <c r="AA281" i="20"/>
  <c r="Y281" i="20"/>
  <c r="M153" i="20"/>
  <c r="Z154" i="20"/>
  <c r="Y154" i="20"/>
  <c r="K293" i="20"/>
  <c r="K292" i="20" s="1"/>
  <c r="K291" i="20" s="1"/>
  <c r="L294" i="20"/>
  <c r="Y93" i="20"/>
  <c r="Z93" i="20"/>
  <c r="AA93" i="20"/>
  <c r="S93" i="20"/>
  <c r="Q93" i="20"/>
  <c r="M89" i="20"/>
  <c r="X41" i="20"/>
  <c r="AC149" i="20"/>
  <c r="W148" i="20"/>
  <c r="AA149" i="20"/>
  <c r="AB136" i="20"/>
  <c r="U130" i="20"/>
  <c r="S78" i="20"/>
  <c r="Z82" i="20"/>
  <c r="M110" i="20"/>
  <c r="AC69" i="20"/>
  <c r="G228" i="20"/>
  <c r="L228" i="20" s="1"/>
  <c r="L229" i="20"/>
  <c r="S9" i="20"/>
  <c r="S96" i="20"/>
  <c r="L169" i="20"/>
  <c r="G168" i="20"/>
  <c r="L168" i="20" s="1"/>
  <c r="S97" i="20"/>
  <c r="G51" i="20"/>
  <c r="L52" i="20"/>
  <c r="S129" i="20"/>
  <c r="S126" i="20" s="1"/>
  <c r="M102" i="20"/>
  <c r="Y103" i="20"/>
  <c r="Z103" i="20"/>
  <c r="Q89" i="20"/>
  <c r="Q57" i="20"/>
  <c r="L204" i="20"/>
  <c r="L97" i="20"/>
  <c r="Y74" i="20"/>
  <c r="Z74" i="20"/>
  <c r="S74" i="20"/>
  <c r="Q74" i="20"/>
  <c r="Q72" i="20" s="1"/>
  <c r="AA74" i="20"/>
  <c r="M72" i="20"/>
  <c r="T41" i="20"/>
  <c r="R51" i="20"/>
  <c r="Q24" i="20"/>
  <c r="M13" i="20"/>
  <c r="AA206" i="20"/>
  <c r="Y206" i="20"/>
  <c r="M205" i="20"/>
  <c r="W136" i="20"/>
  <c r="AC137" i="20"/>
  <c r="AC9" i="20"/>
  <c r="K122" i="20"/>
  <c r="U279" i="20"/>
  <c r="Z280" i="20"/>
  <c r="AA285" i="20"/>
  <c r="X262" i="20"/>
  <c r="X250" i="20" s="1"/>
  <c r="X248" i="20" s="1"/>
  <c r="X122" i="20" s="1"/>
  <c r="X347" i="20" s="1"/>
  <c r="R335" i="20"/>
  <c r="R262" i="20"/>
  <c r="Y263" i="20"/>
  <c r="R196" i="20"/>
  <c r="AA260" i="20"/>
  <c r="M259" i="20"/>
  <c r="L320" i="20"/>
  <c r="G317" i="20"/>
  <c r="AA345" i="20"/>
  <c r="M344" i="20"/>
  <c r="AC320" i="20"/>
  <c r="AA320" i="20"/>
  <c r="W317" i="20"/>
  <c r="G299" i="20"/>
  <c r="L300" i="20"/>
  <c r="Z301" i="20"/>
  <c r="M300" i="20"/>
  <c r="R299" i="20"/>
  <c r="AB300" i="20"/>
  <c r="AA224" i="20"/>
  <c r="Y224" i="20"/>
  <c r="AB212" i="20"/>
  <c r="Y212" i="20"/>
  <c r="L197" i="20"/>
  <c r="U273" i="20"/>
  <c r="AC232" i="20"/>
  <c r="AB244" i="20"/>
  <c r="U243" i="20"/>
  <c r="Z244" i="20"/>
  <c r="AC244" i="20"/>
  <c r="G292" i="20"/>
  <c r="Q268" i="20"/>
  <c r="Q262" i="20" s="1"/>
  <c r="Q250" i="20" s="1"/>
  <c r="Q248" i="20" s="1"/>
  <c r="L235" i="20"/>
  <c r="G233" i="20"/>
  <c r="Z166" i="20"/>
  <c r="M165" i="20"/>
  <c r="Y181" i="20"/>
  <c r="R180" i="20"/>
  <c r="AB181" i="20"/>
  <c r="R164" i="20"/>
  <c r="Y165" i="20"/>
  <c r="AB165" i="20"/>
  <c r="T10" i="20"/>
  <c r="Z33" i="20"/>
  <c r="M32" i="20"/>
  <c r="P122" i="20"/>
  <c r="P347" i="20" s="1"/>
  <c r="J69" i="20"/>
  <c r="L69" i="20" s="1"/>
  <c r="O122" i="20"/>
  <c r="O347" i="20" s="1"/>
  <c r="R232" i="20"/>
  <c r="S24" i="20"/>
  <c r="G42" i="20"/>
  <c r="L43" i="20"/>
  <c r="Z13" i="20"/>
  <c r="AB13" i="20"/>
  <c r="U12" i="20"/>
  <c r="K51" i="20"/>
  <c r="K41" i="20" s="1"/>
  <c r="I129" i="20"/>
  <c r="I126" i="20" s="1"/>
  <c r="I122" i="20" s="1"/>
  <c r="AB224" i="20"/>
  <c r="Z224" i="20"/>
  <c r="R132" i="20"/>
  <c r="Y133" i="20"/>
  <c r="AC96" i="20"/>
  <c r="Z56" i="20"/>
  <c r="Q56" i="20"/>
  <c r="Q53" i="20" s="1"/>
  <c r="Q52" i="20" s="1"/>
  <c r="AA56" i="20"/>
  <c r="Y56" i="20"/>
  <c r="M53" i="20"/>
  <c r="S56" i="20"/>
  <c r="AB268" i="20"/>
  <c r="Z268" i="20"/>
  <c r="K125" i="20"/>
  <c r="M325" i="20"/>
  <c r="Y326" i="20"/>
  <c r="AB161" i="20"/>
  <c r="U160" i="20"/>
  <c r="AC161" i="20"/>
  <c r="M106" i="20"/>
  <c r="Z107" i="20"/>
  <c r="AA107" i="20"/>
  <c r="Z295" i="20"/>
  <c r="M294" i="20"/>
  <c r="Y295" i="20"/>
  <c r="Z263" i="20"/>
  <c r="U262" i="20"/>
  <c r="Q96" i="20"/>
  <c r="Q9" i="20"/>
  <c r="Y285" i="20"/>
  <c r="W319" i="20"/>
  <c r="AC330" i="20"/>
  <c r="AC313" i="20"/>
  <c r="AA313" i="20"/>
  <c r="S330" i="20"/>
  <c r="S319" i="20" s="1"/>
  <c r="S312" i="20" s="1"/>
  <c r="S309" i="20" s="1"/>
  <c r="W335" i="20"/>
  <c r="AC336" i="20"/>
  <c r="Z285" i="20"/>
  <c r="L318" i="20"/>
  <c r="G311" i="20"/>
  <c r="W292" i="20"/>
  <c r="AC293" i="20"/>
  <c r="Y277" i="20"/>
  <c r="Y221" i="20"/>
  <c r="R220" i="20"/>
  <c r="AB221" i="20"/>
  <c r="AC318" i="20"/>
  <c r="W311" i="20"/>
  <c r="AA301" i="20"/>
  <c r="L330" i="20"/>
  <c r="G319" i="20"/>
  <c r="H258" i="20"/>
  <c r="L259" i="20"/>
  <c r="AC177" i="20"/>
  <c r="AA177" i="20"/>
  <c r="W176" i="20"/>
  <c r="M253" i="20"/>
  <c r="Z253" i="20" s="1"/>
  <c r="AA254" i="20"/>
  <c r="W180" i="20"/>
  <c r="AA181" i="20"/>
  <c r="AC181" i="20"/>
  <c r="Z277" i="20"/>
  <c r="AB336" i="20"/>
  <c r="M161" i="20"/>
  <c r="Z161" i="20" s="1"/>
  <c r="AA162" i="20"/>
  <c r="S268" i="20"/>
  <c r="S262" i="20" s="1"/>
  <c r="S250" i="20" s="1"/>
  <c r="S248" i="20" s="1"/>
  <c r="AA221" i="20"/>
  <c r="W220" i="20"/>
  <c r="AB208" i="20"/>
  <c r="AA103" i="20"/>
  <c r="AA218" i="20"/>
  <c r="M217" i="20"/>
  <c r="L216" i="20"/>
  <c r="G250" i="20"/>
  <c r="L262" i="20"/>
  <c r="Y237" i="20"/>
  <c r="Y166" i="20"/>
  <c r="K10" i="20"/>
  <c r="K347" i="20" s="1"/>
  <c r="S89" i="20"/>
  <c r="AB69" i="20"/>
  <c r="Y162" i="20"/>
  <c r="W116" i="20"/>
  <c r="AA117" i="20"/>
  <c r="V69" i="20"/>
  <c r="V51" i="20" s="1"/>
  <c r="V41" i="20" s="1"/>
  <c r="AA32" i="20"/>
  <c r="AC32" i="20"/>
  <c r="H41" i="20"/>
  <c r="AC13" i="20"/>
  <c r="W12" i="20"/>
  <c r="AA13" i="20"/>
  <c r="M228" i="20"/>
  <c r="T347" i="20"/>
  <c r="M144" i="20"/>
  <c r="AA144" i="20" s="1"/>
  <c r="Q14" i="20"/>
  <c r="Q13" i="20" s="1"/>
  <c r="Q12" i="20" s="1"/>
  <c r="Q11" i="20" s="1"/>
  <c r="AA141" i="20"/>
  <c r="W140" i="20"/>
  <c r="AC141" i="20"/>
  <c r="F122" i="20"/>
  <c r="F347" i="20" s="1"/>
  <c r="AA57" i="20"/>
  <c r="X10" i="20"/>
  <c r="AC339" i="20"/>
  <c r="AB234" i="20"/>
  <c r="Z234" i="20"/>
  <c r="U232" i="20"/>
  <c r="F125" i="20"/>
  <c r="Z304" i="20"/>
  <c r="U303" i="20"/>
  <c r="AB304" i="20"/>
  <c r="Q280" i="20"/>
  <c r="Q279" i="20" s="1"/>
  <c r="AB188" i="20"/>
  <c r="Z344" i="20"/>
  <c r="AB344" i="20"/>
  <c r="U343" i="20"/>
  <c r="AB340" i="20"/>
  <c r="Y340" i="20"/>
  <c r="R339" i="20"/>
  <c r="L313" i="20"/>
  <c r="H310" i="20"/>
  <c r="H307" i="20" s="1"/>
  <c r="AA300" i="20"/>
  <c r="W299" i="20"/>
  <c r="AC300" i="20"/>
  <c r="M336" i="20"/>
  <c r="AA289" i="20"/>
  <c r="X125" i="20"/>
  <c r="V96" i="20"/>
  <c r="V9" i="20"/>
  <c r="V347" i="20" s="1"/>
  <c r="AB259" i="20"/>
  <c r="U258" i="20"/>
  <c r="Z259" i="20"/>
  <c r="W262" i="20"/>
  <c r="AA263" i="20"/>
  <c r="Y260" i="20"/>
  <c r="AA165" i="20"/>
  <c r="W164" i="20"/>
  <c r="AC165" i="20"/>
  <c r="AA271" i="20"/>
  <c r="G252" i="20"/>
  <c r="L253" i="20"/>
  <c r="AB192" i="20"/>
  <c r="G11" i="20"/>
  <c r="U311" i="20"/>
  <c r="AB318" i="20"/>
  <c r="Z46" i="20"/>
  <c r="M43" i="20"/>
  <c r="AB157" i="20"/>
  <c r="Z157" i="20"/>
  <c r="U156" i="20"/>
  <c r="U114" i="20"/>
  <c r="Y169" i="20"/>
  <c r="R168" i="20"/>
  <c r="AB169" i="20"/>
  <c r="Q103" i="20"/>
  <c r="Q102" i="20" s="1"/>
  <c r="Q101" i="20" s="1"/>
  <c r="Q97" i="20" s="1"/>
  <c r="M184" i="20"/>
  <c r="AA184" i="20" s="1"/>
  <c r="Y185" i="20"/>
  <c r="M137" i="20"/>
  <c r="Y138" i="20"/>
  <c r="L133" i="20"/>
  <c r="G132" i="20"/>
  <c r="AA33" i="20"/>
  <c r="V10" i="20"/>
  <c r="R318" i="20"/>
  <c r="Y325" i="20"/>
  <c r="L192" i="20"/>
  <c r="S64" i="20"/>
  <c r="AA14" i="20"/>
  <c r="Y244" i="20"/>
  <c r="R243" i="20"/>
  <c r="Y107" i="20"/>
  <c r="M274" i="20"/>
  <c r="Z275" i="20"/>
  <c r="Y275" i="20"/>
  <c r="AB253" i="20"/>
  <c r="U252" i="20"/>
  <c r="U176" i="20"/>
  <c r="Z177" i="20"/>
  <c r="AB177" i="20"/>
  <c r="AA70" i="20"/>
  <c r="Z70" i="20"/>
  <c r="Y33" i="20"/>
  <c r="Z14" i="20"/>
  <c r="W42" i="20"/>
  <c r="H68" i="23" l="1"/>
  <c r="K69" i="23"/>
  <c r="H80" i="23"/>
  <c r="K82" i="23"/>
  <c r="H45" i="23"/>
  <c r="K46" i="23"/>
  <c r="H72" i="23"/>
  <c r="K73" i="23"/>
  <c r="J77" i="23"/>
  <c r="H56" i="23"/>
  <c r="K57" i="23"/>
  <c r="H81" i="23"/>
  <c r="K83" i="23"/>
  <c r="H60" i="23"/>
  <c r="K61" i="23"/>
  <c r="K34" i="23"/>
  <c r="H22" i="23"/>
  <c r="K23" i="23"/>
  <c r="H9" i="23"/>
  <c r="K10" i="23"/>
  <c r="J52" i="21"/>
  <c r="K52" i="21"/>
  <c r="O54" i="21"/>
  <c r="H64" i="21"/>
  <c r="N66" i="21"/>
  <c r="M66" i="21"/>
  <c r="O184" i="21"/>
  <c r="N184" i="21"/>
  <c r="K183" i="21"/>
  <c r="H103" i="21"/>
  <c r="M104" i="21"/>
  <c r="M218" i="21"/>
  <c r="N179" i="21"/>
  <c r="M179" i="21"/>
  <c r="J167" i="21"/>
  <c r="O179" i="21"/>
  <c r="N104" i="21"/>
  <c r="H166" i="21"/>
  <c r="N168" i="21"/>
  <c r="J10" i="21"/>
  <c r="M99" i="21"/>
  <c r="N127" i="21"/>
  <c r="M127" i="21"/>
  <c r="O170" i="21"/>
  <c r="M170" i="21"/>
  <c r="J168" i="21"/>
  <c r="N115" i="21"/>
  <c r="O111" i="21"/>
  <c r="N111" i="21"/>
  <c r="N143" i="21"/>
  <c r="M143" i="21"/>
  <c r="M184" i="21"/>
  <c r="J183" i="21"/>
  <c r="N91" i="21"/>
  <c r="M91" i="21"/>
  <c r="O203" i="21"/>
  <c r="O95" i="21"/>
  <c r="N131" i="21"/>
  <c r="M131" i="21"/>
  <c r="N123" i="21"/>
  <c r="N107" i="21"/>
  <c r="H217" i="21"/>
  <c r="H191" i="21"/>
  <c r="N191" i="21" s="1"/>
  <c r="H198" i="21"/>
  <c r="M204" i="21"/>
  <c r="N204" i="21"/>
  <c r="O103" i="21"/>
  <c r="N103" i="21"/>
  <c r="M123" i="21"/>
  <c r="O123" i="21"/>
  <c r="O63" i="21"/>
  <c r="K53" i="21"/>
  <c r="N63" i="21"/>
  <c r="H71" i="21"/>
  <c r="N72" i="21"/>
  <c r="O213" i="21"/>
  <c r="H221" i="21"/>
  <c r="N222" i="21"/>
  <c r="H213" i="21"/>
  <c r="M213" i="21" s="1"/>
  <c r="N147" i="21"/>
  <c r="M147" i="21"/>
  <c r="M222" i="21"/>
  <c r="H203" i="21"/>
  <c r="H197" i="21" s="1"/>
  <c r="H17" i="21"/>
  <c r="N18" i="21"/>
  <c r="M192" i="21"/>
  <c r="M203" i="21"/>
  <c r="J197" i="21"/>
  <c r="H119" i="21"/>
  <c r="M120" i="21"/>
  <c r="M107" i="21"/>
  <c r="O107" i="21"/>
  <c r="O191" i="21"/>
  <c r="K190" i="21"/>
  <c r="O99" i="21"/>
  <c r="N99" i="21"/>
  <c r="O119" i="21"/>
  <c r="H160" i="21"/>
  <c r="N160" i="21" s="1"/>
  <c r="M161" i="21"/>
  <c r="H95" i="21"/>
  <c r="M96" i="21"/>
  <c r="N135" i="21"/>
  <c r="O217" i="21"/>
  <c r="H167" i="21"/>
  <c r="M169" i="21"/>
  <c r="N169" i="21"/>
  <c r="J190" i="21"/>
  <c r="H54" i="21"/>
  <c r="M55" i="21"/>
  <c r="K197" i="21"/>
  <c r="M205" i="21"/>
  <c r="O196" i="21"/>
  <c r="K50" i="21"/>
  <c r="M199" i="21"/>
  <c r="M71" i="21"/>
  <c r="M18" i="21"/>
  <c r="H111" i="21"/>
  <c r="M112" i="21"/>
  <c r="O221" i="21"/>
  <c r="H184" i="21"/>
  <c r="K9" i="21"/>
  <c r="N83" i="21"/>
  <c r="N96" i="21"/>
  <c r="O160" i="21"/>
  <c r="K159" i="21"/>
  <c r="H53" i="21"/>
  <c r="M63" i="21"/>
  <c r="O17" i="21"/>
  <c r="U251" i="20"/>
  <c r="AB252" i="20"/>
  <c r="M9" i="20"/>
  <c r="Y106" i="20"/>
  <c r="M96" i="20"/>
  <c r="Z106" i="20"/>
  <c r="AA106" i="20"/>
  <c r="L42" i="20"/>
  <c r="G41" i="20"/>
  <c r="L41" i="20" s="1"/>
  <c r="M343" i="20"/>
  <c r="Y344" i="20"/>
  <c r="AA344" i="20"/>
  <c r="M258" i="20"/>
  <c r="AA259" i="20"/>
  <c r="R310" i="20"/>
  <c r="Y335" i="20"/>
  <c r="Y205" i="20"/>
  <c r="M204" i="20"/>
  <c r="AA205" i="20"/>
  <c r="Z205" i="20"/>
  <c r="Q69" i="20"/>
  <c r="L148" i="20"/>
  <c r="H129" i="20"/>
  <c r="H126" i="20" s="1"/>
  <c r="H122" i="20" s="1"/>
  <c r="Y259" i="20"/>
  <c r="Z141" i="20"/>
  <c r="M140" i="20"/>
  <c r="S12" i="20"/>
  <c r="S11" i="20" s="1"/>
  <c r="Y177" i="20"/>
  <c r="M176" i="20"/>
  <c r="AA279" i="20"/>
  <c r="Z340" i="20"/>
  <c r="M339" i="20"/>
  <c r="AA340" i="20"/>
  <c r="M113" i="20"/>
  <c r="Y115" i="20"/>
  <c r="AA115" i="20"/>
  <c r="Z115" i="20"/>
  <c r="M192" i="20"/>
  <c r="AA193" i="20"/>
  <c r="Z193" i="20"/>
  <c r="Y193" i="20"/>
  <c r="M116" i="20"/>
  <c r="Y117" i="20"/>
  <c r="Z117" i="20"/>
  <c r="AB176" i="20"/>
  <c r="L132" i="20"/>
  <c r="G129" i="20"/>
  <c r="M42" i="20"/>
  <c r="Z43" i="20"/>
  <c r="AC164" i="20"/>
  <c r="Z343" i="20"/>
  <c r="AB343" i="20"/>
  <c r="AC319" i="20"/>
  <c r="W312" i="20"/>
  <c r="L233" i="20"/>
  <c r="G131" i="20"/>
  <c r="Z300" i="20"/>
  <c r="M299" i="20"/>
  <c r="AA72" i="20"/>
  <c r="Y72" i="20"/>
  <c r="M69" i="20"/>
  <c r="Z72" i="20"/>
  <c r="Y89" i="20"/>
  <c r="Z89" i="20"/>
  <c r="AA89" i="20"/>
  <c r="Z131" i="20"/>
  <c r="U128" i="20"/>
  <c r="AA188" i="20"/>
  <c r="Y188" i="20"/>
  <c r="M273" i="20"/>
  <c r="AA273" i="20" s="1"/>
  <c r="Y274" i="20"/>
  <c r="M335" i="20"/>
  <c r="Z336" i="20"/>
  <c r="AA12" i="20"/>
  <c r="AC12" i="20"/>
  <c r="W11" i="20"/>
  <c r="Y180" i="20"/>
  <c r="AB180" i="20"/>
  <c r="Z274" i="20"/>
  <c r="R250" i="20"/>
  <c r="AC136" i="20"/>
  <c r="W130" i="20"/>
  <c r="AB156" i="20"/>
  <c r="Z156" i="20"/>
  <c r="AC156" i="20"/>
  <c r="U308" i="20"/>
  <c r="M293" i="20"/>
  <c r="Y294" i="20"/>
  <c r="AA294" i="20"/>
  <c r="Z294" i="20"/>
  <c r="AA42" i="20"/>
  <c r="W41" i="20"/>
  <c r="Y243" i="20"/>
  <c r="R242" i="20"/>
  <c r="R311" i="20"/>
  <c r="M136" i="20"/>
  <c r="AA136" i="20" s="1"/>
  <c r="Y137" i="20"/>
  <c r="Z137" i="20"/>
  <c r="AC252" i="20"/>
  <c r="L12" i="20"/>
  <c r="AB339" i="20"/>
  <c r="Y339" i="20"/>
  <c r="AC140" i="20"/>
  <c r="W129" i="20"/>
  <c r="AA228" i="20"/>
  <c r="Z228" i="20"/>
  <c r="Y228" i="20"/>
  <c r="M318" i="20"/>
  <c r="Z325" i="20"/>
  <c r="AA325" i="20"/>
  <c r="Y53" i="20"/>
  <c r="AA53" i="20"/>
  <c r="Z53" i="20"/>
  <c r="M52" i="20"/>
  <c r="Z165" i="20"/>
  <c r="M164" i="20"/>
  <c r="AA164" i="20" s="1"/>
  <c r="L293" i="20"/>
  <c r="Y336" i="20"/>
  <c r="L51" i="20"/>
  <c r="AA148" i="20"/>
  <c r="AC148" i="20"/>
  <c r="M243" i="20"/>
  <c r="AA244" i="20"/>
  <c r="M303" i="20"/>
  <c r="AA304" i="20"/>
  <c r="Y304" i="20"/>
  <c r="Y233" i="20"/>
  <c r="M131" i="20"/>
  <c r="AA233" i="20"/>
  <c r="Y141" i="20"/>
  <c r="Y258" i="20"/>
  <c r="R251" i="20"/>
  <c r="Y43" i="20"/>
  <c r="M160" i="20"/>
  <c r="Y161" i="20"/>
  <c r="AA161" i="20"/>
  <c r="AC335" i="20"/>
  <c r="AA335" i="20"/>
  <c r="S122" i="20"/>
  <c r="AB130" i="20"/>
  <c r="U127" i="20"/>
  <c r="Y153" i="20"/>
  <c r="M152" i="20"/>
  <c r="AA153" i="20"/>
  <c r="Z153" i="20"/>
  <c r="M319" i="20"/>
  <c r="Y330" i="20"/>
  <c r="Z330" i="20"/>
  <c r="M232" i="20"/>
  <c r="AA232" i="20" s="1"/>
  <c r="AA234" i="20"/>
  <c r="Z197" i="20"/>
  <c r="M196" i="20"/>
  <c r="AA197" i="20"/>
  <c r="M216" i="20"/>
  <c r="Y217" i="20"/>
  <c r="Z217" i="20"/>
  <c r="AA217" i="20"/>
  <c r="AA330" i="20"/>
  <c r="G251" i="20"/>
  <c r="G249" i="20" s="1"/>
  <c r="L252" i="20"/>
  <c r="L251" i="20" s="1"/>
  <c r="H251" i="20"/>
  <c r="H249" i="20" s="1"/>
  <c r="H125" i="20" s="1"/>
  <c r="H347" i="20" s="1"/>
  <c r="L258" i="20"/>
  <c r="AC311" i="20"/>
  <c r="W308" i="20"/>
  <c r="AA43" i="20"/>
  <c r="AB168" i="20"/>
  <c r="Y168" i="20"/>
  <c r="R130" i="20"/>
  <c r="L11" i="20"/>
  <c r="W250" i="20"/>
  <c r="Z188" i="20"/>
  <c r="L250" i="20"/>
  <c r="G248" i="20"/>
  <c r="L248" i="20" s="1"/>
  <c r="AC176" i="20"/>
  <c r="AA176" i="20"/>
  <c r="L319" i="20"/>
  <c r="G312" i="20"/>
  <c r="AA336" i="20"/>
  <c r="U11" i="20"/>
  <c r="AB12" i="20"/>
  <c r="Y234" i="20"/>
  <c r="G291" i="20"/>
  <c r="L291" i="20" s="1"/>
  <c r="L292" i="20"/>
  <c r="AB335" i="20"/>
  <c r="Y299" i="20"/>
  <c r="AB299" i="20"/>
  <c r="R298" i="20"/>
  <c r="L299" i="20"/>
  <c r="G298" i="20"/>
  <c r="Y197" i="20"/>
  <c r="Z279" i="20"/>
  <c r="AB97" i="20"/>
  <c r="AC97" i="20"/>
  <c r="AB140" i="20"/>
  <c r="M220" i="20"/>
  <c r="Y220" i="20" s="1"/>
  <c r="Z221" i="20"/>
  <c r="J51" i="20"/>
  <c r="J41" i="20" s="1"/>
  <c r="J10" i="20" s="1"/>
  <c r="J347" i="20" s="1"/>
  <c r="M148" i="20"/>
  <c r="Z149" i="20"/>
  <c r="Y149" i="20"/>
  <c r="M208" i="20"/>
  <c r="Y209" i="20"/>
  <c r="AA209" i="20"/>
  <c r="Z209" i="20"/>
  <c r="R41" i="20"/>
  <c r="Y42" i="20"/>
  <c r="Y184" i="20"/>
  <c r="AB258" i="20"/>
  <c r="Z258" i="20"/>
  <c r="AC258" i="20"/>
  <c r="Y144" i="20"/>
  <c r="Q51" i="20"/>
  <c r="Q41" i="20" s="1"/>
  <c r="Q10" i="20" s="1"/>
  <c r="Q347" i="20" s="1"/>
  <c r="U310" i="20"/>
  <c r="AB184" i="20"/>
  <c r="Z184" i="20"/>
  <c r="U298" i="20"/>
  <c r="AB303" i="20"/>
  <c r="AC303" i="20"/>
  <c r="G308" i="20"/>
  <c r="L311" i="20"/>
  <c r="U242" i="20"/>
  <c r="Z243" i="20"/>
  <c r="AC243" i="20"/>
  <c r="AB243" i="20"/>
  <c r="M12" i="20"/>
  <c r="Y13" i="20"/>
  <c r="Y110" i="20"/>
  <c r="Z110" i="20"/>
  <c r="S52" i="20"/>
  <c r="S51" i="20" s="1"/>
  <c r="S41" i="20" s="1"/>
  <c r="Z168" i="20"/>
  <c r="AA168" i="20"/>
  <c r="AA268" i="20"/>
  <c r="Y268" i="20"/>
  <c r="M252" i="20"/>
  <c r="Y253" i="20"/>
  <c r="AA253" i="20"/>
  <c r="W310" i="20"/>
  <c r="W251" i="20"/>
  <c r="AA299" i="20"/>
  <c r="W298" i="20"/>
  <c r="AC299" i="20"/>
  <c r="AB232" i="20"/>
  <c r="AC184" i="20"/>
  <c r="AA116" i="20"/>
  <c r="W114" i="20"/>
  <c r="AC180" i="20"/>
  <c r="AA180" i="20"/>
  <c r="AB220" i="20"/>
  <c r="W291" i="20"/>
  <c r="AC292" i="20"/>
  <c r="U250" i="20"/>
  <c r="AB262" i="20"/>
  <c r="AB160" i="20"/>
  <c r="Z160" i="20"/>
  <c r="AC160" i="20"/>
  <c r="Y132" i="20"/>
  <c r="R129" i="20"/>
  <c r="AB132" i="20"/>
  <c r="Y232" i="20"/>
  <c r="Z32" i="20"/>
  <c r="Y32" i="20"/>
  <c r="Y164" i="20"/>
  <c r="AB164" i="20"/>
  <c r="Y300" i="20"/>
  <c r="AC317" i="20"/>
  <c r="AA317" i="20"/>
  <c r="L317" i="20"/>
  <c r="G310" i="20"/>
  <c r="Y196" i="20"/>
  <c r="AC343" i="20"/>
  <c r="AA110" i="20"/>
  <c r="AA137" i="20"/>
  <c r="Y102" i="20"/>
  <c r="AA102" i="20"/>
  <c r="M101" i="20"/>
  <c r="Z102" i="20"/>
  <c r="M279" i="20"/>
  <c r="Y280" i="20"/>
  <c r="R291" i="20"/>
  <c r="Z233" i="20"/>
  <c r="Z144" i="20"/>
  <c r="AB144" i="20"/>
  <c r="U129" i="20"/>
  <c r="AC51" i="20"/>
  <c r="M262" i="20"/>
  <c r="AB292" i="20"/>
  <c r="G130" i="20"/>
  <c r="Z200" i="20"/>
  <c r="Y200" i="20"/>
  <c r="AB51" i="20"/>
  <c r="U41" i="20"/>
  <c r="Z132" i="20"/>
  <c r="AA132" i="20"/>
  <c r="Q122" i="20"/>
  <c r="H8" i="23" l="1"/>
  <c r="K9" i="23"/>
  <c r="H55" i="23"/>
  <c r="K60" i="23"/>
  <c r="H21" i="23"/>
  <c r="K22" i="23"/>
  <c r="H78" i="23"/>
  <c r="K80" i="23"/>
  <c r="J51" i="23"/>
  <c r="K45" i="23"/>
  <c r="H54" i="23"/>
  <c r="K56" i="23"/>
  <c r="H66" i="23"/>
  <c r="K72" i="23"/>
  <c r="H79" i="23"/>
  <c r="K81" i="23"/>
  <c r="H67" i="23"/>
  <c r="K68" i="23"/>
  <c r="H195" i="21"/>
  <c r="H51" i="21"/>
  <c r="M53" i="21"/>
  <c r="M119" i="21"/>
  <c r="M10" i="21"/>
  <c r="J9" i="21"/>
  <c r="N17" i="21"/>
  <c r="H10" i="21"/>
  <c r="M168" i="21"/>
  <c r="O168" i="21"/>
  <c r="J166" i="21"/>
  <c r="O183" i="21"/>
  <c r="M64" i="21"/>
  <c r="N64" i="21"/>
  <c r="O159" i="21"/>
  <c r="N119" i="21"/>
  <c r="J195" i="21"/>
  <c r="M195" i="21" s="1"/>
  <c r="M197" i="21"/>
  <c r="N213" i="21"/>
  <c r="O53" i="21"/>
  <c r="K51" i="21"/>
  <c r="N53" i="21"/>
  <c r="M17" i="21"/>
  <c r="J165" i="21"/>
  <c r="M167" i="21"/>
  <c r="O167" i="21"/>
  <c r="N203" i="21"/>
  <c r="K49" i="21"/>
  <c r="O52" i="21"/>
  <c r="H52" i="21"/>
  <c r="H159" i="21"/>
  <c r="M160" i="21"/>
  <c r="N221" i="21"/>
  <c r="H190" i="21"/>
  <c r="N54" i="21"/>
  <c r="M221" i="21"/>
  <c r="J189" i="21"/>
  <c r="M95" i="21"/>
  <c r="M111" i="21"/>
  <c r="M191" i="21"/>
  <c r="N217" i="21"/>
  <c r="H196" i="21"/>
  <c r="N198" i="21"/>
  <c r="M198" i="21"/>
  <c r="M103" i="21"/>
  <c r="M52" i="21"/>
  <c r="J49" i="21"/>
  <c r="H165" i="21"/>
  <c r="N167" i="21"/>
  <c r="K189" i="21"/>
  <c r="O190" i="21"/>
  <c r="O9" i="21"/>
  <c r="O10" i="21"/>
  <c r="H183" i="21"/>
  <c r="M183" i="21" s="1"/>
  <c r="N197" i="21"/>
  <c r="O197" i="21"/>
  <c r="K195" i="21"/>
  <c r="N71" i="21"/>
  <c r="N95" i="21"/>
  <c r="M217" i="21"/>
  <c r="N166" i="21"/>
  <c r="M54" i="21"/>
  <c r="M128" i="20"/>
  <c r="Y131" i="20"/>
  <c r="AA131" i="20"/>
  <c r="M311" i="20"/>
  <c r="Y311" i="20" s="1"/>
  <c r="Z318" i="20"/>
  <c r="AA318" i="20"/>
  <c r="Y318" i="20"/>
  <c r="AA220" i="20"/>
  <c r="M250" i="20"/>
  <c r="U297" i="20"/>
  <c r="AB298" i="20"/>
  <c r="R297" i="20"/>
  <c r="AC41" i="20"/>
  <c r="R248" i="20"/>
  <c r="AA69" i="20"/>
  <c r="Z69" i="20"/>
  <c r="Y69" i="20"/>
  <c r="Z140" i="20"/>
  <c r="AC298" i="20"/>
  <c r="W297" i="20"/>
  <c r="AB242" i="20"/>
  <c r="AC242" i="20"/>
  <c r="AC250" i="20"/>
  <c r="W248" i="20"/>
  <c r="AA250" i="20"/>
  <c r="AA216" i="20"/>
  <c r="Y216" i="20"/>
  <c r="Z216" i="20"/>
  <c r="M51" i="20"/>
  <c r="Z52" i="20"/>
  <c r="AA52" i="20"/>
  <c r="Y52" i="20"/>
  <c r="AB308" i="20"/>
  <c r="U124" i="20"/>
  <c r="G128" i="20"/>
  <c r="L131" i="20"/>
  <c r="M114" i="20"/>
  <c r="Y116" i="20"/>
  <c r="Z116" i="20"/>
  <c r="Y176" i="20"/>
  <c r="M129" i="20"/>
  <c r="L249" i="20"/>
  <c r="AA152" i="20"/>
  <c r="Y152" i="20"/>
  <c r="Z152" i="20"/>
  <c r="AB41" i="20"/>
  <c r="G127" i="20"/>
  <c r="L130" i="20"/>
  <c r="U126" i="20"/>
  <c r="AB129" i="20"/>
  <c r="Z129" i="20"/>
  <c r="L310" i="20"/>
  <c r="G307" i="20"/>
  <c r="L307" i="20" s="1"/>
  <c r="Y129" i="20"/>
  <c r="R126" i="20"/>
  <c r="AB250" i="20"/>
  <c r="U248" i="20"/>
  <c r="Z250" i="20"/>
  <c r="AA251" i="20"/>
  <c r="AC251" i="20"/>
  <c r="W249" i="20"/>
  <c r="M11" i="20"/>
  <c r="Y12" i="20"/>
  <c r="G124" i="20"/>
  <c r="L124" i="20" s="1"/>
  <c r="L308" i="20"/>
  <c r="AA208" i="20"/>
  <c r="Y208" i="20"/>
  <c r="Z208" i="20"/>
  <c r="Z148" i="20"/>
  <c r="Y148" i="20"/>
  <c r="Y140" i="20"/>
  <c r="Z12" i="20"/>
  <c r="G10" i="20"/>
  <c r="AA129" i="20"/>
  <c r="AC129" i="20"/>
  <c r="W126" i="20"/>
  <c r="R308" i="20"/>
  <c r="AB311" i="20"/>
  <c r="AC312" i="20"/>
  <c r="W309" i="20"/>
  <c r="Z176" i="20"/>
  <c r="Z339" i="20"/>
  <c r="AA339" i="20"/>
  <c r="R10" i="20"/>
  <c r="R307" i="20"/>
  <c r="Y343" i="20"/>
  <c r="AA343" i="20"/>
  <c r="AA114" i="20"/>
  <c r="AA262" i="20"/>
  <c r="AA303" i="20"/>
  <c r="Y303" i="20"/>
  <c r="Y113" i="20"/>
  <c r="Z113" i="20"/>
  <c r="AA113" i="20"/>
  <c r="Z303" i="20"/>
  <c r="M130" i="20"/>
  <c r="Y130" i="20" s="1"/>
  <c r="Y136" i="20"/>
  <c r="Z136" i="20"/>
  <c r="Y273" i="20"/>
  <c r="Y101" i="20"/>
  <c r="AA101" i="20"/>
  <c r="Z101" i="20"/>
  <c r="M97" i="20"/>
  <c r="M251" i="20"/>
  <c r="M249" i="20" s="1"/>
  <c r="Y252" i="20"/>
  <c r="AA252" i="20"/>
  <c r="AC308" i="20"/>
  <c r="W124" i="20"/>
  <c r="Y279" i="20"/>
  <c r="Z262" i="20"/>
  <c r="Z232" i="20"/>
  <c r="AC310" i="20"/>
  <c r="W307" i="20"/>
  <c r="L298" i="20"/>
  <c r="G297" i="20"/>
  <c r="L297" i="20" s="1"/>
  <c r="R127" i="20"/>
  <c r="AA196" i="20"/>
  <c r="Z196" i="20"/>
  <c r="Y251" i="20"/>
  <c r="R249" i="20"/>
  <c r="M242" i="20"/>
  <c r="Z242" i="20" s="1"/>
  <c r="AA243" i="20"/>
  <c r="Z164" i="20"/>
  <c r="AC130" i="20"/>
  <c r="W127" i="20"/>
  <c r="M310" i="20"/>
  <c r="M307" i="20" s="1"/>
  <c r="Z335" i="20"/>
  <c r="Z299" i="20"/>
  <c r="M298" i="20"/>
  <c r="Y298" i="20" s="1"/>
  <c r="S10" i="20"/>
  <c r="S347" i="20" s="1"/>
  <c r="Z96" i="20"/>
  <c r="Y96" i="20"/>
  <c r="AA96" i="20"/>
  <c r="U249" i="20"/>
  <c r="Z251" i="20"/>
  <c r="AB251" i="20"/>
  <c r="AC291" i="20"/>
  <c r="Z220" i="20"/>
  <c r="M292" i="20"/>
  <c r="Z293" i="20"/>
  <c r="Y293" i="20"/>
  <c r="AA293" i="20"/>
  <c r="AA160" i="20"/>
  <c r="Y160" i="20"/>
  <c r="Y262" i="20"/>
  <c r="G126" i="20"/>
  <c r="L129" i="20"/>
  <c r="AA192" i="20"/>
  <c r="Z192" i="20"/>
  <c r="Y192" i="20"/>
  <c r="Z9" i="20"/>
  <c r="Y9" i="20"/>
  <c r="AA9" i="20"/>
  <c r="AB11" i="20"/>
  <c r="Z11" i="20"/>
  <c r="U10" i="20"/>
  <c r="AB310" i="20"/>
  <c r="U307" i="20"/>
  <c r="AB291" i="20"/>
  <c r="G309" i="20"/>
  <c r="L309" i="20" s="1"/>
  <c r="L312" i="20"/>
  <c r="M312" i="20"/>
  <c r="AA312" i="20" s="1"/>
  <c r="Y319" i="20"/>
  <c r="Z319" i="20"/>
  <c r="U123" i="20"/>
  <c r="AB127" i="20"/>
  <c r="AA140" i="20"/>
  <c r="AC11" i="20"/>
  <c r="W10" i="20"/>
  <c r="AA11" i="20"/>
  <c r="Z128" i="20"/>
  <c r="U125" i="20"/>
  <c r="AA319" i="20"/>
  <c r="M41" i="20"/>
  <c r="Z42" i="20"/>
  <c r="AA204" i="20"/>
  <c r="Y204" i="20"/>
  <c r="Z204" i="20"/>
  <c r="AA258" i="20"/>
  <c r="Z273" i="20"/>
  <c r="Z252" i="20"/>
  <c r="H76" i="23" l="1"/>
  <c r="K78" i="23"/>
  <c r="H53" i="23"/>
  <c r="K55" i="23"/>
  <c r="H65" i="23"/>
  <c r="K67" i="23"/>
  <c r="H64" i="23"/>
  <c r="K66" i="23"/>
  <c r="J88" i="23"/>
  <c r="H77" i="23"/>
  <c r="K79" i="23"/>
  <c r="H52" i="23"/>
  <c r="K54" i="23"/>
  <c r="K21" i="23"/>
  <c r="H7" i="23"/>
  <c r="K8" i="23"/>
  <c r="M159" i="21"/>
  <c r="O49" i="21"/>
  <c r="M165" i="21"/>
  <c r="O165" i="21"/>
  <c r="J48" i="21"/>
  <c r="M166" i="21"/>
  <c r="J50" i="21"/>
  <c r="O166" i="21"/>
  <c r="M9" i="21"/>
  <c r="H189" i="21"/>
  <c r="H48" i="21"/>
  <c r="M51" i="21"/>
  <c r="M196" i="21"/>
  <c r="N196" i="21"/>
  <c r="M189" i="21"/>
  <c r="H49" i="21"/>
  <c r="N49" i="21" s="1"/>
  <c r="H9" i="21"/>
  <c r="N10" i="21"/>
  <c r="M190" i="21"/>
  <c r="N52" i="21"/>
  <c r="K48" i="21"/>
  <c r="K225" i="21" s="1"/>
  <c r="N51" i="21"/>
  <c r="O51" i="21"/>
  <c r="N189" i="21"/>
  <c r="O189" i="21"/>
  <c r="N190" i="21"/>
  <c r="H50" i="21"/>
  <c r="O195" i="21"/>
  <c r="N195" i="21"/>
  <c r="N165" i="21"/>
  <c r="N159" i="21"/>
  <c r="N183" i="21"/>
  <c r="AA310" i="20"/>
  <c r="G123" i="20"/>
  <c r="L123" i="20" s="1"/>
  <c r="L127" i="20"/>
  <c r="M248" i="20"/>
  <c r="AA248" i="20" s="1"/>
  <c r="Y126" i="20"/>
  <c r="R122" i="20"/>
  <c r="R347" i="20" s="1"/>
  <c r="AC297" i="20"/>
  <c r="AA41" i="20"/>
  <c r="M297" i="20"/>
  <c r="L10" i="20"/>
  <c r="AA307" i="20"/>
  <c r="AC307" i="20"/>
  <c r="AC124" i="20"/>
  <c r="R124" i="20"/>
  <c r="Z41" i="20"/>
  <c r="Y114" i="20"/>
  <c r="Z114" i="20"/>
  <c r="AA298" i="20"/>
  <c r="Y41" i="20"/>
  <c r="AB126" i="20"/>
  <c r="U122" i="20"/>
  <c r="G125" i="20"/>
  <c r="L125" i="20" s="1"/>
  <c r="L128" i="20"/>
  <c r="AB297" i="20"/>
  <c r="Z310" i="20"/>
  <c r="M291" i="20"/>
  <c r="Z292" i="20"/>
  <c r="AA292" i="20"/>
  <c r="Y292" i="20"/>
  <c r="AA51" i="20"/>
  <c r="Z51" i="20"/>
  <c r="Y51" i="20"/>
  <c r="AB125" i="20"/>
  <c r="Z125" i="20"/>
  <c r="AB10" i="20"/>
  <c r="U347" i="20"/>
  <c r="AB249" i="20"/>
  <c r="Z249" i="20"/>
  <c r="AA130" i="20"/>
  <c r="Y97" i="20"/>
  <c r="AA97" i="20"/>
  <c r="Z97" i="20"/>
  <c r="Y307" i="20"/>
  <c r="Z248" i="20"/>
  <c r="AB248" i="20"/>
  <c r="M126" i="20"/>
  <c r="Z298" i="20"/>
  <c r="AA249" i="20"/>
  <c r="AC249" i="20"/>
  <c r="W125" i="20"/>
  <c r="M309" i="20"/>
  <c r="Z312" i="20"/>
  <c r="Y312" i="20"/>
  <c r="M308" i="20"/>
  <c r="Y308" i="20" s="1"/>
  <c r="AA311" i="20"/>
  <c r="Z311" i="20"/>
  <c r="W123" i="20"/>
  <c r="AC127" i="20"/>
  <c r="M127" i="20"/>
  <c r="Z130" i="20"/>
  <c r="G122" i="20"/>
  <c r="L122" i="20" s="1"/>
  <c r="L126" i="20"/>
  <c r="AA242" i="20"/>
  <c r="AC10" i="20"/>
  <c r="Z307" i="20"/>
  <c r="AB307" i="20"/>
  <c r="Y242" i="20"/>
  <c r="Y249" i="20"/>
  <c r="R125" i="20"/>
  <c r="R123" i="20"/>
  <c r="AB123" i="20" s="1"/>
  <c r="Y310" i="20"/>
  <c r="AC309" i="20"/>
  <c r="AC126" i="20"/>
  <c r="W122" i="20"/>
  <c r="AA126" i="20"/>
  <c r="M10" i="20"/>
  <c r="AA10" i="20" s="1"/>
  <c r="Y11" i="20"/>
  <c r="Y250" i="20"/>
  <c r="M125" i="20"/>
  <c r="Y128" i="20"/>
  <c r="AA128" i="20"/>
  <c r="K64" i="23" l="1"/>
  <c r="H50" i="23"/>
  <c r="K53" i="23"/>
  <c r="K77" i="23"/>
  <c r="K7" i="23"/>
  <c r="H51" i="23"/>
  <c r="K65" i="23"/>
  <c r="K76" i="23"/>
  <c r="H49" i="23"/>
  <c r="K52" i="23"/>
  <c r="M49" i="21"/>
  <c r="N9" i="21"/>
  <c r="J225" i="21"/>
  <c r="M50" i="21"/>
  <c r="O50" i="21"/>
  <c r="H225" i="21"/>
  <c r="I49" i="21" s="1"/>
  <c r="I50" i="21"/>
  <c r="N50" i="21"/>
  <c r="O48" i="21"/>
  <c r="N48" i="21"/>
  <c r="I48" i="21"/>
  <c r="M48" i="21"/>
  <c r="M123" i="20"/>
  <c r="Z127" i="20"/>
  <c r="AC122" i="20"/>
  <c r="AC123" i="20"/>
  <c r="AA123" i="20"/>
  <c r="Y297" i="20"/>
  <c r="AB347" i="20"/>
  <c r="Y123" i="20"/>
  <c r="Z297" i="20"/>
  <c r="Y127" i="20"/>
  <c r="Y248" i="20"/>
  <c r="AA127" i="20"/>
  <c r="Z291" i="20"/>
  <c r="AA291" i="20"/>
  <c r="Y291" i="20"/>
  <c r="AB122" i="20"/>
  <c r="G347" i="20"/>
  <c r="AA297" i="20"/>
  <c r="Y10" i="20"/>
  <c r="M124" i="20"/>
  <c r="AA308" i="20"/>
  <c r="Z308" i="20"/>
  <c r="W347" i="20"/>
  <c r="Y124" i="20"/>
  <c r="Y125" i="20"/>
  <c r="Z309" i="20"/>
  <c r="Y309" i="20"/>
  <c r="AC125" i="20"/>
  <c r="AA125" i="20"/>
  <c r="M122" i="20"/>
  <c r="Z122" i="20" s="1"/>
  <c r="Z10" i="20"/>
  <c r="AA309" i="20"/>
  <c r="Z126" i="20"/>
  <c r="L347" i="20"/>
  <c r="AB124" i="20"/>
  <c r="K49" i="23" l="1"/>
  <c r="K50" i="23"/>
  <c r="H88" i="23"/>
  <c r="I51" i="23"/>
  <c r="K51" i="23"/>
  <c r="I216" i="21"/>
  <c r="I118" i="21"/>
  <c r="I210" i="21"/>
  <c r="I211" i="21"/>
  <c r="I208" i="21"/>
  <c r="I110" i="21"/>
  <c r="I102" i="21"/>
  <c r="I86" i="21"/>
  <c r="I37" i="21"/>
  <c r="I22" i="21"/>
  <c r="I21" i="21"/>
  <c r="I20" i="21"/>
  <c r="I16" i="21"/>
  <c r="I15" i="21"/>
  <c r="I14" i="21"/>
  <c r="I89" i="21"/>
  <c r="I94" i="21"/>
  <c r="I78" i="21"/>
  <c r="I109" i="21"/>
  <c r="I81" i="21"/>
  <c r="I137" i="21"/>
  <c r="I106" i="21"/>
  <c r="I82" i="21"/>
  <c r="I125" i="21"/>
  <c r="I59" i="21"/>
  <c r="I24" i="21"/>
  <c r="I90" i="21"/>
  <c r="I13" i="21"/>
  <c r="I42" i="21"/>
  <c r="I93" i="21"/>
  <c r="I27" i="21"/>
  <c r="I85" i="21"/>
  <c r="I60" i="21"/>
  <c r="I126" i="21"/>
  <c r="I146" i="21"/>
  <c r="I157" i="21"/>
  <c r="I140" i="21"/>
  <c r="I182" i="21"/>
  <c r="I45" i="21"/>
  <c r="I129" i="21"/>
  <c r="I62" i="21"/>
  <c r="I33" i="21"/>
  <c r="I12" i="21"/>
  <c r="I76" i="21"/>
  <c r="I41" i="21"/>
  <c r="I101" i="21"/>
  <c r="I43" i="21"/>
  <c r="I220" i="21"/>
  <c r="I98" i="21"/>
  <c r="I173" i="21"/>
  <c r="I29" i="21"/>
  <c r="I25" i="21"/>
  <c r="I172" i="21"/>
  <c r="I134" i="21"/>
  <c r="I158" i="21"/>
  <c r="I175" i="21"/>
  <c r="I141" i="21"/>
  <c r="I153" i="21"/>
  <c r="I209" i="21"/>
  <c r="I194" i="21"/>
  <c r="I164" i="21"/>
  <c r="I187" i="21"/>
  <c r="I202" i="21"/>
  <c r="I80" i="21"/>
  <c r="I88" i="21"/>
  <c r="I19" i="21"/>
  <c r="I46" i="21"/>
  <c r="I67" i="21"/>
  <c r="I70" i="21"/>
  <c r="I35" i="21"/>
  <c r="I58" i="21"/>
  <c r="I28" i="21"/>
  <c r="I176" i="21"/>
  <c r="I122" i="21"/>
  <c r="I142" i="21"/>
  <c r="I154" i="21"/>
  <c r="I178" i="21"/>
  <c r="I61" i="21"/>
  <c r="I31" i="21"/>
  <c r="I57" i="21"/>
  <c r="I149" i="21"/>
  <c r="I77" i="21"/>
  <c r="I38" i="21"/>
  <c r="I68" i="21"/>
  <c r="I114" i="21"/>
  <c r="I40" i="21"/>
  <c r="I74" i="21"/>
  <c r="I138" i="21"/>
  <c r="I156" i="21"/>
  <c r="I152" i="21"/>
  <c r="I163" i="21"/>
  <c r="I201" i="21"/>
  <c r="I130" i="21"/>
  <c r="I47" i="21"/>
  <c r="I32" i="21"/>
  <c r="I39" i="21"/>
  <c r="I181" i="21"/>
  <c r="I150" i="21"/>
  <c r="I26" i="21"/>
  <c r="I117" i="21"/>
  <c r="I133" i="21"/>
  <c r="I145" i="21"/>
  <c r="I177" i="21"/>
  <c r="I224" i="21"/>
  <c r="I188" i="21"/>
  <c r="I174" i="21"/>
  <c r="I212" i="21"/>
  <c r="I132" i="21"/>
  <c r="I121" i="21"/>
  <c r="I180" i="21"/>
  <c r="I139" i="21"/>
  <c r="I100" i="21"/>
  <c r="I79" i="21"/>
  <c r="I207" i="21"/>
  <c r="I113" i="21"/>
  <c r="I144" i="21"/>
  <c r="I36" i="21"/>
  <c r="I148" i="21"/>
  <c r="I75" i="21"/>
  <c r="I215" i="21"/>
  <c r="I87" i="21"/>
  <c r="I171" i="21"/>
  <c r="I11" i="21"/>
  <c r="I105" i="21"/>
  <c r="I193" i="21"/>
  <c r="I136" i="21"/>
  <c r="I219" i="21"/>
  <c r="I128" i="21"/>
  <c r="I223" i="21"/>
  <c r="I30" i="21"/>
  <c r="I44" i="21"/>
  <c r="I225" i="21" s="1"/>
  <c r="I170" i="21"/>
  <c r="I73" i="21"/>
  <c r="I155" i="21"/>
  <c r="I116" i="21"/>
  <c r="I108" i="21"/>
  <c r="I124" i="21"/>
  <c r="I97" i="21"/>
  <c r="I69" i="21"/>
  <c r="I65" i="21"/>
  <c r="I84" i="21"/>
  <c r="I92" i="21"/>
  <c r="I186" i="21"/>
  <c r="I200" i="21"/>
  <c r="I206" i="21"/>
  <c r="I56" i="21"/>
  <c r="I151" i="21"/>
  <c r="I162" i="21"/>
  <c r="I34" i="21"/>
  <c r="I23" i="21"/>
  <c r="I66" i="21"/>
  <c r="I104" i="21"/>
  <c r="I179" i="21"/>
  <c r="I127" i="21"/>
  <c r="I107" i="21"/>
  <c r="I204" i="21"/>
  <c r="I222" i="21"/>
  <c r="I199" i="21"/>
  <c r="I112" i="21"/>
  <c r="I205" i="21"/>
  <c r="I99" i="21"/>
  <c r="I147" i="21"/>
  <c r="I83" i="21"/>
  <c r="I115" i="21"/>
  <c r="I131" i="21"/>
  <c r="I96" i="21"/>
  <c r="I91" i="21"/>
  <c r="I18" i="21"/>
  <c r="I168" i="21"/>
  <c r="I218" i="21"/>
  <c r="I214" i="21"/>
  <c r="I169" i="21"/>
  <c r="I55" i="21"/>
  <c r="I143" i="21"/>
  <c r="I192" i="21"/>
  <c r="I72" i="21"/>
  <c r="I120" i="21"/>
  <c r="I161" i="21"/>
  <c r="I185" i="21"/>
  <c r="I63" i="21"/>
  <c r="I123" i="21"/>
  <c r="I135" i="21"/>
  <c r="I197" i="21"/>
  <c r="I17" i="21"/>
  <c r="I53" i="21"/>
  <c r="I119" i="21"/>
  <c r="I64" i="21"/>
  <c r="I213" i="21"/>
  <c r="I198" i="21"/>
  <c r="I160" i="21"/>
  <c r="I221" i="21"/>
  <c r="I103" i="21"/>
  <c r="I71" i="21"/>
  <c r="I95" i="21"/>
  <c r="I203" i="21"/>
  <c r="I191" i="21"/>
  <c r="I217" i="21"/>
  <c r="I54" i="21"/>
  <c r="I111" i="21"/>
  <c r="I167" i="21"/>
  <c r="I166" i="21"/>
  <c r="I184" i="21"/>
  <c r="I159" i="21"/>
  <c r="I190" i="21"/>
  <c r="I10" i="21"/>
  <c r="I52" i="21"/>
  <c r="I195" i="21"/>
  <c r="I51" i="21"/>
  <c r="I196" i="21"/>
  <c r="I183" i="21"/>
  <c r="I165" i="21"/>
  <c r="I9" i="21"/>
  <c r="N225" i="21"/>
  <c r="I189" i="21"/>
  <c r="M225" i="21"/>
  <c r="O225" i="21"/>
  <c r="Y122" i="20"/>
  <c r="M347" i="20"/>
  <c r="N123" i="20"/>
  <c r="Z123" i="20"/>
  <c r="AC347" i="20"/>
  <c r="AA124" i="20"/>
  <c r="Z124" i="20"/>
  <c r="AA122" i="20"/>
  <c r="I18" i="23" l="1"/>
  <c r="I14" i="23"/>
  <c r="I36" i="23"/>
  <c r="I28" i="23"/>
  <c r="I48" i="23"/>
  <c r="I32" i="23"/>
  <c r="I15" i="23"/>
  <c r="I75" i="23"/>
  <c r="I71" i="23"/>
  <c r="I85" i="23"/>
  <c r="I12" i="23"/>
  <c r="I30" i="23"/>
  <c r="I63" i="23"/>
  <c r="I44" i="23"/>
  <c r="I33" i="23"/>
  <c r="I27" i="23"/>
  <c r="I42" i="23"/>
  <c r="I29" i="23"/>
  <c r="I16" i="23"/>
  <c r="I17" i="23"/>
  <c r="I37" i="23"/>
  <c r="I87" i="23"/>
  <c r="I59" i="23"/>
  <c r="I20" i="23"/>
  <c r="I19" i="23"/>
  <c r="I40" i="23"/>
  <c r="I39" i="23"/>
  <c r="I41" i="23"/>
  <c r="I25" i="23"/>
  <c r="I62" i="23"/>
  <c r="I38" i="23"/>
  <c r="I47" i="23"/>
  <c r="I11" i="23"/>
  <c r="I31" i="23"/>
  <c r="I24" i="23"/>
  <c r="I74" i="23"/>
  <c r="I43" i="23"/>
  <c r="I86" i="23"/>
  <c r="I13" i="23"/>
  <c r="I26" i="23"/>
  <c r="I70" i="23"/>
  <c r="I35" i="23"/>
  <c r="I84" i="23"/>
  <c r="I58" i="23"/>
  <c r="I46" i="23"/>
  <c r="I10" i="23"/>
  <c r="I73" i="23"/>
  <c r="I23" i="23"/>
  <c r="I34" i="23"/>
  <c r="I83" i="23"/>
  <c r="I61" i="23"/>
  <c r="I82" i="23"/>
  <c r="I57" i="23"/>
  <c r="I69" i="23"/>
  <c r="I80" i="23"/>
  <c r="I56" i="23"/>
  <c r="I9" i="23"/>
  <c r="I22" i="23"/>
  <c r="I68" i="23"/>
  <c r="I60" i="23"/>
  <c r="I45" i="23"/>
  <c r="I72" i="23"/>
  <c r="I81" i="23"/>
  <c r="I78" i="23"/>
  <c r="I67" i="23"/>
  <c r="I21" i="23"/>
  <c r="I54" i="23"/>
  <c r="I79" i="23"/>
  <c r="I55" i="23"/>
  <c r="I66" i="23"/>
  <c r="I8" i="23"/>
  <c r="I64" i="23"/>
  <c r="I7" i="23"/>
  <c r="K88" i="23"/>
  <c r="I77" i="23"/>
  <c r="I53" i="23"/>
  <c r="I76" i="23"/>
  <c r="I52" i="23"/>
  <c r="I65" i="23"/>
  <c r="I50" i="23"/>
  <c r="I49" i="23"/>
  <c r="N322" i="20"/>
  <c r="N321" i="20"/>
  <c r="N316" i="20"/>
  <c r="N315" i="20" s="1"/>
  <c r="N314" i="20" s="1"/>
  <c r="N313" i="20" s="1"/>
  <c r="N175" i="20"/>
  <c r="N329" i="20"/>
  <c r="N182" i="20"/>
  <c r="N180" i="20"/>
  <c r="N284" i="20"/>
  <c r="N267" i="20"/>
  <c r="N181" i="20"/>
  <c r="N159" i="20"/>
  <c r="N241" i="20"/>
  <c r="N235" i="20" s="1"/>
  <c r="N187" i="20"/>
  <c r="N227" i="20"/>
  <c r="N151" i="20"/>
  <c r="N95" i="20"/>
  <c r="N88" i="20"/>
  <c r="N84" i="20"/>
  <c r="N76" i="20"/>
  <c r="N59" i="20"/>
  <c r="N28" i="20"/>
  <c r="N324" i="20"/>
  <c r="N323" i="20" s="1"/>
  <c r="N302" i="20"/>
  <c r="N265" i="20"/>
  <c r="N257" i="20"/>
  <c r="N256" i="20"/>
  <c r="N239" i="20"/>
  <c r="N214" i="20"/>
  <c r="N183" i="20"/>
  <c r="N225" i="20"/>
  <c r="N261" i="20"/>
  <c r="N195" i="20"/>
  <c r="N157" i="20"/>
  <c r="N139" i="20"/>
  <c r="N109" i="20"/>
  <c r="N63" i="20"/>
  <c r="N37" i="20"/>
  <c r="N21" i="20"/>
  <c r="N18" i="20"/>
  <c r="N29" i="20"/>
  <c r="N60" i="20"/>
  <c r="N226" i="20"/>
  <c r="N167" i="20"/>
  <c r="N158" i="20"/>
  <c r="N73" i="20"/>
  <c r="N112" i="20"/>
  <c r="N77" i="20"/>
  <c r="N55" i="20"/>
  <c r="N215" i="20"/>
  <c r="N155" i="20"/>
  <c r="N108" i="20"/>
  <c r="N92" i="20"/>
  <c r="N85" i="20"/>
  <c r="N67" i="20"/>
  <c r="N202" i="20"/>
  <c r="N199" i="20"/>
  <c r="N36" i="20"/>
  <c r="N66" i="20"/>
  <c r="N26" i="20"/>
  <c r="N50" i="20"/>
  <c r="N47" i="20"/>
  <c r="N134" i="20"/>
  <c r="N79" i="20"/>
  <c r="N105" i="20"/>
  <c r="N121" i="20"/>
  <c r="N238" i="20"/>
  <c r="N288" i="20"/>
  <c r="N219" i="20"/>
  <c r="N282" i="20"/>
  <c r="N296" i="20"/>
  <c r="N255" i="20"/>
  <c r="N306" i="20"/>
  <c r="N246" i="20"/>
  <c r="N278" i="20"/>
  <c r="N203" i="20"/>
  <c r="N286" i="20"/>
  <c r="N147" i="20"/>
  <c r="N20" i="20"/>
  <c r="N38" i="20"/>
  <c r="N71" i="20"/>
  <c r="N48" i="20"/>
  <c r="N156" i="20"/>
  <c r="N276" i="20"/>
  <c r="N94" i="20"/>
  <c r="N61" i="20"/>
  <c r="N45" i="20"/>
  <c r="N54" i="20"/>
  <c r="N80" i="20"/>
  <c r="N104" i="20"/>
  <c r="N34" i="20"/>
  <c r="N81" i="20"/>
  <c r="N171" i="20"/>
  <c r="N272" i="20"/>
  <c r="N334" i="20"/>
  <c r="N179" i="20"/>
  <c r="N44" i="20"/>
  <c r="N19" i="20"/>
  <c r="N15" i="20"/>
  <c r="N119" i="20"/>
  <c r="N27" i="20"/>
  <c r="N186" i="20"/>
  <c r="N99" i="20"/>
  <c r="N135" i="20"/>
  <c r="N83" i="20"/>
  <c r="N100" i="20"/>
  <c r="N191" i="20"/>
  <c r="N290" i="20"/>
  <c r="N338" i="20"/>
  <c r="N333" i="20"/>
  <c r="N270" i="20"/>
  <c r="N40" i="20"/>
  <c r="N163" i="20"/>
  <c r="N146" i="20"/>
  <c r="N211" i="20"/>
  <c r="N75" i="20"/>
  <c r="N35" i="20"/>
  <c r="N62" i="20"/>
  <c r="N190" i="20"/>
  <c r="N31" i="20"/>
  <c r="N174" i="20"/>
  <c r="N16" i="20"/>
  <c r="N86" i="20"/>
  <c r="N170" i="20"/>
  <c r="N213" i="20"/>
  <c r="N49" i="20"/>
  <c r="N25" i="20"/>
  <c r="N342" i="20"/>
  <c r="N328" i="20"/>
  <c r="N90" i="20"/>
  <c r="N346" i="20"/>
  <c r="N207" i="20"/>
  <c r="N247" i="20"/>
  <c r="N332" i="20"/>
  <c r="N65" i="20"/>
  <c r="N22" i="20"/>
  <c r="N87" i="20"/>
  <c r="N240" i="20"/>
  <c r="N223" i="20"/>
  <c r="N327" i="20"/>
  <c r="N17" i="20"/>
  <c r="N30" i="20"/>
  <c r="N39" i="20"/>
  <c r="N230" i="20"/>
  <c r="N91" i="20"/>
  <c r="N143" i="20"/>
  <c r="N264" i="20"/>
  <c r="N231" i="20"/>
  <c r="N23" i="20"/>
  <c r="N58" i="20"/>
  <c r="N212" i="20"/>
  <c r="N68" i="20"/>
  <c r="N210" i="20"/>
  <c r="N189" i="20"/>
  <c r="N154" i="20"/>
  <c r="N93" i="20"/>
  <c r="N74" i="20"/>
  <c r="N206" i="20"/>
  <c r="N162" i="20"/>
  <c r="N275" i="20"/>
  <c r="N46" i="20"/>
  <c r="N201" i="20"/>
  <c r="N173" i="20"/>
  <c r="N331" i="20"/>
  <c r="N330" i="20" s="1"/>
  <c r="N319" i="20" s="1"/>
  <c r="N312" i="20" s="1"/>
  <c r="N309" i="20" s="1"/>
  <c r="N301" i="20"/>
  <c r="N98" i="20"/>
  <c r="N145" i="20"/>
  <c r="N341" i="20"/>
  <c r="N266" i="20"/>
  <c r="N169" i="20"/>
  <c r="N14" i="20"/>
  <c r="N133" i="20"/>
  <c r="N64" i="20"/>
  <c r="N305" i="20"/>
  <c r="N281" i="20"/>
  <c r="N103" i="20"/>
  <c r="N345" i="20"/>
  <c r="N166" i="20"/>
  <c r="N295" i="20"/>
  <c r="N229" i="20"/>
  <c r="N271" i="20"/>
  <c r="N138" i="20"/>
  <c r="N70" i="20"/>
  <c r="N277" i="20"/>
  <c r="N33" i="20"/>
  <c r="N107" i="20"/>
  <c r="N289" i="20"/>
  <c r="N194" i="20"/>
  <c r="N120" i="20"/>
  <c r="N150" i="20"/>
  <c r="N178" i="20"/>
  <c r="N142" i="20"/>
  <c r="N78" i="20"/>
  <c r="N237" i="20"/>
  <c r="N283" i="20"/>
  <c r="N218" i="20"/>
  <c r="N337" i="20"/>
  <c r="N198" i="20"/>
  <c r="N254" i="20"/>
  <c r="N185" i="20"/>
  <c r="N118" i="20"/>
  <c r="N24" i="20"/>
  <c r="N57" i="20"/>
  <c r="N287" i="20"/>
  <c r="N269" i="20"/>
  <c r="N236" i="20"/>
  <c r="N222" i="20"/>
  <c r="N82" i="20"/>
  <c r="N245" i="20"/>
  <c r="N111" i="20"/>
  <c r="N285" i="20"/>
  <c r="N224" i="20"/>
  <c r="N326" i="20"/>
  <c r="N260" i="20"/>
  <c r="N141" i="20"/>
  <c r="N172" i="20"/>
  <c r="N115" i="20"/>
  <c r="N193" i="20"/>
  <c r="N300" i="20"/>
  <c r="N294" i="20"/>
  <c r="N165" i="20"/>
  <c r="N197" i="20"/>
  <c r="N268" i="20"/>
  <c r="N280" i="20"/>
  <c r="N263" i="20"/>
  <c r="N217" i="20"/>
  <c r="N144" i="20"/>
  <c r="N205" i="20"/>
  <c r="N259" i="20"/>
  <c r="N184" i="20"/>
  <c r="N344" i="20"/>
  <c r="N89" i="20"/>
  <c r="N53" i="20"/>
  <c r="N32" i="20"/>
  <c r="N200" i="20"/>
  <c r="N304" i="20"/>
  <c r="N253" i="20"/>
  <c r="N43" i="20"/>
  <c r="N274" i="20"/>
  <c r="N137" i="20"/>
  <c r="N209" i="20"/>
  <c r="N188" i="20"/>
  <c r="N336" i="20"/>
  <c r="N325" i="20"/>
  <c r="N318" i="20" s="1"/>
  <c r="N311" i="20" s="1"/>
  <c r="N308" i="20" s="1"/>
  <c r="N244" i="20"/>
  <c r="N153" i="20"/>
  <c r="N149" i="20"/>
  <c r="N13" i="20"/>
  <c r="N168" i="20"/>
  <c r="N221" i="20"/>
  <c r="N102" i="20"/>
  <c r="N132" i="20"/>
  <c r="N106" i="20"/>
  <c r="N110" i="20"/>
  <c r="N177" i="20"/>
  <c r="N340" i="20"/>
  <c r="N117" i="20"/>
  <c r="N72" i="20"/>
  <c r="N228" i="20"/>
  <c r="N161" i="20"/>
  <c r="N208" i="20"/>
  <c r="N96" i="20"/>
  <c r="N42" i="20"/>
  <c r="N258" i="20"/>
  <c r="N299" i="20"/>
  <c r="N204" i="20"/>
  <c r="N101" i="20"/>
  <c r="N152" i="20"/>
  <c r="N131" i="20"/>
  <c r="N140" i="20"/>
  <c r="N116" i="20"/>
  <c r="N12" i="20"/>
  <c r="N303" i="20"/>
  <c r="N273" i="20"/>
  <c r="N196" i="20"/>
  <c r="N252" i="20"/>
  <c r="N251" i="20" s="1"/>
  <c r="N243" i="20"/>
  <c r="N192" i="20"/>
  <c r="N262" i="20"/>
  <c r="N148" i="20"/>
  <c r="N136" i="20"/>
  <c r="N335" i="20"/>
  <c r="N69" i="20"/>
  <c r="N339" i="20"/>
  <c r="N343" i="20"/>
  <c r="N220" i="20"/>
  <c r="N9" i="20"/>
  <c r="N279" i="20"/>
  <c r="N160" i="20"/>
  <c r="N113" i="20"/>
  <c r="N176" i="20"/>
  <c r="N164" i="20"/>
  <c r="N293" i="20"/>
  <c r="N52" i="20"/>
  <c r="N216" i="20"/>
  <c r="N41" i="20"/>
  <c r="N51" i="20"/>
  <c r="N97" i="20"/>
  <c r="N130" i="20"/>
  <c r="N11" i="20"/>
  <c r="N292" i="20"/>
  <c r="N298" i="20"/>
  <c r="N128" i="20"/>
  <c r="N129" i="20"/>
  <c r="N249" i="20"/>
  <c r="N242" i="20"/>
  <c r="N250" i="20"/>
  <c r="N114" i="20"/>
  <c r="Y347" i="20"/>
  <c r="N10" i="20"/>
  <c r="N126" i="20"/>
  <c r="Z347" i="20"/>
  <c r="N297" i="20"/>
  <c r="N127" i="20"/>
  <c r="N248" i="20"/>
  <c r="N291" i="20"/>
  <c r="N125" i="20"/>
  <c r="N124" i="20"/>
  <c r="N122" i="20"/>
  <c r="AA347" i="20"/>
  <c r="I88" i="23" l="1"/>
  <c r="N234" i="20"/>
  <c r="N232" i="20" s="1"/>
  <c r="N233" i="20"/>
  <c r="N320" i="20"/>
  <c r="N317" i="20" s="1"/>
  <c r="N310" i="20" s="1"/>
  <c r="N307" i="20" s="1"/>
  <c r="N347" i="20"/>
  <c r="AC344" i="19" l="1"/>
  <c r="AB344" i="19"/>
  <c r="X344" i="19"/>
  <c r="V344" i="19"/>
  <c r="T344" i="19"/>
  <c r="L344" i="19"/>
  <c r="M344" i="19" s="1"/>
  <c r="X343" i="19"/>
  <c r="W343" i="19"/>
  <c r="AC343" i="19" s="1"/>
  <c r="V343" i="19"/>
  <c r="V342" i="19" s="1"/>
  <c r="U343" i="19"/>
  <c r="T343" i="19"/>
  <c r="T342" i="19" s="1"/>
  <c r="T341" i="19" s="1"/>
  <c r="R343" i="19"/>
  <c r="R342" i="19" s="1"/>
  <c r="P343" i="19"/>
  <c r="O343" i="19"/>
  <c r="K343" i="19"/>
  <c r="J343" i="19"/>
  <c r="J342" i="19" s="1"/>
  <c r="J341" i="19" s="1"/>
  <c r="I343" i="19"/>
  <c r="H343" i="19"/>
  <c r="L343" i="19" s="1"/>
  <c r="G343" i="19"/>
  <c r="F343" i="19"/>
  <c r="X342" i="19"/>
  <c r="W342" i="19"/>
  <c r="U342" i="19"/>
  <c r="P342" i="19"/>
  <c r="O342" i="19"/>
  <c r="O341" i="19" s="1"/>
  <c r="K342" i="19"/>
  <c r="I342" i="19"/>
  <c r="H342" i="19"/>
  <c r="G342" i="19"/>
  <c r="F342" i="19"/>
  <c r="F341" i="19" s="1"/>
  <c r="X341" i="19"/>
  <c r="W341" i="19"/>
  <c r="V341" i="19"/>
  <c r="R341" i="19"/>
  <c r="P341" i="19"/>
  <c r="K341" i="19"/>
  <c r="I341" i="19"/>
  <c r="G341" i="19"/>
  <c r="AC340" i="19"/>
  <c r="AB340" i="19"/>
  <c r="AA340" i="19"/>
  <c r="X340" i="19"/>
  <c r="X339" i="19" s="1"/>
  <c r="X338" i="19" s="1"/>
  <c r="X337" i="19" s="1"/>
  <c r="V340" i="19"/>
  <c r="T340" i="19"/>
  <c r="T339" i="19" s="1"/>
  <c r="T338" i="19" s="1"/>
  <c r="T337" i="19" s="1"/>
  <c r="S340" i="19"/>
  <c r="S339" i="19" s="1"/>
  <c r="S338" i="19" s="1"/>
  <c r="S337" i="19" s="1"/>
  <c r="Q340" i="19"/>
  <c r="M340" i="19"/>
  <c r="L340" i="19"/>
  <c r="AA339" i="19"/>
  <c r="Y339" i="19"/>
  <c r="W339" i="19"/>
  <c r="V339" i="19"/>
  <c r="V338" i="19" s="1"/>
  <c r="V337" i="19" s="1"/>
  <c r="U339" i="19"/>
  <c r="AB339" i="19" s="1"/>
  <c r="R339" i="19"/>
  <c r="Q339" i="19"/>
  <c r="Q338" i="19" s="1"/>
  <c r="P339" i="19"/>
  <c r="O339" i="19"/>
  <c r="O338" i="19" s="1"/>
  <c r="O337" i="19" s="1"/>
  <c r="M339" i="19"/>
  <c r="M338" i="19" s="1"/>
  <c r="K339" i="19"/>
  <c r="J339" i="19"/>
  <c r="I339" i="19"/>
  <c r="I338" i="19" s="1"/>
  <c r="I337" i="19" s="1"/>
  <c r="H339" i="19"/>
  <c r="G339" i="19"/>
  <c r="F339" i="19"/>
  <c r="W338" i="19"/>
  <c r="R338" i="19"/>
  <c r="P338" i="19"/>
  <c r="P337" i="19" s="1"/>
  <c r="K338" i="19"/>
  <c r="K337" i="19" s="1"/>
  <c r="J338" i="19"/>
  <c r="H338" i="19"/>
  <c r="F338" i="19"/>
  <c r="R337" i="19"/>
  <c r="Q337" i="19"/>
  <c r="M337" i="19"/>
  <c r="Y337" i="19" s="1"/>
  <c r="J337" i="19"/>
  <c r="H337" i="19"/>
  <c r="F337" i="19"/>
  <c r="AC336" i="19"/>
  <c r="AB336" i="19"/>
  <c r="X336" i="19"/>
  <c r="X335" i="19" s="1"/>
  <c r="X334" i="19" s="1"/>
  <c r="X333" i="19" s="1"/>
  <c r="V336" i="19"/>
  <c r="V335" i="19" s="1"/>
  <c r="V334" i="19" s="1"/>
  <c r="V333" i="19" s="1"/>
  <c r="T336" i="19"/>
  <c r="S336" i="19"/>
  <c r="S335" i="19" s="1"/>
  <c r="L336" i="19"/>
  <c r="M336" i="19" s="1"/>
  <c r="W335" i="19"/>
  <c r="U335" i="19"/>
  <c r="T335" i="19"/>
  <c r="T334" i="19" s="1"/>
  <c r="R335" i="19"/>
  <c r="AB335" i="19" s="1"/>
  <c r="P335" i="19"/>
  <c r="P334" i="19" s="1"/>
  <c r="P333" i="19" s="1"/>
  <c r="O335" i="19"/>
  <c r="K335" i="19"/>
  <c r="K334" i="19" s="1"/>
  <c r="K333" i="19" s="1"/>
  <c r="J335" i="19"/>
  <c r="J334" i="19" s="1"/>
  <c r="J333" i="19" s="1"/>
  <c r="I335" i="19"/>
  <c r="H335" i="19"/>
  <c r="H334" i="19" s="1"/>
  <c r="H333" i="19" s="1"/>
  <c r="G335" i="19"/>
  <c r="F335" i="19"/>
  <c r="AB334" i="19"/>
  <c r="U334" i="19"/>
  <c r="S334" i="19"/>
  <c r="S333" i="19" s="1"/>
  <c r="R334" i="19"/>
  <c r="O334" i="19"/>
  <c r="I334" i="19"/>
  <c r="G334" i="19"/>
  <c r="F334" i="19"/>
  <c r="U333" i="19"/>
  <c r="T333" i="19"/>
  <c r="R333" i="19"/>
  <c r="AB333" i="19" s="1"/>
  <c r="O333" i="19"/>
  <c r="I333" i="19"/>
  <c r="F333" i="19"/>
  <c r="AB332" i="19"/>
  <c r="Y332" i="19"/>
  <c r="X332" i="19"/>
  <c r="X331" i="19" s="1"/>
  <c r="V332" i="19"/>
  <c r="T332" i="19"/>
  <c r="T331" i="19" s="1"/>
  <c r="M332" i="19"/>
  <c r="L332" i="19"/>
  <c r="W331" i="19"/>
  <c r="V331" i="19"/>
  <c r="U331" i="19"/>
  <c r="R331" i="19"/>
  <c r="P331" i="19"/>
  <c r="P328" i="19" s="1"/>
  <c r="P317" i="19" s="1"/>
  <c r="P310" i="19" s="1"/>
  <c r="P307" i="19" s="1"/>
  <c r="O331" i="19"/>
  <c r="O328" i="19" s="1"/>
  <c r="L331" i="19"/>
  <c r="K331" i="19"/>
  <c r="K328" i="19" s="1"/>
  <c r="K317" i="19" s="1"/>
  <c r="K310" i="19" s="1"/>
  <c r="K307" i="19" s="1"/>
  <c r="J331" i="19"/>
  <c r="I331" i="19"/>
  <c r="I328" i="19" s="1"/>
  <c r="H331" i="19"/>
  <c r="G331" i="19"/>
  <c r="F331" i="19"/>
  <c r="AC330" i="19"/>
  <c r="AB330" i="19"/>
  <c r="Y330" i="19"/>
  <c r="X330" i="19"/>
  <c r="V330" i="19"/>
  <c r="V329" i="19" s="1"/>
  <c r="V328" i="19" s="1"/>
  <c r="V317" i="19" s="1"/>
  <c r="T330" i="19"/>
  <c r="T329" i="19" s="1"/>
  <c r="M330" i="19"/>
  <c r="L330" i="19"/>
  <c r="AC329" i="19"/>
  <c r="AB329" i="19"/>
  <c r="X329" i="19"/>
  <c r="W329" i="19"/>
  <c r="U329" i="19"/>
  <c r="R329" i="19"/>
  <c r="R328" i="19" s="1"/>
  <c r="P329" i="19"/>
  <c r="O329" i="19"/>
  <c r="M329" i="19"/>
  <c r="K329" i="19"/>
  <c r="J329" i="19"/>
  <c r="I329" i="19"/>
  <c r="H329" i="19"/>
  <c r="G329" i="19"/>
  <c r="F329" i="19"/>
  <c r="X328" i="19"/>
  <c r="W328" i="19"/>
  <c r="T328" i="19"/>
  <c r="T317" i="19" s="1"/>
  <c r="T310" i="19" s="1"/>
  <c r="T307" i="19" s="1"/>
  <c r="J328" i="19"/>
  <c r="J317" i="19" s="1"/>
  <c r="J310" i="19" s="1"/>
  <c r="J307" i="19" s="1"/>
  <c r="H328" i="19"/>
  <c r="F328" i="19"/>
  <c r="AC327" i="19"/>
  <c r="AB327" i="19"/>
  <c r="Y327" i="19"/>
  <c r="X327" i="19"/>
  <c r="V327" i="19"/>
  <c r="V326" i="19" s="1"/>
  <c r="T327" i="19"/>
  <c r="T326" i="19" s="1"/>
  <c r="M327" i="19"/>
  <c r="L327" i="19"/>
  <c r="X326" i="19"/>
  <c r="W326" i="19"/>
  <c r="W323" i="19" s="1"/>
  <c r="U326" i="19"/>
  <c r="R326" i="19"/>
  <c r="P326" i="19"/>
  <c r="O326" i="19"/>
  <c r="O323" i="19" s="1"/>
  <c r="K326" i="19"/>
  <c r="K323" i="19" s="1"/>
  <c r="K316" i="19" s="1"/>
  <c r="J326" i="19"/>
  <c r="I326" i="19"/>
  <c r="I323" i="19" s="1"/>
  <c r="I316" i="19" s="1"/>
  <c r="H326" i="19"/>
  <c r="L326" i="19" s="1"/>
  <c r="G326" i="19"/>
  <c r="F326" i="19"/>
  <c r="AC325" i="19"/>
  <c r="AB325" i="19"/>
  <c r="X325" i="19"/>
  <c r="X324" i="19" s="1"/>
  <c r="X323" i="19" s="1"/>
  <c r="X316" i="19" s="1"/>
  <c r="X309" i="19" s="1"/>
  <c r="X306" i="19" s="1"/>
  <c r="V325" i="19"/>
  <c r="V324" i="19" s="1"/>
  <c r="T325" i="19"/>
  <c r="L325" i="19"/>
  <c r="M325" i="19" s="1"/>
  <c r="W324" i="19"/>
  <c r="AC324" i="19" s="1"/>
  <c r="U324" i="19"/>
  <c r="AB324" i="19" s="1"/>
  <c r="T324" i="19"/>
  <c r="T323" i="19" s="1"/>
  <c r="T316" i="19" s="1"/>
  <c r="R324" i="19"/>
  <c r="P324" i="19"/>
  <c r="P323" i="19" s="1"/>
  <c r="P316" i="19" s="1"/>
  <c r="O324" i="19"/>
  <c r="K324" i="19"/>
  <c r="J324" i="19"/>
  <c r="I324" i="19"/>
  <c r="H324" i="19"/>
  <c r="H323" i="19" s="1"/>
  <c r="G324" i="19"/>
  <c r="F324" i="19"/>
  <c r="J323" i="19"/>
  <c r="G323" i="19"/>
  <c r="F323" i="19"/>
  <c r="AC322" i="19"/>
  <c r="AB322" i="19"/>
  <c r="AA322" i="19"/>
  <c r="Z322" i="19"/>
  <c r="Y322" i="19"/>
  <c r="X322" i="19"/>
  <c r="V322" i="19"/>
  <c r="T322" i="19"/>
  <c r="S322" i="19"/>
  <c r="Q322" i="19"/>
  <c r="Q321" i="19" s="1"/>
  <c r="L322" i="19"/>
  <c r="AA321" i="19"/>
  <c r="X321" i="19"/>
  <c r="W321" i="19"/>
  <c r="V321" i="19"/>
  <c r="U321" i="19"/>
  <c r="T321" i="19"/>
  <c r="S321" i="19"/>
  <c r="R321" i="19"/>
  <c r="P321" i="19"/>
  <c r="O321" i="19"/>
  <c r="M321" i="19"/>
  <c r="K321" i="19"/>
  <c r="J321" i="19"/>
  <c r="I321" i="19"/>
  <c r="H321" i="19"/>
  <c r="G321" i="19"/>
  <c r="F321" i="19"/>
  <c r="AC320" i="19"/>
  <c r="AB320" i="19"/>
  <c r="AA320" i="19"/>
  <c r="Z320" i="19"/>
  <c r="Y320" i="19"/>
  <c r="X320" i="19"/>
  <c r="V320" i="19"/>
  <c r="T320" i="19"/>
  <c r="T319" i="19" s="1"/>
  <c r="T318" i="19" s="1"/>
  <c r="T315" i="19" s="1"/>
  <c r="S320" i="19"/>
  <c r="Q320" i="19"/>
  <c r="Q319" i="19" s="1"/>
  <c r="Q318" i="19" s="1"/>
  <c r="Q315" i="19" s="1"/>
  <c r="L320" i="19"/>
  <c r="AA319" i="19"/>
  <c r="X319" i="19"/>
  <c r="X318" i="19" s="1"/>
  <c r="X315" i="19" s="1"/>
  <c r="W319" i="19"/>
  <c r="AC319" i="19" s="1"/>
  <c r="V319" i="19"/>
  <c r="U319" i="19"/>
  <c r="Z319" i="19" s="1"/>
  <c r="S319" i="19"/>
  <c r="S318" i="19" s="1"/>
  <c r="S315" i="19" s="1"/>
  <c r="R319" i="19"/>
  <c r="P319" i="19"/>
  <c r="P318" i="19" s="1"/>
  <c r="P315" i="19" s="1"/>
  <c r="O319" i="19"/>
  <c r="O318" i="19" s="1"/>
  <c r="M319" i="19"/>
  <c r="L319" i="19"/>
  <c r="K319" i="19"/>
  <c r="J319" i="19"/>
  <c r="J318" i="19" s="1"/>
  <c r="J315" i="19" s="1"/>
  <c r="I319" i="19"/>
  <c r="I318" i="19" s="1"/>
  <c r="I315" i="19" s="1"/>
  <c r="H319" i="19"/>
  <c r="G319" i="19"/>
  <c r="F319" i="19"/>
  <c r="W318" i="19"/>
  <c r="V318" i="19"/>
  <c r="V315" i="19" s="1"/>
  <c r="K318" i="19"/>
  <c r="H318" i="19"/>
  <c r="F318" i="19"/>
  <c r="F315" i="19" s="1"/>
  <c r="X317" i="19"/>
  <c r="X310" i="19" s="1"/>
  <c r="R317" i="19"/>
  <c r="O317" i="19"/>
  <c r="O310" i="19" s="1"/>
  <c r="O307" i="19" s="1"/>
  <c r="I317" i="19"/>
  <c r="H317" i="19"/>
  <c r="F317" i="19"/>
  <c r="F310" i="19" s="1"/>
  <c r="F307" i="19" s="1"/>
  <c r="O316" i="19"/>
  <c r="O309" i="19" s="1"/>
  <c r="O306" i="19" s="1"/>
  <c r="J316" i="19"/>
  <c r="J309" i="19" s="1"/>
  <c r="H316" i="19"/>
  <c r="G316" i="19"/>
  <c r="F316" i="19"/>
  <c r="F309" i="19" s="1"/>
  <c r="W315" i="19"/>
  <c r="O315" i="19"/>
  <c r="O308" i="19" s="1"/>
  <c r="O305" i="19" s="1"/>
  <c r="K315" i="19"/>
  <c r="H315" i="19"/>
  <c r="AC314" i="19"/>
  <c r="AB314" i="19"/>
  <c r="Z314" i="19"/>
  <c r="X314" i="19"/>
  <c r="X313" i="19" s="1"/>
  <c r="X312" i="19" s="1"/>
  <c r="X311" i="19" s="1"/>
  <c r="V314" i="19"/>
  <c r="T314" i="19"/>
  <c r="T313" i="19" s="1"/>
  <c r="T312" i="19" s="1"/>
  <c r="T311" i="19" s="1"/>
  <c r="T308" i="19" s="1"/>
  <c r="T305" i="19" s="1"/>
  <c r="M314" i="19"/>
  <c r="L314" i="19"/>
  <c r="AB313" i="19"/>
  <c r="W313" i="19"/>
  <c r="V313" i="19"/>
  <c r="V312" i="19" s="1"/>
  <c r="U313" i="19"/>
  <c r="R313" i="19"/>
  <c r="P313" i="19"/>
  <c r="P312" i="19" s="1"/>
  <c r="P311" i="19" s="1"/>
  <c r="O313" i="19"/>
  <c r="O312" i="19" s="1"/>
  <c r="O311" i="19" s="1"/>
  <c r="K313" i="19"/>
  <c r="J313" i="19"/>
  <c r="J312" i="19" s="1"/>
  <c r="I313" i="19"/>
  <c r="H313" i="19"/>
  <c r="H312" i="19" s="1"/>
  <c r="H311" i="19" s="1"/>
  <c r="G313" i="19"/>
  <c r="F313" i="19"/>
  <c r="U312" i="19"/>
  <c r="R312" i="19"/>
  <c r="K312" i="19"/>
  <c r="I312" i="19"/>
  <c r="I311" i="19" s="1"/>
  <c r="I308" i="19" s="1"/>
  <c r="I305" i="19" s="1"/>
  <c r="F312" i="19"/>
  <c r="V311" i="19"/>
  <c r="R311" i="19"/>
  <c r="K311" i="19"/>
  <c r="K308" i="19" s="1"/>
  <c r="K305" i="19" s="1"/>
  <c r="J311" i="19"/>
  <c r="J308" i="19" s="1"/>
  <c r="J305" i="19" s="1"/>
  <c r="F311" i="19"/>
  <c r="V310" i="19"/>
  <c r="I310" i="19"/>
  <c r="I307" i="19" s="1"/>
  <c r="H310" i="19"/>
  <c r="T309" i="19"/>
  <c r="T306" i="19" s="1"/>
  <c r="P309" i="19"/>
  <c r="P306" i="19" s="1"/>
  <c r="K309" i="19"/>
  <c r="I309" i="19"/>
  <c r="I306" i="19" s="1"/>
  <c r="H309" i="19"/>
  <c r="H306" i="19" s="1"/>
  <c r="F308" i="19"/>
  <c r="F305" i="19" s="1"/>
  <c r="X307" i="19"/>
  <c r="V307" i="19"/>
  <c r="H307" i="19"/>
  <c r="K306" i="19"/>
  <c r="J306" i="19"/>
  <c r="F306" i="19"/>
  <c r="AC304" i="19"/>
  <c r="AB304" i="19"/>
  <c r="Z304" i="19"/>
  <c r="X304" i="19"/>
  <c r="X303" i="19" s="1"/>
  <c r="X302" i="19" s="1"/>
  <c r="X301" i="19" s="1"/>
  <c r="V304" i="19"/>
  <c r="T304" i="19"/>
  <c r="T303" i="19" s="1"/>
  <c r="T302" i="19" s="1"/>
  <c r="T301" i="19" s="1"/>
  <c r="M304" i="19"/>
  <c r="L304" i="19"/>
  <c r="AB303" i="19"/>
  <c r="W303" i="19"/>
  <c r="V303" i="19"/>
  <c r="V302" i="19" s="1"/>
  <c r="V301" i="19" s="1"/>
  <c r="U303" i="19"/>
  <c r="R303" i="19"/>
  <c r="P303" i="19"/>
  <c r="P302" i="19" s="1"/>
  <c r="P301" i="19" s="1"/>
  <c r="O303" i="19"/>
  <c r="O302" i="19" s="1"/>
  <c r="O301" i="19" s="1"/>
  <c r="K303" i="19"/>
  <c r="J303" i="19"/>
  <c r="I303" i="19"/>
  <c r="H303" i="19"/>
  <c r="G303" i="19"/>
  <c r="F303" i="19"/>
  <c r="AB302" i="19"/>
  <c r="W302" i="19"/>
  <c r="U302" i="19"/>
  <c r="R302" i="19"/>
  <c r="K302" i="19"/>
  <c r="J302" i="19"/>
  <c r="I302" i="19"/>
  <c r="H302" i="19"/>
  <c r="F302" i="19"/>
  <c r="AB301" i="19"/>
  <c r="U301" i="19"/>
  <c r="R301" i="19"/>
  <c r="K301" i="19"/>
  <c r="J301" i="19"/>
  <c r="I301" i="19"/>
  <c r="H301" i="19"/>
  <c r="F301" i="19"/>
  <c r="AC300" i="19"/>
  <c r="AB300" i="19"/>
  <c r="AA300" i="19"/>
  <c r="X300" i="19"/>
  <c r="V300" i="19"/>
  <c r="T300" i="19"/>
  <c r="T299" i="19" s="1"/>
  <c r="T298" i="19" s="1"/>
  <c r="T297" i="19" s="1"/>
  <c r="T296" i="19" s="1"/>
  <c r="T295" i="19" s="1"/>
  <c r="S300" i="19"/>
  <c r="S299" i="19" s="1"/>
  <c r="S298" i="19" s="1"/>
  <c r="S297" i="19" s="1"/>
  <c r="L300" i="19"/>
  <c r="M300" i="19" s="1"/>
  <c r="M299" i="19" s="1"/>
  <c r="M298" i="19" s="1"/>
  <c r="M297" i="19" s="1"/>
  <c r="AB299" i="19"/>
  <c r="AA299" i="19"/>
  <c r="X299" i="19"/>
  <c r="W299" i="19"/>
  <c r="V299" i="19"/>
  <c r="V298" i="19" s="1"/>
  <c r="V297" i="19" s="1"/>
  <c r="V296" i="19" s="1"/>
  <c r="V295" i="19" s="1"/>
  <c r="U299" i="19"/>
  <c r="R299" i="19"/>
  <c r="P299" i="19"/>
  <c r="O299" i="19"/>
  <c r="O298" i="19" s="1"/>
  <c r="L299" i="19"/>
  <c r="K299" i="19"/>
  <c r="J299" i="19"/>
  <c r="I299" i="19"/>
  <c r="H299" i="19"/>
  <c r="H298" i="19" s="1"/>
  <c r="H297" i="19" s="1"/>
  <c r="G299" i="19"/>
  <c r="F299" i="19"/>
  <c r="F298" i="19" s="1"/>
  <c r="F297" i="19" s="1"/>
  <c r="F296" i="19" s="1"/>
  <c r="F295" i="19" s="1"/>
  <c r="X298" i="19"/>
  <c r="X297" i="19" s="1"/>
  <c r="W298" i="19"/>
  <c r="R298" i="19"/>
  <c r="P298" i="19"/>
  <c r="P297" i="19" s="1"/>
  <c r="K298" i="19"/>
  <c r="K297" i="19" s="1"/>
  <c r="J298" i="19"/>
  <c r="J297" i="19" s="1"/>
  <c r="I298" i="19"/>
  <c r="I297" i="19" s="1"/>
  <c r="I296" i="19" s="1"/>
  <c r="I295" i="19" s="1"/>
  <c r="G298" i="19"/>
  <c r="O297" i="19"/>
  <c r="G297" i="19"/>
  <c r="X296" i="19"/>
  <c r="X295" i="19" s="1"/>
  <c r="K296" i="19"/>
  <c r="K295" i="19" s="1"/>
  <c r="J296" i="19"/>
  <c r="J295" i="19" s="1"/>
  <c r="AC294" i="19"/>
  <c r="AB294" i="19"/>
  <c r="X294" i="19"/>
  <c r="X293" i="19" s="1"/>
  <c r="X292" i="19" s="1"/>
  <c r="X291" i="19" s="1"/>
  <c r="X290" i="19" s="1"/>
  <c r="X289" i="19" s="1"/>
  <c r="V294" i="19"/>
  <c r="V293" i="19" s="1"/>
  <c r="V292" i="19" s="1"/>
  <c r="T294" i="19"/>
  <c r="T293" i="19" s="1"/>
  <c r="L294" i="19"/>
  <c r="M294" i="19" s="1"/>
  <c r="AB293" i="19"/>
  <c r="W293" i="19"/>
  <c r="W292" i="19" s="1"/>
  <c r="U293" i="19"/>
  <c r="R293" i="19"/>
  <c r="P293" i="19"/>
  <c r="P292" i="19" s="1"/>
  <c r="P291" i="19" s="1"/>
  <c r="P290" i="19" s="1"/>
  <c r="P289" i="19" s="1"/>
  <c r="O293" i="19"/>
  <c r="M293" i="19"/>
  <c r="K293" i="19"/>
  <c r="J293" i="19"/>
  <c r="J292" i="19" s="1"/>
  <c r="J291" i="19" s="1"/>
  <c r="J290" i="19" s="1"/>
  <c r="J289" i="19" s="1"/>
  <c r="I293" i="19"/>
  <c r="I292" i="19" s="1"/>
  <c r="I291" i="19" s="1"/>
  <c r="H293" i="19"/>
  <c r="G293" i="19"/>
  <c r="F293" i="19"/>
  <c r="U292" i="19"/>
  <c r="T292" i="19"/>
  <c r="R292" i="19"/>
  <c r="O292" i="19"/>
  <c r="K292" i="19"/>
  <c r="H292" i="19"/>
  <c r="G292" i="19"/>
  <c r="F292" i="19"/>
  <c r="V291" i="19"/>
  <c r="V290" i="19" s="1"/>
  <c r="T291" i="19"/>
  <c r="T290" i="19" s="1"/>
  <c r="T289" i="19" s="1"/>
  <c r="R291" i="19"/>
  <c r="O291" i="19"/>
  <c r="O290" i="19" s="1"/>
  <c r="O289" i="19" s="1"/>
  <c r="K291" i="19"/>
  <c r="H291" i="19"/>
  <c r="H290" i="19" s="1"/>
  <c r="H289" i="19" s="1"/>
  <c r="F291" i="19"/>
  <c r="R290" i="19"/>
  <c r="K290" i="19"/>
  <c r="I290" i="19"/>
  <c r="I289" i="19" s="1"/>
  <c r="F290" i="19"/>
  <c r="V289" i="19"/>
  <c r="R289" i="19"/>
  <c r="K289" i="19"/>
  <c r="F289" i="19"/>
  <c r="X288" i="19"/>
  <c r="V288" i="19"/>
  <c r="V287" i="19" s="1"/>
  <c r="T288" i="19"/>
  <c r="M288" i="19"/>
  <c r="Y288" i="19" s="1"/>
  <c r="L288" i="19"/>
  <c r="X287" i="19"/>
  <c r="W287" i="19"/>
  <c r="U287" i="19"/>
  <c r="T287" i="19"/>
  <c r="R287" i="19"/>
  <c r="P287" i="19"/>
  <c r="O287" i="19"/>
  <c r="L287" i="19"/>
  <c r="K287" i="19"/>
  <c r="J287" i="19"/>
  <c r="I287" i="19"/>
  <c r="H287" i="19"/>
  <c r="G287" i="19"/>
  <c r="F287" i="19"/>
  <c r="AA286" i="19"/>
  <c r="X286" i="19"/>
  <c r="X285" i="19" s="1"/>
  <c r="V286" i="19"/>
  <c r="V285" i="19" s="1"/>
  <c r="T286" i="19"/>
  <c r="S286" i="19"/>
  <c r="S285" i="19" s="1"/>
  <c r="Q286" i="19"/>
  <c r="Q285" i="19" s="1"/>
  <c r="L286" i="19"/>
  <c r="M286" i="19" s="1"/>
  <c r="Z285" i="19"/>
  <c r="W285" i="19"/>
  <c r="U285" i="19"/>
  <c r="T285" i="19"/>
  <c r="R285" i="19"/>
  <c r="P285" i="19"/>
  <c r="P278" i="19" s="1"/>
  <c r="P277" i="19" s="1"/>
  <c r="O285" i="19"/>
  <c r="O278" i="19" s="1"/>
  <c r="M285" i="19"/>
  <c r="K285" i="19"/>
  <c r="J285" i="19"/>
  <c r="I285" i="19"/>
  <c r="H285" i="19"/>
  <c r="G285" i="19"/>
  <c r="F285" i="19"/>
  <c r="Z284" i="19"/>
  <c r="X284" i="19"/>
  <c r="X283" i="19" s="1"/>
  <c r="V284" i="19"/>
  <c r="T284" i="19"/>
  <c r="L284" i="19"/>
  <c r="M284" i="19" s="1"/>
  <c r="W283" i="19"/>
  <c r="V283" i="19"/>
  <c r="U283" i="19"/>
  <c r="T283" i="19"/>
  <c r="R283" i="19"/>
  <c r="P283" i="19"/>
  <c r="O283" i="19"/>
  <c r="K283" i="19"/>
  <c r="J283" i="19"/>
  <c r="I283" i="19"/>
  <c r="H283" i="19"/>
  <c r="G283" i="19"/>
  <c r="L283" i="19" s="1"/>
  <c r="F283" i="19"/>
  <c r="X282" i="19"/>
  <c r="X281" i="19" s="1"/>
  <c r="V282" i="19"/>
  <c r="V281" i="19" s="1"/>
  <c r="V278" i="19" s="1"/>
  <c r="V277" i="19" s="1"/>
  <c r="T282" i="19"/>
  <c r="T281" i="19" s="1"/>
  <c r="T278" i="19" s="1"/>
  <c r="T277" i="19" s="1"/>
  <c r="S282" i="19"/>
  <c r="S281" i="19" s="1"/>
  <c r="L282" i="19"/>
  <c r="M282" i="19" s="1"/>
  <c r="W281" i="19"/>
  <c r="U281" i="19"/>
  <c r="R281" i="19"/>
  <c r="P281" i="19"/>
  <c r="O281" i="19"/>
  <c r="M281" i="19"/>
  <c r="K281" i="19"/>
  <c r="J281" i="19"/>
  <c r="I281" i="19"/>
  <c r="I278" i="19" s="1"/>
  <c r="I277" i="19" s="1"/>
  <c r="H281" i="19"/>
  <c r="G281" i="19"/>
  <c r="F281" i="19"/>
  <c r="X280" i="19"/>
  <c r="X279" i="19" s="1"/>
  <c r="V280" i="19"/>
  <c r="T280" i="19"/>
  <c r="M280" i="19"/>
  <c r="Y280" i="19" s="1"/>
  <c r="L280" i="19"/>
  <c r="W279" i="19"/>
  <c r="V279" i="19"/>
  <c r="U279" i="19"/>
  <c r="T279" i="19"/>
  <c r="R279" i="19"/>
  <c r="P279" i="19"/>
  <c r="O279" i="19"/>
  <c r="K279" i="19"/>
  <c r="J279" i="19"/>
  <c r="J278" i="19" s="1"/>
  <c r="J277" i="19" s="1"/>
  <c r="I279" i="19"/>
  <c r="H279" i="19"/>
  <c r="G279" i="19"/>
  <c r="F279" i="19"/>
  <c r="U278" i="19"/>
  <c r="U277" i="19" s="1"/>
  <c r="K278" i="19"/>
  <c r="K277" i="19" s="1"/>
  <c r="H278" i="19"/>
  <c r="O277" i="19"/>
  <c r="H277" i="19"/>
  <c r="X276" i="19"/>
  <c r="X275" i="19" s="1"/>
  <c r="V276" i="19"/>
  <c r="V275" i="19" s="1"/>
  <c r="T276" i="19"/>
  <c r="T275" i="19" s="1"/>
  <c r="M276" i="19"/>
  <c r="Y276" i="19" s="1"/>
  <c r="L276" i="19"/>
  <c r="W275" i="19"/>
  <c r="W272" i="19" s="1"/>
  <c r="U275" i="19"/>
  <c r="R275" i="19"/>
  <c r="R272" i="19" s="1"/>
  <c r="P275" i="19"/>
  <c r="O275" i="19"/>
  <c r="K275" i="19"/>
  <c r="K272" i="19" s="1"/>
  <c r="K271" i="19" s="1"/>
  <c r="J275" i="19"/>
  <c r="I275" i="19"/>
  <c r="H275" i="19"/>
  <c r="G275" i="19"/>
  <c r="F275" i="19"/>
  <c r="AA274" i="19"/>
  <c r="X274" i="19"/>
  <c r="V274" i="19"/>
  <c r="T274" i="19"/>
  <c r="S274" i="19"/>
  <c r="S273" i="19" s="1"/>
  <c r="L274" i="19"/>
  <c r="M274" i="19" s="1"/>
  <c r="Z273" i="19"/>
  <c r="Y273" i="19"/>
  <c r="X273" i="19"/>
  <c r="W273" i="19"/>
  <c r="V273" i="19"/>
  <c r="U273" i="19"/>
  <c r="U272" i="19" s="1"/>
  <c r="T273" i="19"/>
  <c r="T272" i="19" s="1"/>
  <c r="T271" i="19" s="1"/>
  <c r="R273" i="19"/>
  <c r="P273" i="19"/>
  <c r="P272" i="19" s="1"/>
  <c r="P271" i="19" s="1"/>
  <c r="O273" i="19"/>
  <c r="O272" i="19" s="1"/>
  <c r="O271" i="19" s="1"/>
  <c r="M273" i="19"/>
  <c r="L273" i="19"/>
  <c r="K273" i="19"/>
  <c r="J273" i="19"/>
  <c r="I273" i="19"/>
  <c r="I272" i="19" s="1"/>
  <c r="I271" i="19" s="1"/>
  <c r="H273" i="19"/>
  <c r="G273" i="19"/>
  <c r="F273" i="19"/>
  <c r="X272" i="19"/>
  <c r="X271" i="19" s="1"/>
  <c r="J272" i="19"/>
  <c r="J271" i="19" s="1"/>
  <c r="H272" i="19"/>
  <c r="G272" i="19"/>
  <c r="F272" i="19"/>
  <c r="F271" i="19" s="1"/>
  <c r="U271" i="19"/>
  <c r="H271" i="19"/>
  <c r="AB270" i="19"/>
  <c r="X270" i="19"/>
  <c r="V270" i="19"/>
  <c r="T270" i="19"/>
  <c r="Q270" i="19"/>
  <c r="Q269" i="19" s="1"/>
  <c r="Q266" i="19" s="1"/>
  <c r="L270" i="19"/>
  <c r="M270" i="19" s="1"/>
  <c r="Z270" i="19" s="1"/>
  <c r="AB269" i="19"/>
  <c r="X269" i="19"/>
  <c r="W269" i="19"/>
  <c r="V269" i="19"/>
  <c r="U269" i="19"/>
  <c r="T269" i="19"/>
  <c r="R269" i="19"/>
  <c r="P269" i="19"/>
  <c r="O269" i="19"/>
  <c r="K269" i="19"/>
  <c r="J269" i="19"/>
  <c r="I269" i="19"/>
  <c r="H269" i="19"/>
  <c r="G269" i="19"/>
  <c r="F269" i="19"/>
  <c r="AB268" i="19"/>
  <c r="AA268" i="19"/>
  <c r="Z268" i="19"/>
  <c r="X268" i="19"/>
  <c r="V268" i="19"/>
  <c r="T268" i="19"/>
  <c r="S268" i="19"/>
  <c r="S267" i="19" s="1"/>
  <c r="Q268" i="19"/>
  <c r="Q267" i="19" s="1"/>
  <c r="M268" i="19"/>
  <c r="Y268" i="19" s="1"/>
  <c r="X267" i="19"/>
  <c r="W267" i="19"/>
  <c r="V267" i="19"/>
  <c r="U267" i="19"/>
  <c r="T267" i="19"/>
  <c r="R267" i="19"/>
  <c r="P267" i="19"/>
  <c r="P266" i="19" s="1"/>
  <c r="O267" i="19"/>
  <c r="O266" i="19" s="1"/>
  <c r="M267" i="19"/>
  <c r="AA267" i="19" s="1"/>
  <c r="K267" i="19"/>
  <c r="J267" i="19"/>
  <c r="J266" i="19" s="1"/>
  <c r="I267" i="19"/>
  <c r="I266" i="19" s="1"/>
  <c r="H267" i="19"/>
  <c r="G267" i="19"/>
  <c r="G266" i="19" s="1"/>
  <c r="F267" i="19"/>
  <c r="X266" i="19"/>
  <c r="W266" i="19"/>
  <c r="T266" i="19"/>
  <c r="R266" i="19"/>
  <c r="K266" i="19"/>
  <c r="H266" i="19"/>
  <c r="F266" i="19"/>
  <c r="AA265" i="19"/>
  <c r="X265" i="19"/>
  <c r="V265" i="19"/>
  <c r="T265" i="19"/>
  <c r="S265" i="19"/>
  <c r="S264" i="19" s="1"/>
  <c r="M265" i="19"/>
  <c r="L265" i="19"/>
  <c r="X264" i="19"/>
  <c r="W264" i="19"/>
  <c r="V264" i="19"/>
  <c r="U264" i="19"/>
  <c r="T264" i="19"/>
  <c r="R264" i="19"/>
  <c r="P264" i="19"/>
  <c r="O264" i="19"/>
  <c r="L264" i="19"/>
  <c r="K264" i="19"/>
  <c r="J264" i="19"/>
  <c r="I264" i="19"/>
  <c r="I261" i="19" s="1"/>
  <c r="H264" i="19"/>
  <c r="G264" i="19"/>
  <c r="F264" i="19"/>
  <c r="Y263" i="19"/>
  <c r="X263" i="19"/>
  <c r="V263" i="19"/>
  <c r="T263" i="19"/>
  <c r="S263" i="19"/>
  <c r="S262" i="19" s="1"/>
  <c r="S261" i="19" s="1"/>
  <c r="M263" i="19"/>
  <c r="L263" i="19"/>
  <c r="X262" i="19"/>
  <c r="X261" i="19" s="1"/>
  <c r="X260" i="19" s="1"/>
  <c r="W262" i="19"/>
  <c r="V262" i="19"/>
  <c r="U262" i="19"/>
  <c r="T262" i="19"/>
  <c r="R262" i="19"/>
  <c r="P262" i="19"/>
  <c r="O262" i="19"/>
  <c r="O261" i="19" s="1"/>
  <c r="O260" i="19" s="1"/>
  <c r="O248" i="19" s="1"/>
  <c r="K262" i="19"/>
  <c r="K261" i="19" s="1"/>
  <c r="J262" i="19"/>
  <c r="I262" i="19"/>
  <c r="H262" i="19"/>
  <c r="G262" i="19"/>
  <c r="F262" i="19"/>
  <c r="F261" i="19" s="1"/>
  <c r="F260" i="19" s="1"/>
  <c r="V261" i="19"/>
  <c r="U261" i="19"/>
  <c r="R261" i="19"/>
  <c r="P261" i="19"/>
  <c r="P260" i="19" s="1"/>
  <c r="P248" i="19" s="1"/>
  <c r="P246" i="19" s="1"/>
  <c r="J261" i="19"/>
  <c r="J260" i="19" s="1"/>
  <c r="G261" i="19"/>
  <c r="G260" i="19" s="1"/>
  <c r="G248" i="19" s="1"/>
  <c r="R260" i="19"/>
  <c r="I260" i="19"/>
  <c r="I248" i="19" s="1"/>
  <c r="I246" i="19" s="1"/>
  <c r="AC259" i="19"/>
  <c r="AB259" i="19"/>
  <c r="X259" i="19"/>
  <c r="X258" i="19" s="1"/>
  <c r="X257" i="19" s="1"/>
  <c r="X256" i="19" s="1"/>
  <c r="V259" i="19"/>
  <c r="T259" i="19"/>
  <c r="T258" i="19" s="1"/>
  <c r="T257" i="19" s="1"/>
  <c r="T256" i="19" s="1"/>
  <c r="M259" i="19"/>
  <c r="L259" i="19"/>
  <c r="W258" i="19"/>
  <c r="AC258" i="19" s="1"/>
  <c r="V258" i="19"/>
  <c r="V257" i="19" s="1"/>
  <c r="V256" i="19" s="1"/>
  <c r="U258" i="19"/>
  <c r="U257" i="19" s="1"/>
  <c r="R258" i="19"/>
  <c r="P258" i="19"/>
  <c r="O258" i="19"/>
  <c r="O257" i="19" s="1"/>
  <c r="O256" i="19" s="1"/>
  <c r="K258" i="19"/>
  <c r="J258" i="19"/>
  <c r="J257" i="19" s="1"/>
  <c r="I258" i="19"/>
  <c r="H258" i="19"/>
  <c r="G258" i="19"/>
  <c r="F258" i="19"/>
  <c r="F257" i="19" s="1"/>
  <c r="F256" i="19" s="1"/>
  <c r="W257" i="19"/>
  <c r="AC257" i="19" s="1"/>
  <c r="P257" i="19"/>
  <c r="P256" i="19" s="1"/>
  <c r="P249" i="19" s="1"/>
  <c r="P247" i="19" s="1"/>
  <c r="K257" i="19"/>
  <c r="I257" i="19"/>
  <c r="H257" i="19"/>
  <c r="W256" i="19"/>
  <c r="U256" i="19"/>
  <c r="K256" i="19"/>
  <c r="J256" i="19"/>
  <c r="J249" i="19" s="1"/>
  <c r="J247" i="19" s="1"/>
  <c r="I256" i="19"/>
  <c r="H256" i="19"/>
  <c r="AB255" i="19"/>
  <c r="X255" i="19"/>
  <c r="X254" i="19" s="1"/>
  <c r="V255" i="19"/>
  <c r="V254" i="19" s="1"/>
  <c r="T255" i="19"/>
  <c r="Q255" i="19"/>
  <c r="Q254" i="19" s="1"/>
  <c r="M255" i="19"/>
  <c r="Z255" i="19" s="1"/>
  <c r="L255" i="19"/>
  <c r="W254" i="19"/>
  <c r="U254" i="19"/>
  <c r="AB254" i="19" s="1"/>
  <c r="T254" i="19"/>
  <c r="R254" i="19"/>
  <c r="P254" i="19"/>
  <c r="O254" i="19"/>
  <c r="K254" i="19"/>
  <c r="J254" i="19"/>
  <c r="I254" i="19"/>
  <c r="H254" i="19"/>
  <c r="G254" i="19"/>
  <c r="F254" i="19"/>
  <c r="AC253" i="19"/>
  <c r="AB253" i="19"/>
  <c r="X253" i="19"/>
  <c r="X252" i="19" s="1"/>
  <c r="X251" i="19" s="1"/>
  <c r="X250" i="19" s="1"/>
  <c r="V253" i="19"/>
  <c r="T253" i="19"/>
  <c r="T252" i="19" s="1"/>
  <c r="S253" i="19"/>
  <c r="S252" i="19" s="1"/>
  <c r="M253" i="19"/>
  <c r="Z253" i="19" s="1"/>
  <c r="L253" i="19"/>
  <c r="W252" i="19"/>
  <c r="V252" i="19"/>
  <c r="U252" i="19"/>
  <c r="R252" i="19"/>
  <c r="P252" i="19"/>
  <c r="P251" i="19" s="1"/>
  <c r="P250" i="19" s="1"/>
  <c r="O252" i="19"/>
  <c r="K252" i="19"/>
  <c r="K251" i="19" s="1"/>
  <c r="K250" i="19" s="1"/>
  <c r="K249" i="19" s="1"/>
  <c r="K247" i="19" s="1"/>
  <c r="J252" i="19"/>
  <c r="I252" i="19"/>
  <c r="I251" i="19" s="1"/>
  <c r="I250" i="19" s="1"/>
  <c r="H252" i="19"/>
  <c r="G252" i="19"/>
  <c r="F252" i="19"/>
  <c r="F251" i="19" s="1"/>
  <c r="V251" i="19"/>
  <c r="O251" i="19"/>
  <c r="O250" i="19" s="1"/>
  <c r="J251" i="19"/>
  <c r="G251" i="19"/>
  <c r="V250" i="19"/>
  <c r="J250" i="19"/>
  <c r="G250" i="19"/>
  <c r="F250" i="19"/>
  <c r="I249" i="19"/>
  <c r="I247" i="19" s="1"/>
  <c r="X248" i="19"/>
  <c r="X246" i="19" s="1"/>
  <c r="J248" i="19"/>
  <c r="J246" i="19" s="1"/>
  <c r="F248" i="19"/>
  <c r="F246" i="19" s="1"/>
  <c r="O246" i="19"/>
  <c r="G246" i="19"/>
  <c r="AC245" i="19"/>
  <c r="AB245" i="19"/>
  <c r="AA245" i="19"/>
  <c r="X245" i="19"/>
  <c r="V245" i="19"/>
  <c r="T245" i="19"/>
  <c r="S245" i="19"/>
  <c r="S244" i="19" s="1"/>
  <c r="S243" i="19" s="1"/>
  <c r="S242" i="19" s="1"/>
  <c r="S241" i="19" s="1"/>
  <c r="S240" i="19" s="1"/>
  <c r="L245" i="19"/>
  <c r="M245" i="19" s="1"/>
  <c r="X244" i="19"/>
  <c r="X243" i="19" s="1"/>
  <c r="W244" i="19"/>
  <c r="AC244" i="19" s="1"/>
  <c r="V244" i="19"/>
  <c r="V243" i="19" s="1"/>
  <c r="V242" i="19" s="1"/>
  <c r="V241" i="19" s="1"/>
  <c r="V240" i="19" s="1"/>
  <c r="U244" i="19"/>
  <c r="T244" i="19"/>
  <c r="R244" i="19"/>
  <c r="P244" i="19"/>
  <c r="O244" i="19"/>
  <c r="O243" i="19" s="1"/>
  <c r="O242" i="19" s="1"/>
  <c r="O241" i="19" s="1"/>
  <c r="O240" i="19" s="1"/>
  <c r="K244" i="19"/>
  <c r="J244" i="19"/>
  <c r="J243" i="19" s="1"/>
  <c r="I244" i="19"/>
  <c r="H244" i="19"/>
  <c r="H243" i="19" s="1"/>
  <c r="H242" i="19" s="1"/>
  <c r="H241" i="19" s="1"/>
  <c r="H240" i="19" s="1"/>
  <c r="G244" i="19"/>
  <c r="F244" i="19"/>
  <c r="F243" i="19" s="1"/>
  <c r="F242" i="19" s="1"/>
  <c r="F241" i="19" s="1"/>
  <c r="F240" i="19" s="1"/>
  <c r="AB243" i="19"/>
  <c r="W243" i="19"/>
  <c r="U243" i="19"/>
  <c r="T243" i="19"/>
  <c r="R243" i="19"/>
  <c r="P243" i="19"/>
  <c r="K243" i="19"/>
  <c r="K242" i="19" s="1"/>
  <c r="K241" i="19" s="1"/>
  <c r="K240" i="19" s="1"/>
  <c r="G243" i="19"/>
  <c r="X242" i="19"/>
  <c r="X241" i="19" s="1"/>
  <c r="X240" i="19" s="1"/>
  <c r="T242" i="19"/>
  <c r="P242" i="19"/>
  <c r="J242" i="19"/>
  <c r="J241" i="19" s="1"/>
  <c r="J240" i="19" s="1"/>
  <c r="G242" i="19"/>
  <c r="T241" i="19"/>
  <c r="P241" i="19"/>
  <c r="G241" i="19"/>
  <c r="T240" i="19"/>
  <c r="P240" i="19"/>
  <c r="G240" i="19"/>
  <c r="Z239" i="19"/>
  <c r="Y239" i="19"/>
  <c r="X239" i="19"/>
  <c r="V239" i="19"/>
  <c r="T239" i="19"/>
  <c r="T238" i="19" s="1"/>
  <c r="T233" i="19" s="1"/>
  <c r="T231" i="19" s="1"/>
  <c r="Q239" i="19"/>
  <c r="Q238" i="19" s="1"/>
  <c r="M239" i="19"/>
  <c r="AA239" i="19" s="1"/>
  <c r="L239" i="19"/>
  <c r="X238" i="19"/>
  <c r="W238" i="19"/>
  <c r="W233" i="19" s="1"/>
  <c r="V238" i="19"/>
  <c r="U238" i="19"/>
  <c r="R238" i="19"/>
  <c r="R233" i="19" s="1"/>
  <c r="P238" i="19"/>
  <c r="O238" i="19"/>
  <c r="O233" i="19" s="1"/>
  <c r="M238" i="19"/>
  <c r="AA238" i="19" s="1"/>
  <c r="K238" i="19"/>
  <c r="K233" i="19" s="1"/>
  <c r="J238" i="19"/>
  <c r="I238" i="19"/>
  <c r="H238" i="19"/>
  <c r="G238" i="19"/>
  <c r="L238" i="19" s="1"/>
  <c r="F238" i="19"/>
  <c r="X237" i="19"/>
  <c r="V237" i="19"/>
  <c r="T237" i="19"/>
  <c r="T235" i="19" s="1"/>
  <c r="S237" i="19"/>
  <c r="S235" i="19" s="1"/>
  <c r="L237" i="19"/>
  <c r="M237" i="19" s="1"/>
  <c r="AC236" i="19"/>
  <c r="AB236" i="19"/>
  <c r="Z236" i="19"/>
  <c r="X236" i="19"/>
  <c r="V236" i="19"/>
  <c r="V234" i="19" s="1"/>
  <c r="V232" i="19" s="1"/>
  <c r="V230" i="19" s="1"/>
  <c r="T236" i="19"/>
  <c r="T234" i="19" s="1"/>
  <c r="Q236" i="19"/>
  <c r="Q234" i="19" s="1"/>
  <c r="Q232" i="19" s="1"/>
  <c r="Q230" i="19" s="1"/>
  <c r="M236" i="19"/>
  <c r="L236" i="19"/>
  <c r="X235" i="19"/>
  <c r="W235" i="19"/>
  <c r="V235" i="19"/>
  <c r="U235" i="19"/>
  <c r="R235" i="19"/>
  <c r="P235" i="19"/>
  <c r="P233" i="19" s="1"/>
  <c r="P231" i="19" s="1"/>
  <c r="O235" i="19"/>
  <c r="K235" i="19"/>
  <c r="J235" i="19"/>
  <c r="L235" i="19" s="1"/>
  <c r="I235" i="19"/>
  <c r="H235" i="19"/>
  <c r="G235" i="19"/>
  <c r="F235" i="19"/>
  <c r="AB234" i="19"/>
  <c r="AA234" i="19"/>
  <c r="X234" i="19"/>
  <c r="X232" i="19" s="1"/>
  <c r="W234" i="19"/>
  <c r="AC234" i="19" s="1"/>
  <c r="U234" i="19"/>
  <c r="R234" i="19"/>
  <c r="R232" i="19" s="1"/>
  <c r="P234" i="19"/>
  <c r="P232" i="19" s="1"/>
  <c r="P230" i="19" s="1"/>
  <c r="O234" i="19"/>
  <c r="M234" i="19"/>
  <c r="K234" i="19"/>
  <c r="K232" i="19" s="1"/>
  <c r="K230" i="19" s="1"/>
  <c r="J234" i="19"/>
  <c r="I234" i="19"/>
  <c r="I232" i="19" s="1"/>
  <c r="I230" i="19" s="1"/>
  <c r="H234" i="19"/>
  <c r="G234" i="19"/>
  <c r="G232" i="19" s="1"/>
  <c r="F234" i="19"/>
  <c r="F232" i="19" s="1"/>
  <c r="V233" i="19"/>
  <c r="V231" i="19" s="1"/>
  <c r="U233" i="19"/>
  <c r="J233" i="19"/>
  <c r="J231" i="19" s="1"/>
  <c r="H233" i="19"/>
  <c r="G233" i="19"/>
  <c r="T232" i="19"/>
  <c r="T230" i="19" s="1"/>
  <c r="O232" i="19"/>
  <c r="M232" i="19"/>
  <c r="Y232" i="19" s="1"/>
  <c r="J232" i="19"/>
  <c r="J230" i="19" s="1"/>
  <c r="H232" i="19"/>
  <c r="R231" i="19"/>
  <c r="O231" i="19"/>
  <c r="K231" i="19"/>
  <c r="H231" i="19"/>
  <c r="X230" i="19"/>
  <c r="R230" i="19"/>
  <c r="O230" i="19"/>
  <c r="H230" i="19"/>
  <c r="F230" i="19"/>
  <c r="AB229" i="19"/>
  <c r="X229" i="19"/>
  <c r="V229" i="19"/>
  <c r="T229" i="19"/>
  <c r="T228" i="19" s="1"/>
  <c r="T227" i="19" s="1"/>
  <c r="T226" i="19" s="1"/>
  <c r="Q229" i="19"/>
  <c r="Q228" i="19" s="1"/>
  <c r="Q227" i="19" s="1"/>
  <c r="Q226" i="19" s="1"/>
  <c r="L229" i="19"/>
  <c r="M229" i="19" s="1"/>
  <c r="X228" i="19"/>
  <c r="X227" i="19" s="1"/>
  <c r="X226" i="19" s="1"/>
  <c r="W228" i="19"/>
  <c r="V228" i="19"/>
  <c r="V227" i="19" s="1"/>
  <c r="V226" i="19" s="1"/>
  <c r="U228" i="19"/>
  <c r="R228" i="19"/>
  <c r="P228" i="19"/>
  <c r="O228" i="19"/>
  <c r="M228" i="19"/>
  <c r="K228" i="19"/>
  <c r="K227" i="19" s="1"/>
  <c r="K226" i="19" s="1"/>
  <c r="J228" i="19"/>
  <c r="I228" i="19"/>
  <c r="H228" i="19"/>
  <c r="H227" i="19" s="1"/>
  <c r="H226" i="19" s="1"/>
  <c r="G228" i="19"/>
  <c r="L228" i="19" s="1"/>
  <c r="F228" i="19"/>
  <c r="F227" i="19" s="1"/>
  <c r="W227" i="19"/>
  <c r="U227" i="19"/>
  <c r="P227" i="19"/>
  <c r="P226" i="19" s="1"/>
  <c r="O227" i="19"/>
  <c r="O226" i="19" s="1"/>
  <c r="J227" i="19"/>
  <c r="J226" i="19" s="1"/>
  <c r="I227" i="19"/>
  <c r="W226" i="19"/>
  <c r="U226" i="19"/>
  <c r="I226" i="19"/>
  <c r="F226" i="19"/>
  <c r="AB225" i="19"/>
  <c r="X225" i="19"/>
  <c r="V225" i="19"/>
  <c r="V224" i="19" s="1"/>
  <c r="V223" i="19" s="1"/>
  <c r="V222" i="19" s="1"/>
  <c r="T225" i="19"/>
  <c r="L225" i="19"/>
  <c r="M225" i="19" s="1"/>
  <c r="X224" i="19"/>
  <c r="W224" i="19"/>
  <c r="W223" i="19" s="1"/>
  <c r="U224" i="19"/>
  <c r="T224" i="19"/>
  <c r="T223" i="19" s="1"/>
  <c r="T222" i="19" s="1"/>
  <c r="R224" i="19"/>
  <c r="P224" i="19"/>
  <c r="O224" i="19"/>
  <c r="O223" i="19" s="1"/>
  <c r="O222" i="19" s="1"/>
  <c r="K224" i="19"/>
  <c r="K223" i="19" s="1"/>
  <c r="J224" i="19"/>
  <c r="I224" i="19"/>
  <c r="I223" i="19" s="1"/>
  <c r="H224" i="19"/>
  <c r="H223" i="19" s="1"/>
  <c r="H222" i="19" s="1"/>
  <c r="G224" i="19"/>
  <c r="F224" i="19"/>
  <c r="X223" i="19"/>
  <c r="X222" i="19" s="1"/>
  <c r="R223" i="19"/>
  <c r="P223" i="19"/>
  <c r="P222" i="19" s="1"/>
  <c r="J223" i="19"/>
  <c r="J222" i="19" s="1"/>
  <c r="F223" i="19"/>
  <c r="F222" i="19" s="1"/>
  <c r="W222" i="19"/>
  <c r="R222" i="19"/>
  <c r="K222" i="19"/>
  <c r="I222" i="19"/>
  <c r="AB221" i="19"/>
  <c r="X221" i="19"/>
  <c r="X220" i="19" s="1"/>
  <c r="X219" i="19" s="1"/>
  <c r="X218" i="19" s="1"/>
  <c r="V221" i="19"/>
  <c r="V220" i="19" s="1"/>
  <c r="V219" i="19" s="1"/>
  <c r="V218" i="19" s="1"/>
  <c r="T221" i="19"/>
  <c r="M221" i="19"/>
  <c r="L221" i="19"/>
  <c r="W220" i="19"/>
  <c r="U220" i="19"/>
  <c r="T220" i="19"/>
  <c r="T219" i="19" s="1"/>
  <c r="R220" i="19"/>
  <c r="P220" i="19"/>
  <c r="O220" i="19"/>
  <c r="K220" i="19"/>
  <c r="J220" i="19"/>
  <c r="I220" i="19"/>
  <c r="H220" i="19"/>
  <c r="H219" i="19" s="1"/>
  <c r="H218" i="19" s="1"/>
  <c r="G220" i="19"/>
  <c r="F220" i="19"/>
  <c r="F219" i="19" s="1"/>
  <c r="W219" i="19"/>
  <c r="U219" i="19"/>
  <c r="P219" i="19"/>
  <c r="O219" i="19"/>
  <c r="K219" i="19"/>
  <c r="K218" i="19" s="1"/>
  <c r="J219" i="19"/>
  <c r="I219" i="19"/>
  <c r="I218" i="19" s="1"/>
  <c r="G219" i="19"/>
  <c r="T218" i="19"/>
  <c r="P218" i="19"/>
  <c r="O218" i="19"/>
  <c r="J218" i="19"/>
  <c r="F218" i="19"/>
  <c r="AC217" i="19"/>
  <c r="AB217" i="19"/>
  <c r="AA217" i="19"/>
  <c r="X217" i="19"/>
  <c r="X216" i="19" s="1"/>
  <c r="X215" i="19" s="1"/>
  <c r="X214" i="19" s="1"/>
  <c r="V217" i="19"/>
  <c r="T217" i="19"/>
  <c r="T216" i="19" s="1"/>
  <c r="T215" i="19" s="1"/>
  <c r="T214" i="19" s="1"/>
  <c r="S217" i="19"/>
  <c r="Q217" i="19"/>
  <c r="Q216" i="19" s="1"/>
  <c r="Q215" i="19" s="1"/>
  <c r="Q214" i="19" s="1"/>
  <c r="M217" i="19"/>
  <c r="L217" i="19"/>
  <c r="W216" i="19"/>
  <c r="V216" i="19"/>
  <c r="V215" i="19" s="1"/>
  <c r="V214" i="19" s="1"/>
  <c r="U216" i="19"/>
  <c r="S216" i="19"/>
  <c r="S215" i="19" s="1"/>
  <c r="S214" i="19" s="1"/>
  <c r="R216" i="19"/>
  <c r="P216" i="19"/>
  <c r="O216" i="19"/>
  <c r="O215" i="19" s="1"/>
  <c r="O214" i="19" s="1"/>
  <c r="M216" i="19"/>
  <c r="K216" i="19"/>
  <c r="K215" i="19" s="1"/>
  <c r="K214" i="19" s="1"/>
  <c r="J216" i="19"/>
  <c r="I216" i="19"/>
  <c r="I215" i="19" s="1"/>
  <c r="H216" i="19"/>
  <c r="G216" i="19"/>
  <c r="L216" i="19" s="1"/>
  <c r="F216" i="19"/>
  <c r="W215" i="19"/>
  <c r="R215" i="19"/>
  <c r="P215" i="19"/>
  <c r="J215" i="19"/>
  <c r="J214" i="19" s="1"/>
  <c r="H215" i="19"/>
  <c r="F215" i="19"/>
  <c r="W214" i="19"/>
  <c r="R214" i="19"/>
  <c r="P214" i="19"/>
  <c r="I214" i="19"/>
  <c r="H214" i="19"/>
  <c r="F214" i="19"/>
  <c r="AC213" i="19"/>
  <c r="AB213" i="19"/>
  <c r="Y213" i="19"/>
  <c r="X213" i="19"/>
  <c r="V213" i="19"/>
  <c r="T213" i="19"/>
  <c r="T212" i="19" s="1"/>
  <c r="T211" i="19" s="1"/>
  <c r="T210" i="19" s="1"/>
  <c r="L213" i="19"/>
  <c r="M213" i="19" s="1"/>
  <c r="X212" i="19"/>
  <c r="W212" i="19"/>
  <c r="V212" i="19"/>
  <c r="V211" i="19" s="1"/>
  <c r="V210" i="19" s="1"/>
  <c r="U212" i="19"/>
  <c r="R212" i="19"/>
  <c r="P212" i="19"/>
  <c r="P211" i="19" s="1"/>
  <c r="P210" i="19" s="1"/>
  <c r="O212" i="19"/>
  <c r="K212" i="19"/>
  <c r="J212" i="19"/>
  <c r="I212" i="19"/>
  <c r="H212" i="19"/>
  <c r="G212" i="19"/>
  <c r="F212" i="19"/>
  <c r="X211" i="19"/>
  <c r="X210" i="19" s="1"/>
  <c r="U211" i="19"/>
  <c r="R211" i="19"/>
  <c r="O211" i="19"/>
  <c r="K211" i="19"/>
  <c r="K210" i="19" s="1"/>
  <c r="J211" i="19"/>
  <c r="J210" i="19" s="1"/>
  <c r="I211" i="19"/>
  <c r="G211" i="19"/>
  <c r="F211" i="19"/>
  <c r="U210" i="19"/>
  <c r="O210" i="19"/>
  <c r="I210" i="19"/>
  <c r="G210" i="19"/>
  <c r="F210" i="19"/>
  <c r="AC209" i="19"/>
  <c r="AB209" i="19"/>
  <c r="Z209" i="19"/>
  <c r="X209" i="19"/>
  <c r="V209" i="19"/>
  <c r="V208" i="19" s="1"/>
  <c r="V207" i="19" s="1"/>
  <c r="V206" i="19" s="1"/>
  <c r="T209" i="19"/>
  <c r="T208" i="19" s="1"/>
  <c r="T207" i="19" s="1"/>
  <c r="T206" i="19" s="1"/>
  <c r="L209" i="19"/>
  <c r="M209" i="19" s="1"/>
  <c r="X208" i="19"/>
  <c r="X207" i="19" s="1"/>
  <c r="X206" i="19" s="1"/>
  <c r="W208" i="19"/>
  <c r="U208" i="19"/>
  <c r="R208" i="19"/>
  <c r="P208" i="19"/>
  <c r="O208" i="19"/>
  <c r="K208" i="19"/>
  <c r="J208" i="19"/>
  <c r="I208" i="19"/>
  <c r="I207" i="19" s="1"/>
  <c r="H208" i="19"/>
  <c r="G208" i="19"/>
  <c r="F208" i="19"/>
  <c r="W207" i="19"/>
  <c r="W206" i="19" s="1"/>
  <c r="R207" i="19"/>
  <c r="P207" i="19"/>
  <c r="O207" i="19"/>
  <c r="O206" i="19" s="1"/>
  <c r="K207" i="19"/>
  <c r="K206" i="19" s="1"/>
  <c r="J207" i="19"/>
  <c r="H207" i="19"/>
  <c r="F207" i="19"/>
  <c r="P206" i="19"/>
  <c r="J206" i="19"/>
  <c r="I206" i="19"/>
  <c r="H206" i="19"/>
  <c r="F206" i="19"/>
  <c r="AC205" i="19"/>
  <c r="AB205" i="19"/>
  <c r="AA205" i="19"/>
  <c r="X205" i="19"/>
  <c r="V205" i="19"/>
  <c r="V204" i="19" s="1"/>
  <c r="V203" i="19" s="1"/>
  <c r="V202" i="19" s="1"/>
  <c r="T205" i="19"/>
  <c r="L205" i="19"/>
  <c r="M205" i="19" s="1"/>
  <c r="X204" i="19"/>
  <c r="W204" i="19"/>
  <c r="U204" i="19"/>
  <c r="T204" i="19"/>
  <c r="T203" i="19" s="1"/>
  <c r="T202" i="19" s="1"/>
  <c r="R204" i="19"/>
  <c r="P204" i="19"/>
  <c r="O204" i="19"/>
  <c r="K204" i="19"/>
  <c r="J204" i="19"/>
  <c r="I204" i="19"/>
  <c r="H204" i="19"/>
  <c r="G204" i="19"/>
  <c r="G203" i="19" s="1"/>
  <c r="G202" i="19" s="1"/>
  <c r="L202" i="19" s="1"/>
  <c r="F204" i="19"/>
  <c r="X203" i="19"/>
  <c r="X202" i="19" s="1"/>
  <c r="W203" i="19"/>
  <c r="U203" i="19"/>
  <c r="P203" i="19"/>
  <c r="P202" i="19" s="1"/>
  <c r="O203" i="19"/>
  <c r="L203" i="19"/>
  <c r="K203" i="19"/>
  <c r="J203" i="19"/>
  <c r="J202" i="19" s="1"/>
  <c r="I203" i="19"/>
  <c r="H203" i="19"/>
  <c r="F203" i="19"/>
  <c r="F202" i="19" s="1"/>
  <c r="W202" i="19"/>
  <c r="U202" i="19"/>
  <c r="O202" i="19"/>
  <c r="K202" i="19"/>
  <c r="I202" i="19"/>
  <c r="H202" i="19"/>
  <c r="AC201" i="19"/>
  <c r="AB201" i="19"/>
  <c r="Y201" i="19"/>
  <c r="X201" i="19"/>
  <c r="X200" i="19" s="1"/>
  <c r="X199" i="19" s="1"/>
  <c r="X198" i="19" s="1"/>
  <c r="V201" i="19"/>
  <c r="V200" i="19" s="1"/>
  <c r="V199" i="19" s="1"/>
  <c r="V198" i="19" s="1"/>
  <c r="T201" i="19"/>
  <c r="T200" i="19" s="1"/>
  <c r="T199" i="19" s="1"/>
  <c r="M201" i="19"/>
  <c r="L201" i="19"/>
  <c r="W200" i="19"/>
  <c r="U200" i="19"/>
  <c r="AB200" i="19" s="1"/>
  <c r="R200" i="19"/>
  <c r="P200" i="19"/>
  <c r="O200" i="19"/>
  <c r="M200" i="19"/>
  <c r="K200" i="19"/>
  <c r="J200" i="19"/>
  <c r="I200" i="19"/>
  <c r="I199" i="19" s="1"/>
  <c r="I198" i="19" s="1"/>
  <c r="H200" i="19"/>
  <c r="G200" i="19"/>
  <c r="F200" i="19"/>
  <c r="U199" i="19"/>
  <c r="AB199" i="19" s="1"/>
  <c r="R199" i="19"/>
  <c r="P199" i="19"/>
  <c r="O199" i="19"/>
  <c r="K199" i="19"/>
  <c r="K198" i="19" s="1"/>
  <c r="J199" i="19"/>
  <c r="H199" i="19"/>
  <c r="G199" i="19"/>
  <c r="F199" i="19"/>
  <c r="U198" i="19"/>
  <c r="T198" i="19"/>
  <c r="R198" i="19"/>
  <c r="P198" i="19"/>
  <c r="O198" i="19"/>
  <c r="J198" i="19"/>
  <c r="H198" i="19"/>
  <c r="G198" i="19"/>
  <c r="F198" i="19"/>
  <c r="AB197" i="19"/>
  <c r="Z197" i="19"/>
  <c r="X197" i="19"/>
  <c r="V197" i="19"/>
  <c r="T197" i="19"/>
  <c r="M197" i="19"/>
  <c r="Q197" i="19" s="1"/>
  <c r="Q196" i="19" s="1"/>
  <c r="Q195" i="19" s="1"/>
  <c r="L197" i="19"/>
  <c r="X196" i="19"/>
  <c r="X195" i="19" s="1"/>
  <c r="X194" i="19" s="1"/>
  <c r="W196" i="19"/>
  <c r="V196" i="19"/>
  <c r="V195" i="19" s="1"/>
  <c r="V194" i="19" s="1"/>
  <c r="U196" i="19"/>
  <c r="T196" i="19"/>
  <c r="T195" i="19" s="1"/>
  <c r="R196" i="19"/>
  <c r="Y196" i="19" s="1"/>
  <c r="P196" i="19"/>
  <c r="P195" i="19" s="1"/>
  <c r="P194" i="19" s="1"/>
  <c r="O196" i="19"/>
  <c r="M196" i="19"/>
  <c r="Z196" i="19" s="1"/>
  <c r="K196" i="19"/>
  <c r="J196" i="19"/>
  <c r="J195" i="19" s="1"/>
  <c r="I196" i="19"/>
  <c r="H196" i="19"/>
  <c r="H195" i="19" s="1"/>
  <c r="G196" i="19"/>
  <c r="F196" i="19"/>
  <c r="W195" i="19"/>
  <c r="U195" i="19"/>
  <c r="O195" i="19"/>
  <c r="O194" i="19" s="1"/>
  <c r="M195" i="19"/>
  <c r="K195" i="19"/>
  <c r="I195" i="19"/>
  <c r="I194" i="19" s="1"/>
  <c r="F195" i="19"/>
  <c r="F194" i="19" s="1"/>
  <c r="T194" i="19"/>
  <c r="Q194" i="19"/>
  <c r="K194" i="19"/>
  <c r="J194" i="19"/>
  <c r="H194" i="19"/>
  <c r="AC193" i="19"/>
  <c r="AB193" i="19"/>
  <c r="X193" i="19"/>
  <c r="X192" i="19" s="1"/>
  <c r="X191" i="19" s="1"/>
  <c r="X190" i="19" s="1"/>
  <c r="V193" i="19"/>
  <c r="V192" i="19" s="1"/>
  <c r="T193" i="19"/>
  <c r="T192" i="19" s="1"/>
  <c r="T191" i="19" s="1"/>
  <c r="L193" i="19"/>
  <c r="M193" i="19" s="1"/>
  <c r="Z193" i="19" s="1"/>
  <c r="AC192" i="19"/>
  <c r="W192" i="19"/>
  <c r="U192" i="19"/>
  <c r="R192" i="19"/>
  <c r="P192" i="19"/>
  <c r="O192" i="19"/>
  <c r="M192" i="19"/>
  <c r="K192" i="19"/>
  <c r="K191" i="19" s="1"/>
  <c r="K190" i="19" s="1"/>
  <c r="J192" i="19"/>
  <c r="I192" i="19"/>
  <c r="I191" i="19" s="1"/>
  <c r="I190" i="19" s="1"/>
  <c r="H192" i="19"/>
  <c r="G192" i="19"/>
  <c r="F192" i="19"/>
  <c r="W191" i="19"/>
  <c r="V191" i="19"/>
  <c r="V190" i="19" s="1"/>
  <c r="U191" i="19"/>
  <c r="P191" i="19"/>
  <c r="O191" i="19"/>
  <c r="O190" i="19" s="1"/>
  <c r="J191" i="19"/>
  <c r="H191" i="19"/>
  <c r="F191" i="19"/>
  <c r="F190" i="19" s="1"/>
  <c r="T190" i="19"/>
  <c r="P190" i="19"/>
  <c r="J190" i="19"/>
  <c r="H190" i="19"/>
  <c r="AC189" i="19"/>
  <c r="AB189" i="19"/>
  <c r="AA189" i="19"/>
  <c r="X189" i="19"/>
  <c r="X188" i="19" s="1"/>
  <c r="X187" i="19" s="1"/>
  <c r="X186" i="19" s="1"/>
  <c r="V189" i="19"/>
  <c r="T189" i="19"/>
  <c r="T188" i="19" s="1"/>
  <c r="T187" i="19" s="1"/>
  <c r="T186" i="19" s="1"/>
  <c r="Q189" i="19"/>
  <c r="Q188" i="19" s="1"/>
  <c r="Q187" i="19" s="1"/>
  <c r="Q186" i="19" s="1"/>
  <c r="M189" i="19"/>
  <c r="L189" i="19"/>
  <c r="AB188" i="19"/>
  <c r="W188" i="19"/>
  <c r="AC188" i="19" s="1"/>
  <c r="V188" i="19"/>
  <c r="V187" i="19" s="1"/>
  <c r="V186" i="19" s="1"/>
  <c r="U188" i="19"/>
  <c r="R188" i="19"/>
  <c r="P188" i="19"/>
  <c r="O188" i="19"/>
  <c r="O187" i="19" s="1"/>
  <c r="O186" i="19" s="1"/>
  <c r="K188" i="19"/>
  <c r="K187" i="19" s="1"/>
  <c r="K186" i="19" s="1"/>
  <c r="J188" i="19"/>
  <c r="I188" i="19"/>
  <c r="I187" i="19" s="1"/>
  <c r="H188" i="19"/>
  <c r="G188" i="19"/>
  <c r="F188" i="19"/>
  <c r="W187" i="19"/>
  <c r="U187" i="19"/>
  <c r="AB187" i="19" s="1"/>
  <c r="R187" i="19"/>
  <c r="P187" i="19"/>
  <c r="P186" i="19" s="1"/>
  <c r="J187" i="19"/>
  <c r="J186" i="19" s="1"/>
  <c r="H187" i="19"/>
  <c r="F187" i="19"/>
  <c r="R186" i="19"/>
  <c r="I186" i="19"/>
  <c r="H186" i="19"/>
  <c r="F186" i="19"/>
  <c r="AC185" i="19"/>
  <c r="AB185" i="19"/>
  <c r="AA185" i="19"/>
  <c r="X185" i="19"/>
  <c r="V185" i="19"/>
  <c r="V184" i="19" s="1"/>
  <c r="V183" i="19" s="1"/>
  <c r="V182" i="19" s="1"/>
  <c r="T185" i="19"/>
  <c r="T184" i="19" s="1"/>
  <c r="T183" i="19" s="1"/>
  <c r="T182" i="19" s="1"/>
  <c r="S185" i="19"/>
  <c r="S184" i="19" s="1"/>
  <c r="S183" i="19" s="1"/>
  <c r="S182" i="19" s="1"/>
  <c r="L185" i="19"/>
  <c r="M185" i="19" s="1"/>
  <c r="X184" i="19"/>
  <c r="X183" i="19" s="1"/>
  <c r="X182" i="19" s="1"/>
  <c r="W184" i="19"/>
  <c r="U184" i="19"/>
  <c r="R184" i="19"/>
  <c r="P184" i="19"/>
  <c r="P183" i="19" s="1"/>
  <c r="P182" i="19" s="1"/>
  <c r="O184" i="19"/>
  <c r="K184" i="19"/>
  <c r="J184" i="19"/>
  <c r="J183" i="19" s="1"/>
  <c r="I184" i="19"/>
  <c r="H184" i="19"/>
  <c r="G184" i="19"/>
  <c r="F184" i="19"/>
  <c r="U183" i="19"/>
  <c r="R183" i="19"/>
  <c r="O183" i="19"/>
  <c r="K183" i="19"/>
  <c r="K182" i="19" s="1"/>
  <c r="I183" i="19"/>
  <c r="H183" i="19"/>
  <c r="G183" i="19"/>
  <c r="F183" i="19"/>
  <c r="F182" i="19" s="1"/>
  <c r="U182" i="19"/>
  <c r="O182" i="19"/>
  <c r="I182" i="19"/>
  <c r="H182" i="19"/>
  <c r="G182" i="19"/>
  <c r="AC181" i="19"/>
  <c r="AB181" i="19"/>
  <c r="Z181" i="19"/>
  <c r="X181" i="19"/>
  <c r="X180" i="19" s="1"/>
  <c r="X179" i="19" s="1"/>
  <c r="X178" i="19" s="1"/>
  <c r="V181" i="19"/>
  <c r="V180" i="19" s="1"/>
  <c r="V179" i="19" s="1"/>
  <c r="V178" i="19" s="1"/>
  <c r="T181" i="19"/>
  <c r="T180" i="19" s="1"/>
  <c r="T179" i="19" s="1"/>
  <c r="T178" i="19" s="1"/>
  <c r="L181" i="19"/>
  <c r="M181" i="19" s="1"/>
  <c r="W180" i="19"/>
  <c r="U180" i="19"/>
  <c r="R180" i="19"/>
  <c r="P180" i="19"/>
  <c r="O180" i="19"/>
  <c r="M180" i="19"/>
  <c r="K180" i="19"/>
  <c r="K179" i="19" s="1"/>
  <c r="K178" i="19" s="1"/>
  <c r="J180" i="19"/>
  <c r="I180" i="19"/>
  <c r="I179" i="19" s="1"/>
  <c r="H180" i="19"/>
  <c r="G180" i="19"/>
  <c r="F180" i="19"/>
  <c r="W179" i="19"/>
  <c r="P179" i="19"/>
  <c r="O179" i="19"/>
  <c r="O178" i="19" s="1"/>
  <c r="J179" i="19"/>
  <c r="H179" i="19"/>
  <c r="F179" i="19"/>
  <c r="F178" i="19" s="1"/>
  <c r="P178" i="19"/>
  <c r="J178" i="19"/>
  <c r="I178" i="19"/>
  <c r="H178" i="19"/>
  <c r="AC177" i="19"/>
  <c r="AB177" i="19"/>
  <c r="AA177" i="19"/>
  <c r="X177" i="19"/>
  <c r="V177" i="19"/>
  <c r="T177" i="19"/>
  <c r="L177" i="19"/>
  <c r="M177" i="19" s="1"/>
  <c r="X176" i="19"/>
  <c r="X175" i="19" s="1"/>
  <c r="X174" i="19" s="1"/>
  <c r="W176" i="19"/>
  <c r="V176" i="19"/>
  <c r="V175" i="19" s="1"/>
  <c r="U176" i="19"/>
  <c r="T176" i="19"/>
  <c r="R176" i="19"/>
  <c r="P176" i="19"/>
  <c r="P175" i="19" s="1"/>
  <c r="P174" i="19" s="1"/>
  <c r="O176" i="19"/>
  <c r="K176" i="19"/>
  <c r="J176" i="19"/>
  <c r="J175" i="19" s="1"/>
  <c r="J174" i="19" s="1"/>
  <c r="I176" i="19"/>
  <c r="H176" i="19"/>
  <c r="G176" i="19"/>
  <c r="L176" i="19" s="1"/>
  <c r="F176" i="19"/>
  <c r="W175" i="19"/>
  <c r="U175" i="19"/>
  <c r="T175" i="19"/>
  <c r="T174" i="19" s="1"/>
  <c r="O175" i="19"/>
  <c r="L175" i="19"/>
  <c r="K175" i="19"/>
  <c r="I175" i="19"/>
  <c r="H175" i="19"/>
  <c r="H174" i="19" s="1"/>
  <c r="G175" i="19"/>
  <c r="G174" i="19" s="1"/>
  <c r="L174" i="19" s="1"/>
  <c r="F175" i="19"/>
  <c r="F174" i="19" s="1"/>
  <c r="W174" i="19"/>
  <c r="V174" i="19"/>
  <c r="U174" i="19"/>
  <c r="O174" i="19"/>
  <c r="K174" i="19"/>
  <c r="I174" i="19"/>
  <c r="X173" i="19"/>
  <c r="V173" i="19"/>
  <c r="V172" i="19" s="1"/>
  <c r="V171" i="19" s="1"/>
  <c r="V170" i="19" s="1"/>
  <c r="T173" i="19"/>
  <c r="S173" i="19"/>
  <c r="S172" i="19" s="1"/>
  <c r="Q173" i="19"/>
  <c r="Q172" i="19" s="1"/>
  <c r="Q171" i="19" s="1"/>
  <c r="Q170" i="19" s="1"/>
  <c r="L173" i="19"/>
  <c r="X172" i="19"/>
  <c r="X171" i="19" s="1"/>
  <c r="W172" i="19"/>
  <c r="U172" i="19"/>
  <c r="T172" i="19"/>
  <c r="T171" i="19" s="1"/>
  <c r="T170" i="19" s="1"/>
  <c r="R172" i="19"/>
  <c r="R171" i="19" s="1"/>
  <c r="R170" i="19" s="1"/>
  <c r="P172" i="19"/>
  <c r="O172" i="19"/>
  <c r="O171" i="19" s="1"/>
  <c r="O170" i="19" s="1"/>
  <c r="M172" i="19"/>
  <c r="K172" i="19"/>
  <c r="J172" i="19"/>
  <c r="J171" i="19" s="1"/>
  <c r="J170" i="19" s="1"/>
  <c r="I172" i="19"/>
  <c r="L172" i="19" s="1"/>
  <c r="H172" i="19"/>
  <c r="G172" i="19"/>
  <c r="F172" i="19"/>
  <c r="W171" i="19"/>
  <c r="W170" i="19" s="1"/>
  <c r="U171" i="19"/>
  <c r="U170" i="19" s="1"/>
  <c r="S171" i="19"/>
  <c r="P171" i="19"/>
  <c r="M171" i="19"/>
  <c r="K171" i="19"/>
  <c r="K170" i="19" s="1"/>
  <c r="H171" i="19"/>
  <c r="H170" i="19" s="1"/>
  <c r="G171" i="19"/>
  <c r="X170" i="19"/>
  <c r="S170" i="19"/>
  <c r="P170" i="19"/>
  <c r="M170" i="19"/>
  <c r="I170" i="19"/>
  <c r="F170" i="19"/>
  <c r="AC169" i="19"/>
  <c r="AB169" i="19"/>
  <c r="AA169" i="19"/>
  <c r="Y169" i="19"/>
  <c r="X169" i="19"/>
  <c r="X168" i="19" s="1"/>
  <c r="V169" i="19"/>
  <c r="T169" i="19"/>
  <c r="T168" i="19" s="1"/>
  <c r="T167" i="19" s="1"/>
  <c r="T166" i="19" s="1"/>
  <c r="S169" i="19"/>
  <c r="S168" i="19" s="1"/>
  <c r="S167" i="19" s="1"/>
  <c r="S166" i="19" s="1"/>
  <c r="M169" i="19"/>
  <c r="Z169" i="19" s="1"/>
  <c r="L169" i="19"/>
  <c r="AB168" i="19"/>
  <c r="W168" i="19"/>
  <c r="V168" i="19"/>
  <c r="U168" i="19"/>
  <c r="R168" i="19"/>
  <c r="P168" i="19"/>
  <c r="O168" i="19"/>
  <c r="O167" i="19" s="1"/>
  <c r="M168" i="19"/>
  <c r="K168" i="19"/>
  <c r="J168" i="19"/>
  <c r="I168" i="19"/>
  <c r="H168" i="19"/>
  <c r="G168" i="19"/>
  <c r="F168" i="19"/>
  <c r="X167" i="19"/>
  <c r="V167" i="19"/>
  <c r="R167" i="19"/>
  <c r="P167" i="19"/>
  <c r="P166" i="19" s="1"/>
  <c r="K167" i="19"/>
  <c r="J167" i="19"/>
  <c r="J166" i="19" s="1"/>
  <c r="I167" i="19"/>
  <c r="H167" i="19"/>
  <c r="G167" i="19"/>
  <c r="F167" i="19"/>
  <c r="X166" i="19"/>
  <c r="V166" i="19"/>
  <c r="R166" i="19"/>
  <c r="O166" i="19"/>
  <c r="K166" i="19"/>
  <c r="I166" i="19"/>
  <c r="G166" i="19"/>
  <c r="F166" i="19"/>
  <c r="AC165" i="19"/>
  <c r="AB165" i="19"/>
  <c r="AA165" i="19"/>
  <c r="Z165" i="19"/>
  <c r="X165" i="19"/>
  <c r="V165" i="19"/>
  <c r="T165" i="19"/>
  <c r="T164" i="19" s="1"/>
  <c r="T163" i="19" s="1"/>
  <c r="T162" i="19" s="1"/>
  <c r="S165" i="19"/>
  <c r="S164" i="19" s="1"/>
  <c r="S163" i="19" s="1"/>
  <c r="S162" i="19" s="1"/>
  <c r="Q165" i="19"/>
  <c r="Q164" i="19" s="1"/>
  <c r="Q163" i="19" s="1"/>
  <c r="Q162" i="19" s="1"/>
  <c r="M165" i="19"/>
  <c r="Y165" i="19" s="1"/>
  <c r="X164" i="19"/>
  <c r="W164" i="19"/>
  <c r="V164" i="19"/>
  <c r="U164" i="19"/>
  <c r="AB164" i="19" s="1"/>
  <c r="R164" i="19"/>
  <c r="P164" i="19"/>
  <c r="O164" i="19"/>
  <c r="K164" i="19"/>
  <c r="J164" i="19"/>
  <c r="I164" i="19"/>
  <c r="I163" i="19" s="1"/>
  <c r="I162" i="19" s="1"/>
  <c r="H164" i="19"/>
  <c r="H163" i="19" s="1"/>
  <c r="H162" i="19" s="1"/>
  <c r="G164" i="19"/>
  <c r="F164" i="19"/>
  <c r="AB163" i="19"/>
  <c r="X163" i="19"/>
  <c r="X162" i="19" s="1"/>
  <c r="W163" i="19"/>
  <c r="V163" i="19"/>
  <c r="U163" i="19"/>
  <c r="U162" i="19" s="1"/>
  <c r="R163" i="19"/>
  <c r="P163" i="19"/>
  <c r="P162" i="19" s="1"/>
  <c r="O163" i="19"/>
  <c r="O162" i="19" s="1"/>
  <c r="K163" i="19"/>
  <c r="J163" i="19"/>
  <c r="J162" i="19" s="1"/>
  <c r="G163" i="19"/>
  <c r="F163" i="19"/>
  <c r="F162" i="19" s="1"/>
  <c r="W162" i="19"/>
  <c r="V162" i="19"/>
  <c r="K162" i="19"/>
  <c r="G162" i="19"/>
  <c r="AC161" i="19"/>
  <c r="AB161" i="19"/>
  <c r="AA161" i="19"/>
  <c r="X161" i="19"/>
  <c r="X160" i="19" s="1"/>
  <c r="X159" i="19" s="1"/>
  <c r="X158" i="19" s="1"/>
  <c r="V161" i="19"/>
  <c r="T161" i="19"/>
  <c r="T160" i="19" s="1"/>
  <c r="T159" i="19" s="1"/>
  <c r="T158" i="19" s="1"/>
  <c r="S161" i="19"/>
  <c r="Q161" i="19"/>
  <c r="M161" i="19"/>
  <c r="L161" i="19"/>
  <c r="AB160" i="19"/>
  <c r="AA160" i="19"/>
  <c r="Y160" i="19"/>
  <c r="W160" i="19"/>
  <c r="V160" i="19"/>
  <c r="V159" i="19" s="1"/>
  <c r="V158" i="19" s="1"/>
  <c r="U160" i="19"/>
  <c r="S160" i="19"/>
  <c r="S159" i="19" s="1"/>
  <c r="S158" i="19" s="1"/>
  <c r="R160" i="19"/>
  <c r="Q160" i="19"/>
  <c r="Q159" i="19" s="1"/>
  <c r="Q158" i="19" s="1"/>
  <c r="P160" i="19"/>
  <c r="O160" i="19"/>
  <c r="O159" i="19" s="1"/>
  <c r="O158" i="19" s="1"/>
  <c r="M160" i="19"/>
  <c r="K160" i="19"/>
  <c r="K159" i="19" s="1"/>
  <c r="J160" i="19"/>
  <c r="J159" i="19" s="1"/>
  <c r="J158" i="19" s="1"/>
  <c r="I160" i="19"/>
  <c r="I159" i="19" s="1"/>
  <c r="H160" i="19"/>
  <c r="G160" i="19"/>
  <c r="F160" i="19"/>
  <c r="W159" i="19"/>
  <c r="W158" i="19" s="1"/>
  <c r="U159" i="19"/>
  <c r="R159" i="19"/>
  <c r="P159" i="19"/>
  <c r="M159" i="19"/>
  <c r="H159" i="19"/>
  <c r="F159" i="19"/>
  <c r="F158" i="19" s="1"/>
  <c r="R158" i="19"/>
  <c r="P158" i="19"/>
  <c r="K158" i="19"/>
  <c r="I158" i="19"/>
  <c r="H158" i="19"/>
  <c r="AC157" i="19"/>
  <c r="AB157" i="19"/>
  <c r="AA157" i="19"/>
  <c r="X157" i="19"/>
  <c r="V157" i="19"/>
  <c r="T157" i="19"/>
  <c r="T156" i="19" s="1"/>
  <c r="M157" i="19"/>
  <c r="S157" i="19" s="1"/>
  <c r="S156" i="19" s="1"/>
  <c r="S155" i="19" s="1"/>
  <c r="S154" i="19" s="1"/>
  <c r="L157" i="19"/>
  <c r="AB156" i="19"/>
  <c r="Y156" i="19"/>
  <c r="X156" i="19"/>
  <c r="W156" i="19"/>
  <c r="AC156" i="19" s="1"/>
  <c r="V156" i="19"/>
  <c r="U156" i="19"/>
  <c r="R156" i="19"/>
  <c r="P156" i="19"/>
  <c r="O156" i="19"/>
  <c r="M156" i="19"/>
  <c r="K156" i="19"/>
  <c r="J156" i="19"/>
  <c r="I156" i="19"/>
  <c r="H156" i="19"/>
  <c r="G156" i="19"/>
  <c r="F156" i="19"/>
  <c r="X155" i="19"/>
  <c r="X154" i="19" s="1"/>
  <c r="W155" i="19"/>
  <c r="AC155" i="19" s="1"/>
  <c r="V155" i="19"/>
  <c r="U155" i="19"/>
  <c r="T155" i="19"/>
  <c r="T154" i="19" s="1"/>
  <c r="R155" i="19"/>
  <c r="P155" i="19"/>
  <c r="O155" i="19"/>
  <c r="K155" i="19"/>
  <c r="J155" i="19"/>
  <c r="I155" i="19"/>
  <c r="H155" i="19"/>
  <c r="H154" i="19" s="1"/>
  <c r="F155" i="19"/>
  <c r="F154" i="19" s="1"/>
  <c r="W154" i="19"/>
  <c r="V154" i="19"/>
  <c r="U154" i="19"/>
  <c r="P154" i="19"/>
  <c r="O154" i="19"/>
  <c r="K154" i="19"/>
  <c r="J154" i="19"/>
  <c r="I154" i="19"/>
  <c r="AC153" i="19"/>
  <c r="AB153" i="19"/>
  <c r="X153" i="19"/>
  <c r="X152" i="19" s="1"/>
  <c r="X151" i="19" s="1"/>
  <c r="X150" i="19" s="1"/>
  <c r="V153" i="19"/>
  <c r="V152" i="19" s="1"/>
  <c r="V151" i="19" s="1"/>
  <c r="V150" i="19" s="1"/>
  <c r="T153" i="19"/>
  <c r="L153" i="19"/>
  <c r="M153" i="19" s="1"/>
  <c r="W152" i="19"/>
  <c r="U152" i="19"/>
  <c r="T152" i="19"/>
  <c r="T151" i="19" s="1"/>
  <c r="T150" i="19" s="1"/>
  <c r="R152" i="19"/>
  <c r="P152" i="19"/>
  <c r="O152" i="19"/>
  <c r="O151" i="19" s="1"/>
  <c r="O150" i="19" s="1"/>
  <c r="K152" i="19"/>
  <c r="J152" i="19"/>
  <c r="I152" i="19"/>
  <c r="I151" i="19" s="1"/>
  <c r="I150" i="19" s="1"/>
  <c r="H152" i="19"/>
  <c r="G152" i="19"/>
  <c r="F152" i="19"/>
  <c r="R151" i="19"/>
  <c r="P151" i="19"/>
  <c r="K151" i="19"/>
  <c r="K150" i="19" s="1"/>
  <c r="J151" i="19"/>
  <c r="H151" i="19"/>
  <c r="H150" i="19" s="1"/>
  <c r="F151" i="19"/>
  <c r="P150" i="19"/>
  <c r="J150" i="19"/>
  <c r="F150" i="19"/>
  <c r="AC149" i="19"/>
  <c r="AB149" i="19"/>
  <c r="X149" i="19"/>
  <c r="V149" i="19"/>
  <c r="T149" i="19"/>
  <c r="M149" i="19"/>
  <c r="L149" i="19"/>
  <c r="X148" i="19"/>
  <c r="X147" i="19" s="1"/>
  <c r="X146" i="19" s="1"/>
  <c r="W148" i="19"/>
  <c r="V148" i="19"/>
  <c r="U148" i="19"/>
  <c r="T148" i="19"/>
  <c r="R148" i="19"/>
  <c r="P148" i="19"/>
  <c r="P147" i="19" s="1"/>
  <c r="P146" i="19" s="1"/>
  <c r="O148" i="19"/>
  <c r="K148" i="19"/>
  <c r="J148" i="19"/>
  <c r="J147" i="19" s="1"/>
  <c r="J146" i="19" s="1"/>
  <c r="I148" i="19"/>
  <c r="H148" i="19"/>
  <c r="H147" i="19" s="1"/>
  <c r="H146" i="19" s="1"/>
  <c r="G148" i="19"/>
  <c r="L148" i="19" s="1"/>
  <c r="F148" i="19"/>
  <c r="W147" i="19"/>
  <c r="V147" i="19"/>
  <c r="V146" i="19" s="1"/>
  <c r="T147" i="19"/>
  <c r="T146" i="19" s="1"/>
  <c r="O147" i="19"/>
  <c r="O146" i="19" s="1"/>
  <c r="K147" i="19"/>
  <c r="I147" i="19"/>
  <c r="G147" i="19"/>
  <c r="F147" i="19"/>
  <c r="W146" i="19"/>
  <c r="K146" i="19"/>
  <c r="I146" i="19"/>
  <c r="F146" i="19"/>
  <c r="AC145" i="19"/>
  <c r="AB145" i="19"/>
  <c r="AA145" i="19"/>
  <c r="Y145" i="19"/>
  <c r="X145" i="19"/>
  <c r="X144" i="19" s="1"/>
  <c r="X143" i="19" s="1"/>
  <c r="X142" i="19" s="1"/>
  <c r="V145" i="19"/>
  <c r="T145" i="19"/>
  <c r="S145" i="19"/>
  <c r="S144" i="19" s="1"/>
  <c r="S143" i="19" s="1"/>
  <c r="S142" i="19" s="1"/>
  <c r="M145" i="19"/>
  <c r="Z145" i="19" s="1"/>
  <c r="L145" i="19"/>
  <c r="AB144" i="19"/>
  <c r="Z144" i="19"/>
  <c r="W144" i="19"/>
  <c r="AC144" i="19" s="1"/>
  <c r="V144" i="19"/>
  <c r="U144" i="19"/>
  <c r="T144" i="19"/>
  <c r="R144" i="19"/>
  <c r="P144" i="19"/>
  <c r="O144" i="19"/>
  <c r="M144" i="19"/>
  <c r="Y144" i="19" s="1"/>
  <c r="K144" i="19"/>
  <c r="J144" i="19"/>
  <c r="J143" i="19" s="1"/>
  <c r="I144" i="19"/>
  <c r="H144" i="19"/>
  <c r="H143" i="19" s="1"/>
  <c r="H142" i="19" s="1"/>
  <c r="G144" i="19"/>
  <c r="F144" i="19"/>
  <c r="AB143" i="19"/>
  <c r="Z143" i="19"/>
  <c r="W143" i="19"/>
  <c r="AC143" i="19" s="1"/>
  <c r="V143" i="19"/>
  <c r="V142" i="19" s="1"/>
  <c r="U143" i="19"/>
  <c r="T143" i="19"/>
  <c r="T142" i="19" s="1"/>
  <c r="R143" i="19"/>
  <c r="P143" i="19"/>
  <c r="P142" i="19" s="1"/>
  <c r="O143" i="19"/>
  <c r="M143" i="19"/>
  <c r="Y143" i="19" s="1"/>
  <c r="K143" i="19"/>
  <c r="I143" i="19"/>
  <c r="G143" i="19"/>
  <c r="F143" i="19"/>
  <c r="AB142" i="19"/>
  <c r="Z142" i="19"/>
  <c r="W142" i="19"/>
  <c r="AC142" i="19" s="1"/>
  <c r="U142" i="19"/>
  <c r="R142" i="19"/>
  <c r="O142" i="19"/>
  <c r="M142" i="19"/>
  <c r="Y142" i="19" s="1"/>
  <c r="K142" i="19"/>
  <c r="J142" i="19"/>
  <c r="I142" i="19"/>
  <c r="G142" i="19"/>
  <c r="F142" i="19"/>
  <c r="AC141" i="19"/>
  <c r="AB141" i="19"/>
  <c r="Z141" i="19"/>
  <c r="Y141" i="19"/>
  <c r="X141" i="19"/>
  <c r="X140" i="19" s="1"/>
  <c r="X139" i="19" s="1"/>
  <c r="X138" i="19" s="1"/>
  <c r="V141" i="19"/>
  <c r="T141" i="19"/>
  <c r="T140" i="19" s="1"/>
  <c r="T139" i="19" s="1"/>
  <c r="T138" i="19" s="1"/>
  <c r="Q141" i="19"/>
  <c r="Q140" i="19" s="1"/>
  <c r="Q139" i="19" s="1"/>
  <c r="Q138" i="19" s="1"/>
  <c r="M141" i="19"/>
  <c r="AA141" i="19" s="1"/>
  <c r="L141" i="19"/>
  <c r="AA140" i="19"/>
  <c r="W140" i="19"/>
  <c r="AC140" i="19" s="1"/>
  <c r="V140" i="19"/>
  <c r="U140" i="19"/>
  <c r="R140" i="19"/>
  <c r="P140" i="19"/>
  <c r="O140" i="19"/>
  <c r="M140" i="19"/>
  <c r="Y140" i="19" s="1"/>
  <c r="K140" i="19"/>
  <c r="J140" i="19"/>
  <c r="I140" i="19"/>
  <c r="I139" i="19" s="1"/>
  <c r="I138" i="19" s="1"/>
  <c r="H140" i="19"/>
  <c r="G140" i="19"/>
  <c r="L140" i="19" s="1"/>
  <c r="F140" i="19"/>
  <c r="AA139" i="19"/>
  <c r="W139" i="19"/>
  <c r="AC139" i="19" s="1"/>
  <c r="V139" i="19"/>
  <c r="U139" i="19"/>
  <c r="R139" i="19"/>
  <c r="P139" i="19"/>
  <c r="O139" i="19"/>
  <c r="O138" i="19" s="1"/>
  <c r="O127" i="19" s="1"/>
  <c r="O124" i="19" s="1"/>
  <c r="M139" i="19"/>
  <c r="Y139" i="19" s="1"/>
  <c r="K139" i="19"/>
  <c r="K138" i="19" s="1"/>
  <c r="J139" i="19"/>
  <c r="H139" i="19"/>
  <c r="G139" i="19"/>
  <c r="F139" i="19"/>
  <c r="V138" i="19"/>
  <c r="R138" i="19"/>
  <c r="P138" i="19"/>
  <c r="M138" i="19"/>
  <c r="Y138" i="19" s="1"/>
  <c r="J138" i="19"/>
  <c r="H138" i="19"/>
  <c r="G138" i="19"/>
  <c r="F138" i="19"/>
  <c r="AC137" i="19"/>
  <c r="AB137" i="19"/>
  <c r="X137" i="19"/>
  <c r="V137" i="19"/>
  <c r="T137" i="19"/>
  <c r="L137" i="19"/>
  <c r="M137" i="19" s="1"/>
  <c r="AA137" i="19" s="1"/>
  <c r="X136" i="19"/>
  <c r="X135" i="19" s="1"/>
  <c r="X134" i="19" s="1"/>
  <c r="X128" i="19" s="1"/>
  <c r="X125" i="19" s="1"/>
  <c r="X121" i="19" s="1"/>
  <c r="W136" i="19"/>
  <c r="AC136" i="19" s="1"/>
  <c r="V136" i="19"/>
  <c r="U136" i="19"/>
  <c r="T136" i="19"/>
  <c r="R136" i="19"/>
  <c r="P136" i="19"/>
  <c r="P135" i="19" s="1"/>
  <c r="P134" i="19" s="1"/>
  <c r="P128" i="19" s="1"/>
  <c r="P125" i="19" s="1"/>
  <c r="P121" i="19" s="1"/>
  <c r="O136" i="19"/>
  <c r="K136" i="19"/>
  <c r="J136" i="19"/>
  <c r="L136" i="19" s="1"/>
  <c r="I136" i="19"/>
  <c r="H136" i="19"/>
  <c r="G136" i="19"/>
  <c r="F136" i="19"/>
  <c r="W135" i="19"/>
  <c r="AC135" i="19" s="1"/>
  <c r="V135" i="19"/>
  <c r="V134" i="19" s="1"/>
  <c r="V128" i="19" s="1"/>
  <c r="V125" i="19" s="1"/>
  <c r="V121" i="19" s="1"/>
  <c r="U135" i="19"/>
  <c r="T135" i="19"/>
  <c r="O135" i="19"/>
  <c r="K135" i="19"/>
  <c r="I135" i="19"/>
  <c r="H135" i="19"/>
  <c r="G135" i="19"/>
  <c r="F135" i="19"/>
  <c r="F134" i="19" s="1"/>
  <c r="F128" i="19" s="1"/>
  <c r="F125" i="19" s="1"/>
  <c r="F121" i="19" s="1"/>
  <c r="W134" i="19"/>
  <c r="AC134" i="19" s="1"/>
  <c r="U134" i="19"/>
  <c r="T134" i="19"/>
  <c r="O134" i="19"/>
  <c r="K134" i="19"/>
  <c r="I134" i="19"/>
  <c r="H134" i="19"/>
  <c r="G134" i="19"/>
  <c r="AC133" i="19"/>
  <c r="AB133" i="19"/>
  <c r="X133" i="19"/>
  <c r="X132" i="19" s="1"/>
  <c r="X131" i="19" s="1"/>
  <c r="X130" i="19" s="1"/>
  <c r="V133" i="19"/>
  <c r="T133" i="19"/>
  <c r="T132" i="19" s="1"/>
  <c r="T131" i="19" s="1"/>
  <c r="T130" i="19" s="1"/>
  <c r="M133" i="19"/>
  <c r="M132" i="19" s="1"/>
  <c r="L133" i="19"/>
  <c r="AC132" i="19"/>
  <c r="AB132" i="19"/>
  <c r="W132" i="19"/>
  <c r="V132" i="19"/>
  <c r="U132" i="19"/>
  <c r="R132" i="19"/>
  <c r="P132" i="19"/>
  <c r="O132" i="19"/>
  <c r="K132" i="19"/>
  <c r="K131" i="19" s="1"/>
  <c r="K130" i="19" s="1"/>
  <c r="K127" i="19" s="1"/>
  <c r="K124" i="19" s="1"/>
  <c r="J132" i="19"/>
  <c r="I132" i="19"/>
  <c r="H132" i="19"/>
  <c r="G132" i="19"/>
  <c r="F132" i="19"/>
  <c r="AC131" i="19"/>
  <c r="AB131" i="19"/>
  <c r="W131" i="19"/>
  <c r="V131" i="19"/>
  <c r="U131" i="19"/>
  <c r="R131" i="19"/>
  <c r="P131" i="19"/>
  <c r="O131" i="19"/>
  <c r="J131" i="19"/>
  <c r="I131" i="19"/>
  <c r="H131" i="19"/>
  <c r="G131" i="19"/>
  <c r="F131" i="19"/>
  <c r="AC130" i="19"/>
  <c r="AB130" i="19"/>
  <c r="W130" i="19"/>
  <c r="V130" i="19"/>
  <c r="U130" i="19"/>
  <c r="R130" i="19"/>
  <c r="P130" i="19"/>
  <c r="O130" i="19"/>
  <c r="J130" i="19"/>
  <c r="I130" i="19"/>
  <c r="H130" i="19"/>
  <c r="G130" i="19"/>
  <c r="F130" i="19"/>
  <c r="V129" i="19"/>
  <c r="V126" i="19" s="1"/>
  <c r="T129" i="19"/>
  <c r="T126" i="19" s="1"/>
  <c r="R129" i="19"/>
  <c r="P129" i="19"/>
  <c r="P126" i="19" s="1"/>
  <c r="P123" i="19" s="1"/>
  <c r="O129" i="19"/>
  <c r="K129" i="19"/>
  <c r="K126" i="19" s="1"/>
  <c r="K123" i="19" s="1"/>
  <c r="J129" i="19"/>
  <c r="J126" i="19" s="1"/>
  <c r="J123" i="19" s="1"/>
  <c r="H129" i="19"/>
  <c r="H126" i="19" s="1"/>
  <c r="O128" i="19"/>
  <c r="O125" i="19" s="1"/>
  <c r="O121" i="19" s="1"/>
  <c r="K128" i="19"/>
  <c r="K125" i="19" s="1"/>
  <c r="K121" i="19" s="1"/>
  <c r="I128" i="19"/>
  <c r="R126" i="19"/>
  <c r="O126" i="19"/>
  <c r="I125" i="19"/>
  <c r="I121" i="19" s="1"/>
  <c r="X122" i="19"/>
  <c r="T122" i="19"/>
  <c r="P122" i="19"/>
  <c r="O122" i="19"/>
  <c r="K122" i="19"/>
  <c r="J122" i="19"/>
  <c r="I122" i="19"/>
  <c r="H122" i="19"/>
  <c r="F122" i="19"/>
  <c r="AB119" i="19"/>
  <c r="X119" i="19"/>
  <c r="V119" i="19"/>
  <c r="T119" i="19"/>
  <c r="T118" i="19" s="1"/>
  <c r="T113" i="19" s="1"/>
  <c r="T111" i="19" s="1"/>
  <c r="M119" i="19"/>
  <c r="Z119" i="19" s="1"/>
  <c r="L119" i="19"/>
  <c r="AB118" i="19"/>
  <c r="X118" i="19"/>
  <c r="W118" i="19"/>
  <c r="V118" i="19"/>
  <c r="V113" i="19" s="1"/>
  <c r="V111" i="19" s="1"/>
  <c r="U118" i="19"/>
  <c r="R118" i="19"/>
  <c r="P118" i="19"/>
  <c r="O118" i="19"/>
  <c r="K118" i="19"/>
  <c r="K113" i="19" s="1"/>
  <c r="J118" i="19"/>
  <c r="I118" i="19"/>
  <c r="H118" i="19"/>
  <c r="H113" i="19" s="1"/>
  <c r="G118" i="19"/>
  <c r="G113" i="19" s="1"/>
  <c r="F118" i="19"/>
  <c r="Z117" i="19"/>
  <c r="X117" i="19"/>
  <c r="X116" i="19" s="1"/>
  <c r="V117" i="19"/>
  <c r="T117" i="19"/>
  <c r="M117" i="19"/>
  <c r="L117" i="19"/>
  <c r="W116" i="19"/>
  <c r="V116" i="19"/>
  <c r="V115" i="19" s="1"/>
  <c r="V114" i="19" s="1"/>
  <c r="V112" i="19" s="1"/>
  <c r="U116" i="19"/>
  <c r="T116" i="19"/>
  <c r="T115" i="19" s="1"/>
  <c r="T114" i="19" s="1"/>
  <c r="T112" i="19" s="1"/>
  <c r="R116" i="19"/>
  <c r="P116" i="19"/>
  <c r="P115" i="19" s="1"/>
  <c r="P114" i="19" s="1"/>
  <c r="P112" i="19" s="1"/>
  <c r="O116" i="19"/>
  <c r="K116" i="19"/>
  <c r="K115" i="19" s="1"/>
  <c r="K114" i="19" s="1"/>
  <c r="K112" i="19" s="1"/>
  <c r="J116" i="19"/>
  <c r="J115" i="19" s="1"/>
  <c r="I116" i="19"/>
  <c r="I115" i="19" s="1"/>
  <c r="I114" i="19" s="1"/>
  <c r="I112" i="19" s="1"/>
  <c r="H116" i="19"/>
  <c r="H115" i="19" s="1"/>
  <c r="H114" i="19" s="1"/>
  <c r="G116" i="19"/>
  <c r="G115" i="19" s="1"/>
  <c r="F116" i="19"/>
  <c r="X115" i="19"/>
  <c r="X114" i="19" s="1"/>
  <c r="X112" i="19" s="1"/>
  <c r="W115" i="19"/>
  <c r="U115" i="19"/>
  <c r="U114" i="19" s="1"/>
  <c r="R115" i="19"/>
  <c r="R114" i="19" s="1"/>
  <c r="R112" i="19" s="1"/>
  <c r="O115" i="19"/>
  <c r="O114" i="19" s="1"/>
  <c r="O112" i="19" s="1"/>
  <c r="F115" i="19"/>
  <c r="F114" i="19" s="1"/>
  <c r="F112" i="19" s="1"/>
  <c r="W114" i="19"/>
  <c r="W112" i="19" s="1"/>
  <c r="J114" i="19"/>
  <c r="J112" i="19" s="1"/>
  <c r="X113" i="19"/>
  <c r="X111" i="19" s="1"/>
  <c r="U113" i="19"/>
  <c r="AB113" i="19" s="1"/>
  <c r="R113" i="19"/>
  <c r="P113" i="19"/>
  <c r="P111" i="19" s="1"/>
  <c r="O113" i="19"/>
  <c r="I113" i="19"/>
  <c r="I111" i="19" s="1"/>
  <c r="F113" i="19"/>
  <c r="F111" i="19" s="1"/>
  <c r="H112" i="19"/>
  <c r="U111" i="19"/>
  <c r="R111" i="19"/>
  <c r="O111" i="19"/>
  <c r="K111" i="19"/>
  <c r="H111" i="19"/>
  <c r="G111" i="19"/>
  <c r="X110" i="19"/>
  <c r="V110" i="19"/>
  <c r="V109" i="19" s="1"/>
  <c r="V108" i="19" s="1"/>
  <c r="T110" i="19"/>
  <c r="M110" i="19"/>
  <c r="L110" i="19"/>
  <c r="X109" i="19"/>
  <c r="W109" i="19"/>
  <c r="W108" i="19" s="1"/>
  <c r="U109" i="19"/>
  <c r="T109" i="19"/>
  <c r="T108" i="19" s="1"/>
  <c r="R109" i="19"/>
  <c r="P109" i="19"/>
  <c r="O109" i="19"/>
  <c r="O108" i="19" s="1"/>
  <c r="L109" i="19"/>
  <c r="K109" i="19"/>
  <c r="K108" i="19" s="1"/>
  <c r="J109" i="19"/>
  <c r="J108" i="19" s="1"/>
  <c r="I109" i="19"/>
  <c r="H109" i="19"/>
  <c r="H108" i="19" s="1"/>
  <c r="G109" i="19"/>
  <c r="F109" i="19"/>
  <c r="F108" i="19" s="1"/>
  <c r="X108" i="19"/>
  <c r="U108" i="19"/>
  <c r="R108" i="19"/>
  <c r="P108" i="19"/>
  <c r="I108" i="19"/>
  <c r="G108" i="19"/>
  <c r="AC107" i="19"/>
  <c r="AB107" i="19"/>
  <c r="AA107" i="19"/>
  <c r="Y107" i="19"/>
  <c r="X107" i="19"/>
  <c r="V107" i="19"/>
  <c r="T107" i="19"/>
  <c r="S107" i="19"/>
  <c r="M107" i="19"/>
  <c r="Z107" i="19" s="1"/>
  <c r="L107" i="19"/>
  <c r="AC106" i="19"/>
  <c r="AB106" i="19"/>
  <c r="Z106" i="19"/>
  <c r="X106" i="19"/>
  <c r="V106" i="19"/>
  <c r="T106" i="19"/>
  <c r="T105" i="19" s="1"/>
  <c r="T104" i="19" s="1"/>
  <c r="Q106" i="19"/>
  <c r="L106" i="19"/>
  <c r="M106" i="19" s="1"/>
  <c r="M105" i="19" s="1"/>
  <c r="M104" i="19" s="1"/>
  <c r="Z105" i="19"/>
  <c r="X105" i="19"/>
  <c r="W105" i="19"/>
  <c r="AC105" i="19" s="1"/>
  <c r="V105" i="19"/>
  <c r="U105" i="19"/>
  <c r="U104" i="19" s="1"/>
  <c r="R105" i="19"/>
  <c r="P105" i="19"/>
  <c r="P104" i="19" s="1"/>
  <c r="P94" i="19" s="1"/>
  <c r="O105" i="19"/>
  <c r="K105" i="19"/>
  <c r="K104" i="19" s="1"/>
  <c r="J105" i="19"/>
  <c r="I105" i="19"/>
  <c r="I104" i="19" s="1"/>
  <c r="H105" i="19"/>
  <c r="G105" i="19"/>
  <c r="F105" i="19"/>
  <c r="X104" i="19"/>
  <c r="X94" i="19" s="1"/>
  <c r="V104" i="19"/>
  <c r="V94" i="19" s="1"/>
  <c r="O104" i="19"/>
  <c r="J104" i="19"/>
  <c r="H104" i="19"/>
  <c r="G104" i="19"/>
  <c r="F104" i="19"/>
  <c r="AC103" i="19"/>
  <c r="AB103" i="19"/>
  <c r="Z103" i="19"/>
  <c r="X103" i="19"/>
  <c r="V103" i="19"/>
  <c r="V101" i="19" s="1"/>
  <c r="V100" i="19" s="1"/>
  <c r="V99" i="19" s="1"/>
  <c r="T103" i="19"/>
  <c r="M103" i="19"/>
  <c r="L103" i="19"/>
  <c r="AC102" i="19"/>
  <c r="AB102" i="19"/>
  <c r="X102" i="19"/>
  <c r="X101" i="19" s="1"/>
  <c r="X100" i="19" s="1"/>
  <c r="X99" i="19" s="1"/>
  <c r="V102" i="19"/>
  <c r="T102" i="19"/>
  <c r="T101" i="19" s="1"/>
  <c r="T100" i="19" s="1"/>
  <c r="T99" i="19" s="1"/>
  <c r="M102" i="19"/>
  <c r="L102" i="19"/>
  <c r="W101" i="19"/>
  <c r="AC101" i="19" s="1"/>
  <c r="U101" i="19"/>
  <c r="AB101" i="19" s="1"/>
  <c r="R101" i="19"/>
  <c r="P101" i="19"/>
  <c r="O101" i="19"/>
  <c r="M101" i="19"/>
  <c r="M100" i="19" s="1"/>
  <c r="K101" i="19"/>
  <c r="J101" i="19"/>
  <c r="I101" i="19"/>
  <c r="H101" i="19"/>
  <c r="G101" i="19"/>
  <c r="L101" i="19" s="1"/>
  <c r="F101" i="19"/>
  <c r="W100" i="19"/>
  <c r="AC100" i="19" s="1"/>
  <c r="U100" i="19"/>
  <c r="AB100" i="19" s="1"/>
  <c r="R100" i="19"/>
  <c r="P100" i="19"/>
  <c r="O100" i="19"/>
  <c r="K100" i="19"/>
  <c r="J100" i="19"/>
  <c r="I100" i="19"/>
  <c r="H100" i="19"/>
  <c r="G100" i="19"/>
  <c r="L100" i="19" s="1"/>
  <c r="F100" i="19"/>
  <c r="W99" i="19"/>
  <c r="AC99" i="19" s="1"/>
  <c r="U99" i="19"/>
  <c r="AB99" i="19" s="1"/>
  <c r="R99" i="19"/>
  <c r="P99" i="19"/>
  <c r="O99" i="19"/>
  <c r="O95" i="19" s="1"/>
  <c r="K99" i="19"/>
  <c r="K95" i="19" s="1"/>
  <c r="J99" i="19"/>
  <c r="I99" i="19"/>
  <c r="I95" i="19" s="1"/>
  <c r="H99" i="19"/>
  <c r="G99" i="19"/>
  <c r="F99" i="19"/>
  <c r="X98" i="19"/>
  <c r="V98" i="19"/>
  <c r="V97" i="19" s="1"/>
  <c r="V96" i="19" s="1"/>
  <c r="V95" i="19" s="1"/>
  <c r="T98" i="19"/>
  <c r="L98" i="19"/>
  <c r="M98" i="19" s="1"/>
  <c r="X97" i="19"/>
  <c r="X96" i="19" s="1"/>
  <c r="W97" i="19"/>
  <c r="U97" i="19"/>
  <c r="T97" i="19"/>
  <c r="R97" i="19"/>
  <c r="R96" i="19" s="1"/>
  <c r="P97" i="19"/>
  <c r="P96" i="19" s="1"/>
  <c r="P95" i="19" s="1"/>
  <c r="O97" i="19"/>
  <c r="K97" i="19"/>
  <c r="J97" i="19"/>
  <c r="I97" i="19"/>
  <c r="H97" i="19"/>
  <c r="G97" i="19"/>
  <c r="F97" i="19"/>
  <c r="F96" i="19" s="1"/>
  <c r="F95" i="19" s="1"/>
  <c r="W96" i="19"/>
  <c r="U96" i="19"/>
  <c r="T96" i="19"/>
  <c r="O96" i="19"/>
  <c r="K96" i="19"/>
  <c r="I96" i="19"/>
  <c r="H96" i="19"/>
  <c r="G96" i="19"/>
  <c r="T95" i="19"/>
  <c r="H95" i="19"/>
  <c r="T94" i="19"/>
  <c r="J94" i="19"/>
  <c r="H94" i="19"/>
  <c r="G94" i="19"/>
  <c r="F94" i="19"/>
  <c r="AC93" i="19"/>
  <c r="AB93" i="19"/>
  <c r="X93" i="19"/>
  <c r="V93" i="19"/>
  <c r="T93" i="19"/>
  <c r="O93" i="19"/>
  <c r="L93" i="19"/>
  <c r="M93" i="19" s="1"/>
  <c r="Z93" i="19" s="1"/>
  <c r="AC92" i="19"/>
  <c r="AB92" i="19"/>
  <c r="X92" i="19"/>
  <c r="V92" i="19"/>
  <c r="T92" i="19"/>
  <c r="T87" i="19" s="1"/>
  <c r="M92" i="19"/>
  <c r="AA92" i="19" s="1"/>
  <c r="L92" i="19"/>
  <c r="AC91" i="19"/>
  <c r="AB91" i="19"/>
  <c r="X91" i="19"/>
  <c r="V91" i="19"/>
  <c r="V87" i="19" s="1"/>
  <c r="T91" i="19"/>
  <c r="L91" i="19"/>
  <c r="M91" i="19" s="1"/>
  <c r="AC90" i="19"/>
  <c r="AB90" i="19"/>
  <c r="X90" i="19"/>
  <c r="X87" i="19" s="1"/>
  <c r="V90" i="19"/>
  <c r="T90" i="19"/>
  <c r="M90" i="19"/>
  <c r="L90" i="19"/>
  <c r="AC89" i="19"/>
  <c r="AB89" i="19"/>
  <c r="Y89" i="19"/>
  <c r="X89" i="19"/>
  <c r="V89" i="19"/>
  <c r="T89" i="19"/>
  <c r="L89" i="19"/>
  <c r="M89" i="19" s="1"/>
  <c r="AB88" i="19"/>
  <c r="Y88" i="19"/>
  <c r="X88" i="19"/>
  <c r="V88" i="19"/>
  <c r="T88" i="19"/>
  <c r="L88" i="19"/>
  <c r="M88" i="19" s="1"/>
  <c r="AB87" i="19"/>
  <c r="W87" i="19"/>
  <c r="AC87" i="19" s="1"/>
  <c r="U87" i="19"/>
  <c r="R87" i="19"/>
  <c r="P87" i="19"/>
  <c r="O87" i="19"/>
  <c r="K87" i="19"/>
  <c r="J87" i="19"/>
  <c r="I87" i="19"/>
  <c r="H87" i="19"/>
  <c r="L87" i="19" s="1"/>
  <c r="G87" i="19"/>
  <c r="F87" i="19"/>
  <c r="AC86" i="19"/>
  <c r="AB86" i="19"/>
  <c r="Z86" i="19"/>
  <c r="X86" i="19"/>
  <c r="V86" i="19"/>
  <c r="T86" i="19"/>
  <c r="Q86" i="19"/>
  <c r="M86" i="19"/>
  <c r="Y86" i="19" s="1"/>
  <c r="L86" i="19"/>
  <c r="AC85" i="19"/>
  <c r="AB85" i="19"/>
  <c r="AA85" i="19"/>
  <c r="X85" i="19"/>
  <c r="V85" i="19"/>
  <c r="T85" i="19"/>
  <c r="S85" i="19"/>
  <c r="L85" i="19"/>
  <c r="M85" i="19" s="1"/>
  <c r="K85" i="19"/>
  <c r="AC84" i="19"/>
  <c r="AB84" i="19"/>
  <c r="X84" i="19"/>
  <c r="V84" i="19"/>
  <c r="T84" i="19"/>
  <c r="L84" i="19"/>
  <c r="M84" i="19" s="1"/>
  <c r="AC83" i="19"/>
  <c r="AB83" i="19"/>
  <c r="X83" i="19"/>
  <c r="V83" i="19"/>
  <c r="T83" i="19"/>
  <c r="M83" i="19"/>
  <c r="L83" i="19"/>
  <c r="AC82" i="19"/>
  <c r="AB82" i="19"/>
  <c r="Y82" i="19"/>
  <c r="X82" i="19"/>
  <c r="V82" i="19"/>
  <c r="T82" i="19"/>
  <c r="L82" i="19"/>
  <c r="M82" i="19" s="1"/>
  <c r="AC81" i="19"/>
  <c r="AB81" i="19"/>
  <c r="Z81" i="19"/>
  <c r="X81" i="19"/>
  <c r="V81" i="19"/>
  <c r="T81" i="19"/>
  <c r="T80" i="19" s="1"/>
  <c r="Q81" i="19"/>
  <c r="M81" i="19"/>
  <c r="Y81" i="19" s="1"/>
  <c r="L81" i="19"/>
  <c r="W80" i="19"/>
  <c r="U80" i="19"/>
  <c r="R80" i="19"/>
  <c r="P80" i="19"/>
  <c r="O80" i="19"/>
  <c r="O67" i="19" s="1"/>
  <c r="O49" i="19" s="1"/>
  <c r="K80" i="19"/>
  <c r="J80" i="19"/>
  <c r="I80" i="19"/>
  <c r="I67" i="19" s="1"/>
  <c r="I49" i="19" s="1"/>
  <c r="H80" i="19"/>
  <c r="G80" i="19"/>
  <c r="F80" i="19"/>
  <c r="AC79" i="19"/>
  <c r="AB79" i="19"/>
  <c r="AA79" i="19"/>
  <c r="X79" i="19"/>
  <c r="V79" i="19"/>
  <c r="T79" i="19"/>
  <c r="L79" i="19"/>
  <c r="M79" i="19" s="1"/>
  <c r="AC78" i="19"/>
  <c r="AB78" i="19"/>
  <c r="X78" i="19"/>
  <c r="V78" i="19"/>
  <c r="T78" i="19"/>
  <c r="T76" i="19" s="1"/>
  <c r="M78" i="19"/>
  <c r="AA78" i="19" s="1"/>
  <c r="L78" i="19"/>
  <c r="AC77" i="19"/>
  <c r="AB77" i="19"/>
  <c r="X77" i="19"/>
  <c r="V77" i="19"/>
  <c r="V76" i="19" s="1"/>
  <c r="T77" i="19"/>
  <c r="L77" i="19"/>
  <c r="M77" i="19" s="1"/>
  <c r="X76" i="19"/>
  <c r="W76" i="19"/>
  <c r="AC76" i="19" s="1"/>
  <c r="U76" i="19"/>
  <c r="R76" i="19"/>
  <c r="P76" i="19"/>
  <c r="O76" i="19"/>
  <c r="L76" i="19"/>
  <c r="K76" i="19"/>
  <c r="J76" i="19"/>
  <c r="I76" i="19"/>
  <c r="H76" i="19"/>
  <c r="G76" i="19"/>
  <c r="F76" i="19"/>
  <c r="AC75" i="19"/>
  <c r="AB75" i="19"/>
  <c r="X75" i="19"/>
  <c r="V75" i="19"/>
  <c r="T75" i="19"/>
  <c r="M75" i="19"/>
  <c r="L75" i="19"/>
  <c r="AC74" i="19"/>
  <c r="AB74" i="19"/>
  <c r="Y74" i="19"/>
  <c r="X74" i="19"/>
  <c r="V74" i="19"/>
  <c r="T74" i="19"/>
  <c r="L74" i="19"/>
  <c r="M74" i="19" s="1"/>
  <c r="AC73" i="19"/>
  <c r="AB73" i="19"/>
  <c r="Z73" i="19"/>
  <c r="X73" i="19"/>
  <c r="V73" i="19"/>
  <c r="T73" i="19"/>
  <c r="Q73" i="19"/>
  <c r="M73" i="19"/>
  <c r="Y73" i="19" s="1"/>
  <c r="L73" i="19"/>
  <c r="AC72" i="19"/>
  <c r="AB72" i="19"/>
  <c r="X72" i="19"/>
  <c r="V72" i="19"/>
  <c r="T72" i="19"/>
  <c r="L72" i="19"/>
  <c r="M72" i="19" s="1"/>
  <c r="AA72" i="19" s="1"/>
  <c r="J72" i="19"/>
  <c r="AC71" i="19"/>
  <c r="AB71" i="19"/>
  <c r="X71" i="19"/>
  <c r="V71" i="19"/>
  <c r="V70" i="19" s="1"/>
  <c r="T71" i="19"/>
  <c r="L71" i="19"/>
  <c r="M71" i="19" s="1"/>
  <c r="X70" i="19"/>
  <c r="W70" i="19"/>
  <c r="AC70" i="19" s="1"/>
  <c r="U70" i="19"/>
  <c r="T70" i="19"/>
  <c r="R70" i="19"/>
  <c r="P70" i="19"/>
  <c r="P67" i="19" s="1"/>
  <c r="O70" i="19"/>
  <c r="L70" i="19"/>
  <c r="K70" i="19"/>
  <c r="J70" i="19"/>
  <c r="J67" i="19" s="1"/>
  <c r="I70" i="19"/>
  <c r="H70" i="19"/>
  <c r="G70" i="19"/>
  <c r="F70" i="19"/>
  <c r="AB69" i="19"/>
  <c r="X69" i="19"/>
  <c r="V69" i="19"/>
  <c r="V68" i="19" s="1"/>
  <c r="T69" i="19"/>
  <c r="T68" i="19" s="1"/>
  <c r="L69" i="19"/>
  <c r="M69" i="19" s="1"/>
  <c r="X68" i="19"/>
  <c r="W68" i="19"/>
  <c r="U68" i="19"/>
  <c r="AB68" i="19" s="1"/>
  <c r="R68" i="19"/>
  <c r="P68" i="19"/>
  <c r="O68" i="19"/>
  <c r="K68" i="19"/>
  <c r="K67" i="19" s="1"/>
  <c r="J68" i="19"/>
  <c r="I68" i="19"/>
  <c r="H68" i="19"/>
  <c r="G68" i="19"/>
  <c r="F68" i="19"/>
  <c r="G67" i="19"/>
  <c r="AC66" i="19"/>
  <c r="AB66" i="19"/>
  <c r="X66" i="19"/>
  <c r="V66" i="19"/>
  <c r="V62" i="19" s="1"/>
  <c r="T66" i="19"/>
  <c r="L66" i="19"/>
  <c r="M66" i="19" s="1"/>
  <c r="AC65" i="19"/>
  <c r="AB65" i="19"/>
  <c r="X65" i="19"/>
  <c r="V65" i="19"/>
  <c r="T65" i="19"/>
  <c r="M65" i="19"/>
  <c r="L65" i="19"/>
  <c r="AB64" i="19"/>
  <c r="X64" i="19"/>
  <c r="X62" i="19" s="1"/>
  <c r="V64" i="19"/>
  <c r="T64" i="19"/>
  <c r="M64" i="19"/>
  <c r="L64" i="19"/>
  <c r="AC63" i="19"/>
  <c r="AB63" i="19"/>
  <c r="Y63" i="19"/>
  <c r="X63" i="19"/>
  <c r="V63" i="19"/>
  <c r="T63" i="19"/>
  <c r="L63" i="19"/>
  <c r="M63" i="19" s="1"/>
  <c r="AB62" i="19"/>
  <c r="W62" i="19"/>
  <c r="AC62" i="19" s="1"/>
  <c r="U62" i="19"/>
  <c r="T62" i="19"/>
  <c r="R62" i="19"/>
  <c r="P62" i="19"/>
  <c r="O62" i="19"/>
  <c r="K62" i="19"/>
  <c r="J62" i="19"/>
  <c r="I62" i="19"/>
  <c r="H62" i="19"/>
  <c r="L62" i="19" s="1"/>
  <c r="G62" i="19"/>
  <c r="F62" i="19"/>
  <c r="AC61" i="19"/>
  <c r="AB61" i="19"/>
  <c r="Z61" i="19"/>
  <c r="X61" i="19"/>
  <c r="V61" i="19"/>
  <c r="T61" i="19"/>
  <c r="Q61" i="19"/>
  <c r="M61" i="19"/>
  <c r="Y61" i="19" s="1"/>
  <c r="L61" i="19"/>
  <c r="AC60" i="19"/>
  <c r="AB60" i="19"/>
  <c r="AA60" i="19"/>
  <c r="X60" i="19"/>
  <c r="V60" i="19"/>
  <c r="T60" i="19"/>
  <c r="S60" i="19"/>
  <c r="L60" i="19"/>
  <c r="M60" i="19" s="1"/>
  <c r="AC59" i="19"/>
  <c r="AB59" i="19"/>
  <c r="X59" i="19"/>
  <c r="V59" i="19"/>
  <c r="T59" i="19"/>
  <c r="M59" i="19"/>
  <c r="AA59" i="19" s="1"/>
  <c r="L59" i="19"/>
  <c r="AC58" i="19"/>
  <c r="AB58" i="19"/>
  <c r="X58" i="19"/>
  <c r="V58" i="19"/>
  <c r="V55" i="19" s="1"/>
  <c r="T58" i="19"/>
  <c r="L58" i="19"/>
  <c r="M58" i="19" s="1"/>
  <c r="AC57" i="19"/>
  <c r="AB57" i="19"/>
  <c r="X57" i="19"/>
  <c r="X55" i="19" s="1"/>
  <c r="V57" i="19"/>
  <c r="T57" i="19"/>
  <c r="M57" i="19"/>
  <c r="L57" i="19"/>
  <c r="AC56" i="19"/>
  <c r="AB56" i="19"/>
  <c r="Y56" i="19"/>
  <c r="X56" i="19"/>
  <c r="V56" i="19"/>
  <c r="T56" i="19"/>
  <c r="L56" i="19"/>
  <c r="M56" i="19" s="1"/>
  <c r="AB55" i="19"/>
  <c r="W55" i="19"/>
  <c r="AC55" i="19" s="1"/>
  <c r="U55" i="19"/>
  <c r="T55" i="19"/>
  <c r="R55" i="19"/>
  <c r="P55" i="19"/>
  <c r="P50" i="19" s="1"/>
  <c r="P49" i="19" s="1"/>
  <c r="O55" i="19"/>
  <c r="K55" i="19"/>
  <c r="J55" i="19"/>
  <c r="J50" i="19" s="1"/>
  <c r="J49" i="19" s="1"/>
  <c r="I55" i="19"/>
  <c r="H55" i="19"/>
  <c r="G55" i="19"/>
  <c r="F55" i="19"/>
  <c r="F50" i="19" s="1"/>
  <c r="AC54" i="19"/>
  <c r="AB54" i="19"/>
  <c r="X54" i="19"/>
  <c r="V54" i="19"/>
  <c r="T54" i="19"/>
  <c r="L54" i="19"/>
  <c r="M54" i="19" s="1"/>
  <c r="Q54" i="19" s="1"/>
  <c r="J54" i="19"/>
  <c r="AC53" i="19"/>
  <c r="AB53" i="19"/>
  <c r="AA53" i="19"/>
  <c r="X53" i="19"/>
  <c r="V53" i="19"/>
  <c r="V51" i="19" s="1"/>
  <c r="V50" i="19" s="1"/>
  <c r="T53" i="19"/>
  <c r="S53" i="19"/>
  <c r="L53" i="19"/>
  <c r="M53" i="19" s="1"/>
  <c r="AC52" i="19"/>
  <c r="AB52" i="19"/>
  <c r="X52" i="19"/>
  <c r="X51" i="19" s="1"/>
  <c r="X50" i="19" s="1"/>
  <c r="V52" i="19"/>
  <c r="T52" i="19"/>
  <c r="T51" i="19" s="1"/>
  <c r="M52" i="19"/>
  <c r="AA52" i="19" s="1"/>
  <c r="L52" i="19"/>
  <c r="W51" i="19"/>
  <c r="AC51" i="19" s="1"/>
  <c r="U51" i="19"/>
  <c r="AB51" i="19" s="1"/>
  <c r="R51" i="19"/>
  <c r="P51" i="19"/>
  <c r="O51" i="19"/>
  <c r="K51" i="19"/>
  <c r="K50" i="19" s="1"/>
  <c r="J51" i="19"/>
  <c r="I51" i="19"/>
  <c r="H51" i="19"/>
  <c r="G51" i="19"/>
  <c r="F51" i="19"/>
  <c r="U50" i="19"/>
  <c r="O50" i="19"/>
  <c r="I50" i="19"/>
  <c r="G50" i="19"/>
  <c r="G49" i="19"/>
  <c r="X48" i="19"/>
  <c r="V48" i="19"/>
  <c r="T48" i="19"/>
  <c r="L48" i="19"/>
  <c r="M48" i="19" s="1"/>
  <c r="S48" i="19" s="1"/>
  <c r="S47" i="19" s="1"/>
  <c r="X47" i="19"/>
  <c r="W47" i="19"/>
  <c r="V47" i="19"/>
  <c r="U47" i="19"/>
  <c r="T47" i="19"/>
  <c r="R47" i="19"/>
  <c r="P47" i="19"/>
  <c r="P43" i="19" s="1"/>
  <c r="P42" i="19" s="1"/>
  <c r="P41" i="19" s="1"/>
  <c r="O47" i="19"/>
  <c r="K47" i="19"/>
  <c r="J47" i="19"/>
  <c r="J43" i="19" s="1"/>
  <c r="J42" i="19" s="1"/>
  <c r="J41" i="19" s="1"/>
  <c r="I47" i="19"/>
  <c r="H47" i="19"/>
  <c r="G47" i="19"/>
  <c r="F47" i="19"/>
  <c r="F43" i="19" s="1"/>
  <c r="F42" i="19" s="1"/>
  <c r="X46" i="19"/>
  <c r="V46" i="19"/>
  <c r="V44" i="19" s="1"/>
  <c r="V43" i="19" s="1"/>
  <c r="V42" i="19" s="1"/>
  <c r="T46" i="19"/>
  <c r="S46" i="19"/>
  <c r="L46" i="19"/>
  <c r="M46" i="19" s="1"/>
  <c r="Z45" i="19"/>
  <c r="X45" i="19"/>
  <c r="X44" i="19" s="1"/>
  <c r="X43" i="19" s="1"/>
  <c r="X42" i="19" s="1"/>
  <c r="V45" i="19"/>
  <c r="T45" i="19"/>
  <c r="T44" i="19" s="1"/>
  <c r="Q45" i="19"/>
  <c r="M45" i="19"/>
  <c r="Y45" i="19" s="1"/>
  <c r="L45" i="19"/>
  <c r="W44" i="19"/>
  <c r="U44" i="19"/>
  <c r="R44" i="19"/>
  <c r="P44" i="19"/>
  <c r="O44" i="19"/>
  <c r="O43" i="19" s="1"/>
  <c r="O42" i="19" s="1"/>
  <c r="O41" i="19" s="1"/>
  <c r="K44" i="19"/>
  <c r="J44" i="19"/>
  <c r="I44" i="19"/>
  <c r="I43" i="19" s="1"/>
  <c r="I42" i="19" s="1"/>
  <c r="I41" i="19" s="1"/>
  <c r="H44" i="19"/>
  <c r="G44" i="19"/>
  <c r="L44" i="19" s="1"/>
  <c r="F44" i="19"/>
  <c r="W43" i="19"/>
  <c r="K43" i="19"/>
  <c r="W42" i="19"/>
  <c r="K42" i="19"/>
  <c r="X40" i="19"/>
  <c r="V40" i="19"/>
  <c r="T40" i="19"/>
  <c r="M40" i="19"/>
  <c r="L40" i="19"/>
  <c r="W39" i="19"/>
  <c r="AA39" i="19" s="1"/>
  <c r="U39" i="19"/>
  <c r="R39" i="19"/>
  <c r="V39" i="19" s="1"/>
  <c r="P39" i="19"/>
  <c r="T39" i="19" s="1"/>
  <c r="K39" i="19"/>
  <c r="J39" i="19"/>
  <c r="I39" i="19"/>
  <c r="H39" i="19"/>
  <c r="L39" i="19" s="1"/>
  <c r="M39" i="19" s="1"/>
  <c r="G39" i="19"/>
  <c r="AC38" i="19"/>
  <c r="AB38" i="19"/>
  <c r="X38" i="19"/>
  <c r="V38" i="19"/>
  <c r="T38" i="19"/>
  <c r="S38" i="19"/>
  <c r="L38" i="19"/>
  <c r="M38" i="19" s="1"/>
  <c r="AC37" i="19"/>
  <c r="AB37" i="19"/>
  <c r="Z37" i="19"/>
  <c r="X37" i="19"/>
  <c r="V37" i="19"/>
  <c r="T37" i="19"/>
  <c r="Q37" i="19"/>
  <c r="M37" i="19"/>
  <c r="Y37" i="19" s="1"/>
  <c r="L37" i="19"/>
  <c r="AC36" i="19"/>
  <c r="AB36" i="19"/>
  <c r="AA36" i="19"/>
  <c r="X36" i="19"/>
  <c r="V36" i="19"/>
  <c r="T36" i="19"/>
  <c r="S36" i="19"/>
  <c r="L36" i="19"/>
  <c r="M36" i="19" s="1"/>
  <c r="AC35" i="19"/>
  <c r="AB35" i="19"/>
  <c r="X35" i="19"/>
  <c r="V35" i="19"/>
  <c r="T35" i="19"/>
  <c r="T33" i="19" s="1"/>
  <c r="T32" i="19" s="1"/>
  <c r="M35" i="19"/>
  <c r="L35" i="19"/>
  <c r="AC34" i="19"/>
  <c r="AB34" i="19"/>
  <c r="Y34" i="19"/>
  <c r="X34" i="19"/>
  <c r="V34" i="19"/>
  <c r="T34" i="19"/>
  <c r="L34" i="19"/>
  <c r="M34" i="19" s="1"/>
  <c r="X33" i="19"/>
  <c r="X32" i="19" s="1"/>
  <c r="W33" i="19"/>
  <c r="AC33" i="19" s="1"/>
  <c r="U33" i="19"/>
  <c r="R33" i="19"/>
  <c r="P33" i="19"/>
  <c r="O33" i="19"/>
  <c r="K33" i="19"/>
  <c r="J33" i="19"/>
  <c r="I33" i="19"/>
  <c r="H33" i="19"/>
  <c r="L33" i="19" s="1"/>
  <c r="G33" i="19"/>
  <c r="F33" i="19"/>
  <c r="W32" i="19"/>
  <c r="AC32" i="19" s="1"/>
  <c r="U32" i="19"/>
  <c r="R32" i="19"/>
  <c r="P32" i="19"/>
  <c r="O32" i="19"/>
  <c r="K32" i="19"/>
  <c r="J32" i="19"/>
  <c r="I32" i="19"/>
  <c r="G32" i="19"/>
  <c r="F32" i="19"/>
  <c r="F12" i="19" s="1"/>
  <c r="F11" i="19" s="1"/>
  <c r="AC31" i="19"/>
  <c r="AB31" i="19"/>
  <c r="X31" i="19"/>
  <c r="V31" i="19"/>
  <c r="T31" i="19"/>
  <c r="M31" i="19"/>
  <c r="Z31" i="19" s="1"/>
  <c r="L31" i="19"/>
  <c r="AC30" i="19"/>
  <c r="AB30" i="19"/>
  <c r="AA30" i="19"/>
  <c r="X30" i="19"/>
  <c r="V30" i="19"/>
  <c r="T30" i="19"/>
  <c r="S30" i="19"/>
  <c r="L30" i="19"/>
  <c r="M30" i="19" s="1"/>
  <c r="AC29" i="19"/>
  <c r="AB29" i="19"/>
  <c r="Z29" i="19"/>
  <c r="X29" i="19"/>
  <c r="V29" i="19"/>
  <c r="T29" i="19"/>
  <c r="Q29" i="19"/>
  <c r="M29" i="19"/>
  <c r="Y29" i="19" s="1"/>
  <c r="L29" i="19"/>
  <c r="AC28" i="19"/>
  <c r="AB28" i="19"/>
  <c r="X28" i="19"/>
  <c r="V28" i="19"/>
  <c r="T28" i="19"/>
  <c r="L28" i="19"/>
  <c r="M28" i="19" s="1"/>
  <c r="AC27" i="19"/>
  <c r="AB27" i="19"/>
  <c r="X27" i="19"/>
  <c r="V27" i="19"/>
  <c r="T27" i="19"/>
  <c r="M27" i="19"/>
  <c r="L27" i="19"/>
  <c r="AC26" i="19"/>
  <c r="AB26" i="19"/>
  <c r="Y26" i="19"/>
  <c r="X26" i="19"/>
  <c r="V26" i="19"/>
  <c r="T26" i="19"/>
  <c r="L26" i="19"/>
  <c r="M26" i="19" s="1"/>
  <c r="AC25" i="19"/>
  <c r="AB25" i="19"/>
  <c r="X25" i="19"/>
  <c r="X24" i="19" s="1"/>
  <c r="V25" i="19"/>
  <c r="V24" i="19" s="1"/>
  <c r="T25" i="19"/>
  <c r="M25" i="19"/>
  <c r="Q25" i="19" s="1"/>
  <c r="L25" i="19"/>
  <c r="W24" i="19"/>
  <c r="U24" i="19"/>
  <c r="R24" i="19"/>
  <c r="P24" i="19"/>
  <c r="O24" i="19"/>
  <c r="O12" i="19" s="1"/>
  <c r="O11" i="19" s="1"/>
  <c r="K24" i="19"/>
  <c r="K12" i="19" s="1"/>
  <c r="K11" i="19" s="1"/>
  <c r="J24" i="19"/>
  <c r="I24" i="19"/>
  <c r="I12" i="19" s="1"/>
  <c r="I11" i="19" s="1"/>
  <c r="H24" i="19"/>
  <c r="G24" i="19"/>
  <c r="F24" i="19"/>
  <c r="AC23" i="19"/>
  <c r="AB23" i="19"/>
  <c r="AA23" i="19"/>
  <c r="X23" i="19"/>
  <c r="V23" i="19"/>
  <c r="T23" i="19"/>
  <c r="L23" i="19"/>
  <c r="M23" i="19" s="1"/>
  <c r="AC22" i="19"/>
  <c r="AB22" i="19"/>
  <c r="Z22" i="19"/>
  <c r="X22" i="19"/>
  <c r="V22" i="19"/>
  <c r="T22" i="19"/>
  <c r="M22" i="19"/>
  <c r="L22" i="19"/>
  <c r="AC21" i="19"/>
  <c r="AB21" i="19"/>
  <c r="X21" i="19"/>
  <c r="V21" i="19"/>
  <c r="T21" i="19"/>
  <c r="S21" i="19"/>
  <c r="L21" i="19"/>
  <c r="M21" i="19" s="1"/>
  <c r="Y21" i="19" s="1"/>
  <c r="AC20" i="19"/>
  <c r="AB20" i="19"/>
  <c r="X20" i="19"/>
  <c r="X14" i="19" s="1"/>
  <c r="X13" i="19" s="1"/>
  <c r="V20" i="19"/>
  <c r="T20" i="19"/>
  <c r="M20" i="19"/>
  <c r="Q20" i="19" s="1"/>
  <c r="L20" i="19"/>
  <c r="AC19" i="19"/>
  <c r="AB19" i="19"/>
  <c r="X19" i="19"/>
  <c r="V19" i="19"/>
  <c r="T19" i="19"/>
  <c r="L19" i="19"/>
  <c r="M19" i="19" s="1"/>
  <c r="AC18" i="19"/>
  <c r="AB18" i="19"/>
  <c r="Z18" i="19"/>
  <c r="X18" i="19"/>
  <c r="V18" i="19"/>
  <c r="T18" i="19"/>
  <c r="Q18" i="19"/>
  <c r="M18" i="19"/>
  <c r="L18" i="19"/>
  <c r="AC17" i="19"/>
  <c r="AB17" i="19"/>
  <c r="X17" i="19"/>
  <c r="V17" i="19"/>
  <c r="T17" i="19"/>
  <c r="L17" i="19"/>
  <c r="M17" i="19" s="1"/>
  <c r="AC16" i="19"/>
  <c r="AB16" i="19"/>
  <c r="X16" i="19"/>
  <c r="V16" i="19"/>
  <c r="T16" i="19"/>
  <c r="T14" i="19" s="1"/>
  <c r="T13" i="19" s="1"/>
  <c r="M16" i="19"/>
  <c r="Z16" i="19" s="1"/>
  <c r="L16" i="19"/>
  <c r="AC15" i="19"/>
  <c r="AB15" i="19"/>
  <c r="AA15" i="19"/>
  <c r="X15" i="19"/>
  <c r="V15" i="19"/>
  <c r="T15" i="19"/>
  <c r="S15" i="19"/>
  <c r="L15" i="19"/>
  <c r="M15" i="19" s="1"/>
  <c r="AB14" i="19"/>
  <c r="W14" i="19"/>
  <c r="AC14" i="19" s="1"/>
  <c r="V14" i="19"/>
  <c r="U14" i="19"/>
  <c r="R14" i="19"/>
  <c r="P14" i="19"/>
  <c r="P13" i="19" s="1"/>
  <c r="P12" i="19" s="1"/>
  <c r="P11" i="19" s="1"/>
  <c r="P10" i="19" s="1"/>
  <c r="O14" i="19"/>
  <c r="K14" i="19"/>
  <c r="J14" i="19"/>
  <c r="I14" i="19"/>
  <c r="H14" i="19"/>
  <c r="L14" i="19" s="1"/>
  <c r="G14" i="19"/>
  <c r="F14" i="19"/>
  <c r="AB13" i="19"/>
  <c r="W13" i="19"/>
  <c r="AC13" i="19" s="1"/>
  <c r="V13" i="19"/>
  <c r="U13" i="19"/>
  <c r="R13" i="19"/>
  <c r="O13" i="19"/>
  <c r="K13" i="19"/>
  <c r="J13" i="19"/>
  <c r="I13" i="19"/>
  <c r="H13" i="19"/>
  <c r="L13" i="19" s="1"/>
  <c r="G13" i="19"/>
  <c r="F13" i="19"/>
  <c r="J12" i="19"/>
  <c r="J11" i="19"/>
  <c r="X9" i="19"/>
  <c r="V9" i="19"/>
  <c r="T9" i="19"/>
  <c r="M9" i="19"/>
  <c r="J9" i="19"/>
  <c r="H9" i="19"/>
  <c r="G9" i="19"/>
  <c r="F9" i="19"/>
  <c r="K41" i="19" l="1"/>
  <c r="AA100" i="19"/>
  <c r="Y100" i="19"/>
  <c r="M99" i="19"/>
  <c r="K49" i="19"/>
  <c r="K120" i="19"/>
  <c r="Z17" i="19"/>
  <c r="Q17" i="19"/>
  <c r="Z28" i="19"/>
  <c r="Q28" i="19"/>
  <c r="Y28" i="19"/>
  <c r="AA68" i="19"/>
  <c r="AA75" i="19"/>
  <c r="S75" i="19"/>
  <c r="Z75" i="19"/>
  <c r="Q75" i="19"/>
  <c r="Y75" i="19"/>
  <c r="J113" i="19"/>
  <c r="J111" i="19" s="1"/>
  <c r="L118" i="19"/>
  <c r="Z19" i="19"/>
  <c r="Q19" i="19"/>
  <c r="M24" i="19"/>
  <c r="S28" i="19"/>
  <c r="F67" i="19"/>
  <c r="AA77" i="19"/>
  <c r="S77" i="19"/>
  <c r="Z77" i="19"/>
  <c r="Q77" i="19"/>
  <c r="Y77" i="19"/>
  <c r="M76" i="19"/>
  <c r="U67" i="19"/>
  <c r="AB80" i="19"/>
  <c r="M80" i="19"/>
  <c r="AA82" i="19"/>
  <c r="S82" i="19"/>
  <c r="Z82" i="19"/>
  <c r="Q82" i="19"/>
  <c r="M87" i="19"/>
  <c r="AA88" i="19"/>
  <c r="S88" i="19"/>
  <c r="S87" i="19" s="1"/>
  <c r="Z88" i="19"/>
  <c r="Q88" i="19"/>
  <c r="X95" i="19"/>
  <c r="L99" i="19"/>
  <c r="G95" i="19"/>
  <c r="Z102" i="19"/>
  <c r="S102" i="19"/>
  <c r="AA102" i="19"/>
  <c r="Q102" i="19"/>
  <c r="Y102" i="19"/>
  <c r="O9" i="19"/>
  <c r="O94" i="19"/>
  <c r="L105" i="19"/>
  <c r="Y105" i="19"/>
  <c r="R104" i="19"/>
  <c r="AA149" i="19"/>
  <c r="S149" i="19"/>
  <c r="S148" i="19" s="1"/>
  <c r="S147" i="19" s="1"/>
  <c r="S146" i="19" s="1"/>
  <c r="Z149" i="19"/>
  <c r="Q149" i="19"/>
  <c r="Q148" i="19" s="1"/>
  <c r="Q147" i="19" s="1"/>
  <c r="Q146" i="19" s="1"/>
  <c r="M148" i="19"/>
  <c r="Y149" i="19"/>
  <c r="M158" i="19"/>
  <c r="Y159" i="19"/>
  <c r="V49" i="19"/>
  <c r="V41" i="19" s="1"/>
  <c r="S17" i="19"/>
  <c r="AA19" i="19"/>
  <c r="L24" i="19"/>
  <c r="G12" i="19"/>
  <c r="S26" i="19"/>
  <c r="Z26" i="19"/>
  <c r="Q26" i="19"/>
  <c r="Q24" i="19" s="1"/>
  <c r="AB33" i="19"/>
  <c r="L51" i="19"/>
  <c r="F49" i="19"/>
  <c r="F41" i="19" s="1"/>
  <c r="F10" i="19" s="1"/>
  <c r="AA57" i="19"/>
  <c r="S57" i="19"/>
  <c r="Z57" i="19"/>
  <c r="Q57" i="19"/>
  <c r="Y57" i="19"/>
  <c r="AA58" i="19"/>
  <c r="S58" i="19"/>
  <c r="Z58" i="19"/>
  <c r="Q58" i="19"/>
  <c r="Y58" i="19"/>
  <c r="AA65" i="19"/>
  <c r="S65" i="19"/>
  <c r="Z65" i="19"/>
  <c r="Q65" i="19"/>
  <c r="Y65" i="19"/>
  <c r="AA66" i="19"/>
  <c r="S66" i="19"/>
  <c r="Z66" i="19"/>
  <c r="Q66" i="19"/>
  <c r="Y66" i="19"/>
  <c r="L68" i="19"/>
  <c r="AA69" i="19"/>
  <c r="S69" i="19"/>
  <c r="S68" i="19" s="1"/>
  <c r="Z69" i="19"/>
  <c r="Q69" i="19"/>
  <c r="Q68" i="19" s="1"/>
  <c r="Y69" i="19"/>
  <c r="M68" i="19"/>
  <c r="X67" i="19"/>
  <c r="X49" i="19" s="1"/>
  <c r="X41" i="19" s="1"/>
  <c r="Z79" i="19"/>
  <c r="Q79" i="19"/>
  <c r="Y79" i="19"/>
  <c r="AC80" i="19"/>
  <c r="AA89" i="19"/>
  <c r="S89" i="19"/>
  <c r="Z89" i="19"/>
  <c r="Q89" i="19"/>
  <c r="Q93" i="19"/>
  <c r="R95" i="19"/>
  <c r="AA98" i="19"/>
  <c r="S98" i="19"/>
  <c r="S97" i="19" s="1"/>
  <c r="S96" i="19" s="1"/>
  <c r="Z98" i="19"/>
  <c r="Q98" i="19"/>
  <c r="Q97" i="19" s="1"/>
  <c r="Q96" i="19" s="1"/>
  <c r="M97" i="19"/>
  <c r="Y98" i="19"/>
  <c r="Y103" i="19"/>
  <c r="S103" i="19"/>
  <c r="AA103" i="19"/>
  <c r="Q103" i="19"/>
  <c r="I9" i="19"/>
  <c r="I94" i="19"/>
  <c r="AB104" i="19"/>
  <c r="U9" i="19"/>
  <c r="Z104" i="19"/>
  <c r="U94" i="19"/>
  <c r="L108" i="19"/>
  <c r="L115" i="19"/>
  <c r="G114" i="19"/>
  <c r="I127" i="19"/>
  <c r="I124" i="19" s="1"/>
  <c r="Y17" i="19"/>
  <c r="AA20" i="19"/>
  <c r="S20" i="19"/>
  <c r="Y20" i="19"/>
  <c r="AA27" i="19"/>
  <c r="S27" i="19"/>
  <c r="Z27" i="19"/>
  <c r="Q27" i="19"/>
  <c r="Y27" i="19"/>
  <c r="Z48" i="19"/>
  <c r="Q48" i="19"/>
  <c r="Q47" i="19" s="1"/>
  <c r="M47" i="19"/>
  <c r="Y48" i="19"/>
  <c r="W151" i="19"/>
  <c r="AC152" i="19"/>
  <c r="AA17" i="19"/>
  <c r="Y19" i="19"/>
  <c r="Y22" i="19"/>
  <c r="AA22" i="19"/>
  <c r="S22" i="19"/>
  <c r="U12" i="19"/>
  <c r="AB24" i="19"/>
  <c r="Z24" i="19"/>
  <c r="Z21" i="19"/>
  <c r="Q21" i="19"/>
  <c r="Q22" i="19"/>
  <c r="O10" i="19"/>
  <c r="AC24" i="19"/>
  <c r="W12" i="19"/>
  <c r="T24" i="19"/>
  <c r="T12" i="19" s="1"/>
  <c r="T11" i="19" s="1"/>
  <c r="AA26" i="19"/>
  <c r="H32" i="19"/>
  <c r="AA34" i="19"/>
  <c r="S34" i="19"/>
  <c r="Z34" i="19"/>
  <c r="Q34" i="19"/>
  <c r="M33" i="19"/>
  <c r="AA64" i="19"/>
  <c r="S64" i="19"/>
  <c r="Z64" i="19"/>
  <c r="Q64" i="19"/>
  <c r="Y64" i="19"/>
  <c r="S19" i="19"/>
  <c r="AA21" i="19"/>
  <c r="Z23" i="19"/>
  <c r="Q23" i="19"/>
  <c r="Y23" i="19"/>
  <c r="Y39" i="19"/>
  <c r="S39" i="19"/>
  <c r="Q39" i="19"/>
  <c r="S40" i="19"/>
  <c r="Q40" i="19"/>
  <c r="Q46" i="19"/>
  <c r="Q44" i="19" s="1"/>
  <c r="Q43" i="19" s="1"/>
  <c r="Q42" i="19" s="1"/>
  <c r="AA47" i="19"/>
  <c r="Z53" i="19"/>
  <c r="Q53" i="19"/>
  <c r="Y53" i="19"/>
  <c r="M51" i="19"/>
  <c r="Z60" i="19"/>
  <c r="Q60" i="19"/>
  <c r="Y60" i="19"/>
  <c r="H67" i="19"/>
  <c r="L67" i="19" s="1"/>
  <c r="AA71" i="19"/>
  <c r="S71" i="19"/>
  <c r="Z71" i="19"/>
  <c r="Q71" i="19"/>
  <c r="Q70" i="19" s="1"/>
  <c r="Y71" i="19"/>
  <c r="M70" i="19"/>
  <c r="AA74" i="19"/>
  <c r="S74" i="19"/>
  <c r="Z74" i="19"/>
  <c r="Q74" i="19"/>
  <c r="AB76" i="19"/>
  <c r="S79" i="19"/>
  <c r="X80" i="19"/>
  <c r="Y117" i="19"/>
  <c r="M116" i="19"/>
  <c r="S117" i="19"/>
  <c r="S116" i="19" s="1"/>
  <c r="S115" i="19" s="1"/>
  <c r="S114" i="19" s="1"/>
  <c r="S112" i="19" s="1"/>
  <c r="AA117" i="19"/>
  <c r="Q117" i="19"/>
  <c r="Q116" i="19" s="1"/>
  <c r="Q115" i="19" s="1"/>
  <c r="Q114" i="19" s="1"/>
  <c r="Q112" i="19" s="1"/>
  <c r="Y132" i="19"/>
  <c r="M131" i="19"/>
  <c r="R162" i="19"/>
  <c r="K10" i="19"/>
  <c r="Y16" i="19"/>
  <c r="AA16" i="19"/>
  <c r="S16" i="19"/>
  <c r="S14" i="19" s="1"/>
  <c r="S13" i="19" s="1"/>
  <c r="I10" i="19"/>
  <c r="G43" i="19"/>
  <c r="L47" i="19"/>
  <c r="H43" i="19"/>
  <c r="H42" i="19" s="1"/>
  <c r="AA83" i="19"/>
  <c r="S83" i="19"/>
  <c r="Z83" i="19"/>
  <c r="Q83" i="19"/>
  <c r="Y83" i="19"/>
  <c r="Y158" i="19"/>
  <c r="AA25" i="19"/>
  <c r="S25" i="19"/>
  <c r="Y25" i="19"/>
  <c r="AA51" i="19"/>
  <c r="Y54" i="19"/>
  <c r="AA54" i="19"/>
  <c r="S54" i="19"/>
  <c r="Q80" i="19"/>
  <c r="Y93" i="19"/>
  <c r="AA93" i="19"/>
  <c r="S93" i="19"/>
  <c r="P9" i="19"/>
  <c r="AA31" i="19"/>
  <c r="S31" i="19"/>
  <c r="Y31" i="19"/>
  <c r="AB32" i="19"/>
  <c r="Z38" i="19"/>
  <c r="Q38" i="19"/>
  <c r="Y38" i="19"/>
  <c r="U43" i="19"/>
  <c r="AB50" i="19"/>
  <c r="T50" i="19"/>
  <c r="L55" i="19"/>
  <c r="H50" i="19"/>
  <c r="AB70" i="19"/>
  <c r="Y70" i="19"/>
  <c r="R67" i="19"/>
  <c r="Z72" i="19"/>
  <c r="Q72" i="19"/>
  <c r="Y72" i="19"/>
  <c r="V80" i="19"/>
  <c r="AA84" i="19"/>
  <c r="S84" i="19"/>
  <c r="Z84" i="19"/>
  <c r="Q84" i="19"/>
  <c r="Y84" i="19"/>
  <c r="L97" i="19"/>
  <c r="J96" i="19"/>
  <c r="J95" i="19" s="1"/>
  <c r="J10" i="19" s="1"/>
  <c r="AA101" i="19"/>
  <c r="K94" i="19"/>
  <c r="K9" i="19"/>
  <c r="U112" i="19"/>
  <c r="L113" i="19"/>
  <c r="R12" i="19"/>
  <c r="Z15" i="19"/>
  <c r="Q15" i="19"/>
  <c r="M14" i="19"/>
  <c r="Y14" i="19" s="1"/>
  <c r="Y15" i="19"/>
  <c r="Q16" i="19"/>
  <c r="AA18" i="19"/>
  <c r="S18" i="19"/>
  <c r="Y18" i="19"/>
  <c r="Z20" i="19"/>
  <c r="S23" i="19"/>
  <c r="Z25" i="19"/>
  <c r="AA28" i="19"/>
  <c r="Z30" i="19"/>
  <c r="Q30" i="19"/>
  <c r="Y30" i="19"/>
  <c r="Q31" i="19"/>
  <c r="V33" i="19"/>
  <c r="V32" i="19" s="1"/>
  <c r="V12" i="19" s="1"/>
  <c r="V11" i="19" s="1"/>
  <c r="V10" i="19" s="1"/>
  <c r="AA35" i="19"/>
  <c r="S35" i="19"/>
  <c r="Z35" i="19"/>
  <c r="Q35" i="19"/>
  <c r="Y35" i="19"/>
  <c r="Z36" i="19"/>
  <c r="Q36" i="19"/>
  <c r="Y36" i="19"/>
  <c r="AA38" i="19"/>
  <c r="Z39" i="19"/>
  <c r="X39" i="19"/>
  <c r="X12" i="19" s="1"/>
  <c r="X11" i="19" s="1"/>
  <c r="M44" i="19"/>
  <c r="Z44" i="19" s="1"/>
  <c r="T43" i="19"/>
  <c r="T42" i="19" s="1"/>
  <c r="Y47" i="19"/>
  <c r="AA48" i="19"/>
  <c r="L50" i="19"/>
  <c r="W50" i="19"/>
  <c r="Z54" i="19"/>
  <c r="M55" i="19"/>
  <c r="AA56" i="19"/>
  <c r="S56" i="19"/>
  <c r="S55" i="19" s="1"/>
  <c r="Z56" i="19"/>
  <c r="Q56" i="19"/>
  <c r="M62" i="19"/>
  <c r="AA63" i="19"/>
  <c r="S63" i="19"/>
  <c r="S62" i="19" s="1"/>
  <c r="Z63" i="19"/>
  <c r="Q63" i="19"/>
  <c r="Q62" i="19" s="1"/>
  <c r="W67" i="19"/>
  <c r="T67" i="19"/>
  <c r="V67" i="19"/>
  <c r="S72" i="19"/>
  <c r="L80" i="19"/>
  <c r="Z85" i="19"/>
  <c r="Q85" i="19"/>
  <c r="Y85" i="19"/>
  <c r="AA90" i="19"/>
  <c r="S90" i="19"/>
  <c r="Z90" i="19"/>
  <c r="Q90" i="19"/>
  <c r="Y90" i="19"/>
  <c r="AA91" i="19"/>
  <c r="S91" i="19"/>
  <c r="Z91" i="19"/>
  <c r="Q91" i="19"/>
  <c r="Y91" i="19"/>
  <c r="L94" i="19"/>
  <c r="Y101" i="19"/>
  <c r="L104" i="19"/>
  <c r="L111" i="19"/>
  <c r="AB155" i="19"/>
  <c r="Y155" i="19"/>
  <c r="R154" i="19"/>
  <c r="AA158" i="19"/>
  <c r="S29" i="19"/>
  <c r="AA29" i="19"/>
  <c r="S37" i="19"/>
  <c r="AA37" i="19"/>
  <c r="R43" i="19"/>
  <c r="S45" i="19"/>
  <c r="S44" i="19" s="1"/>
  <c r="S43" i="19" s="1"/>
  <c r="S42" i="19" s="1"/>
  <c r="AA45" i="19"/>
  <c r="R50" i="19"/>
  <c r="AA55" i="19"/>
  <c r="S61" i="19"/>
  <c r="AA61" i="19"/>
  <c r="AA62" i="19"/>
  <c r="S73" i="19"/>
  <c r="AA73" i="19"/>
  <c r="S81" i="19"/>
  <c r="S80" i="19" s="1"/>
  <c r="AA81" i="19"/>
  <c r="S86" i="19"/>
  <c r="AA86" i="19"/>
  <c r="AA87" i="19"/>
  <c r="U95" i="19"/>
  <c r="Z99" i="19"/>
  <c r="Z100" i="19"/>
  <c r="Z101" i="19"/>
  <c r="W104" i="19"/>
  <c r="AA105" i="19"/>
  <c r="S106" i="19"/>
  <c r="S105" i="19" s="1"/>
  <c r="S104" i="19" s="1"/>
  <c r="AA106" i="19"/>
  <c r="Q107" i="19"/>
  <c r="Q105" i="19" s="1"/>
  <c r="Q104" i="19" s="1"/>
  <c r="F127" i="19"/>
  <c r="F124" i="19" s="1"/>
  <c r="F120" i="19" s="1"/>
  <c r="Z132" i="19"/>
  <c r="Y136" i="19"/>
  <c r="AB136" i="19"/>
  <c r="Z139" i="19"/>
  <c r="AB139" i="19"/>
  <c r="L144" i="19"/>
  <c r="L152" i="19"/>
  <c r="AC154" i="19"/>
  <c r="T128" i="19"/>
  <c r="T125" i="19" s="1"/>
  <c r="T121" i="19" s="1"/>
  <c r="Z156" i="19"/>
  <c r="M155" i="19"/>
  <c r="L160" i="19"/>
  <c r="G159" i="19"/>
  <c r="AB162" i="19"/>
  <c r="AB105" i="19"/>
  <c r="Z110" i="19"/>
  <c r="Q110" i="19"/>
  <c r="Q109" i="19" s="1"/>
  <c r="Q108" i="19" s="1"/>
  <c r="M109" i="19"/>
  <c r="Y109" i="19" s="1"/>
  <c r="Y110" i="19"/>
  <c r="L130" i="19"/>
  <c r="V127" i="19"/>
  <c r="V124" i="19" s="1"/>
  <c r="L131" i="19"/>
  <c r="L132" i="19"/>
  <c r="AA133" i="19"/>
  <c r="S133" i="19"/>
  <c r="S132" i="19" s="1"/>
  <c r="S131" i="19" s="1"/>
  <c r="S130" i="19" s="1"/>
  <c r="Z133" i="19"/>
  <c r="Q133" i="19"/>
  <c r="Q132" i="19" s="1"/>
  <c r="Q131" i="19" s="1"/>
  <c r="Q130" i="19" s="1"/>
  <c r="Y133" i="19"/>
  <c r="Z137" i="19"/>
  <c r="Q137" i="19"/>
  <c r="Q136" i="19" s="1"/>
  <c r="Q135" i="19" s="1"/>
  <c r="Q134" i="19" s="1"/>
  <c r="Y137" i="19"/>
  <c r="M136" i="19"/>
  <c r="L143" i="19"/>
  <c r="AA153" i="19"/>
  <c r="S153" i="19"/>
  <c r="S152" i="19" s="1"/>
  <c r="S151" i="19" s="1"/>
  <c r="S150" i="19" s="1"/>
  <c r="Q153" i="19"/>
  <c r="Q152" i="19" s="1"/>
  <c r="Q151" i="19" s="1"/>
  <c r="Q150" i="19" s="1"/>
  <c r="M152" i="19"/>
  <c r="Y152" i="19" s="1"/>
  <c r="Z153" i="19"/>
  <c r="Y153" i="19"/>
  <c r="L156" i="19"/>
  <c r="G155" i="19"/>
  <c r="Z51" i="19"/>
  <c r="Y52" i="19"/>
  <c r="Y59" i="19"/>
  <c r="Z68" i="19"/>
  <c r="AA70" i="19"/>
  <c r="AA76" i="19"/>
  <c r="Y78" i="19"/>
  <c r="Y92" i="19"/>
  <c r="W95" i="19"/>
  <c r="Y97" i="19"/>
  <c r="AA110" i="19"/>
  <c r="P127" i="19"/>
  <c r="P124" i="19" s="1"/>
  <c r="AA131" i="19"/>
  <c r="AA132" i="19"/>
  <c r="T127" i="19"/>
  <c r="T124" i="19" s="1"/>
  <c r="R135" i="19"/>
  <c r="Z136" i="19"/>
  <c r="S137" i="19"/>
  <c r="S136" i="19" s="1"/>
  <c r="S135" i="19" s="1"/>
  <c r="S134" i="19" s="1"/>
  <c r="U138" i="19"/>
  <c r="L139" i="19"/>
  <c r="L142" i="19"/>
  <c r="Z159" i="19"/>
  <c r="AB159" i="19"/>
  <c r="U158" i="19"/>
  <c r="L163" i="19"/>
  <c r="L162" i="19"/>
  <c r="Q52" i="19"/>
  <c r="Z52" i="19"/>
  <c r="Q59" i="19"/>
  <c r="Z59" i="19"/>
  <c r="Q78" i="19"/>
  <c r="Z78" i="19"/>
  <c r="Q92" i="19"/>
  <c r="Z92" i="19"/>
  <c r="S110" i="19"/>
  <c r="S109" i="19" s="1"/>
  <c r="S108" i="19" s="1"/>
  <c r="AB111" i="19"/>
  <c r="L116" i="19"/>
  <c r="AA119" i="19"/>
  <c r="S119" i="19"/>
  <c r="S118" i="19" s="1"/>
  <c r="S113" i="19" s="1"/>
  <c r="S111" i="19" s="1"/>
  <c r="Y119" i="19"/>
  <c r="M118" i="19"/>
  <c r="J135" i="19"/>
  <c r="L147" i="19"/>
  <c r="R147" i="19"/>
  <c r="AB148" i="19"/>
  <c r="R150" i="19"/>
  <c r="H128" i="19"/>
  <c r="H125" i="19" s="1"/>
  <c r="H121" i="19" s="1"/>
  <c r="AA159" i="19"/>
  <c r="S52" i="19"/>
  <c r="S51" i="19" s="1"/>
  <c r="S50" i="19" s="1"/>
  <c r="S59" i="19"/>
  <c r="S78" i="19"/>
  <c r="S92" i="19"/>
  <c r="M94" i="19"/>
  <c r="Y106" i="19"/>
  <c r="AA118" i="19"/>
  <c r="W113" i="19"/>
  <c r="Q119" i="19"/>
  <c r="Q118" i="19" s="1"/>
  <c r="Q113" i="19" s="1"/>
  <c r="Q111" i="19" s="1"/>
  <c r="J127" i="19"/>
  <c r="J124" i="19" s="1"/>
  <c r="J120" i="19" s="1"/>
  <c r="X127" i="19"/>
  <c r="X124" i="19" s="1"/>
  <c r="L138" i="19"/>
  <c r="W138" i="19"/>
  <c r="Z140" i="19"/>
  <c r="AB140" i="19"/>
  <c r="G146" i="19"/>
  <c r="L146" i="19" s="1"/>
  <c r="AC159" i="19"/>
  <c r="L167" i="19"/>
  <c r="H166" i="19"/>
  <c r="L166" i="19" s="1"/>
  <c r="W178" i="19"/>
  <c r="Z180" i="19"/>
  <c r="AB180" i="19"/>
  <c r="AC180" i="19"/>
  <c r="U179" i="19"/>
  <c r="M191" i="19"/>
  <c r="AA192" i="19"/>
  <c r="R206" i="19"/>
  <c r="S141" i="19"/>
  <c r="S140" i="19" s="1"/>
  <c r="S139" i="19" s="1"/>
  <c r="S138" i="19" s="1"/>
  <c r="AA142" i="19"/>
  <c r="AA143" i="19"/>
  <c r="AA144" i="19"/>
  <c r="Q145" i="19"/>
  <c r="Q144" i="19" s="1"/>
  <c r="Q143" i="19" s="1"/>
  <c r="Q142" i="19" s="1"/>
  <c r="U147" i="19"/>
  <c r="AC147" i="19" s="1"/>
  <c r="AC148" i="19"/>
  <c r="G151" i="19"/>
  <c r="AB152" i="19"/>
  <c r="Z160" i="19"/>
  <c r="AC160" i="19"/>
  <c r="AA168" i="19"/>
  <c r="W167" i="19"/>
  <c r="AC168" i="19"/>
  <c r="AB176" i="19"/>
  <c r="R175" i="19"/>
  <c r="Y176" i="19"/>
  <c r="Z177" i="19"/>
  <c r="Q177" i="19"/>
  <c r="Q176" i="19" s="1"/>
  <c r="Q175" i="19" s="1"/>
  <c r="Q174" i="19" s="1"/>
  <c r="M176" i="19"/>
  <c r="S177" i="19"/>
  <c r="S176" i="19" s="1"/>
  <c r="S175" i="19" s="1"/>
  <c r="S174" i="19" s="1"/>
  <c r="Y177" i="19"/>
  <c r="AC179" i="19"/>
  <c r="W186" i="19"/>
  <c r="AC187" i="19"/>
  <c r="G191" i="19"/>
  <c r="L192" i="19"/>
  <c r="M199" i="19"/>
  <c r="Y200" i="19"/>
  <c r="M179" i="19"/>
  <c r="AA179" i="19" s="1"/>
  <c r="AA180" i="19"/>
  <c r="R182" i="19"/>
  <c r="AB183" i="19"/>
  <c r="AB184" i="19"/>
  <c r="AA195" i="19"/>
  <c r="W194" i="19"/>
  <c r="AA194" i="19" s="1"/>
  <c r="AB211" i="19"/>
  <c r="R210" i="19"/>
  <c r="L266" i="19"/>
  <c r="U151" i="19"/>
  <c r="Y161" i="19"/>
  <c r="Z161" i="19"/>
  <c r="AC162" i="19"/>
  <c r="L180" i="19"/>
  <c r="G179" i="19"/>
  <c r="Y181" i="19"/>
  <c r="AA181" i="19"/>
  <c r="S181" i="19"/>
  <c r="S180" i="19" s="1"/>
  <c r="S179" i="19" s="1"/>
  <c r="S178" i="19" s="1"/>
  <c r="Q181" i="19"/>
  <c r="Q180" i="19" s="1"/>
  <c r="Q179" i="19" s="1"/>
  <c r="Q178" i="19" s="1"/>
  <c r="Z191" i="19"/>
  <c r="AB191" i="19"/>
  <c r="U190" i="19"/>
  <c r="L208" i="19"/>
  <c r="G207" i="19"/>
  <c r="Y225" i="19"/>
  <c r="M224" i="19"/>
  <c r="AA225" i="19"/>
  <c r="S225" i="19"/>
  <c r="S224" i="19" s="1"/>
  <c r="S223" i="19" s="1"/>
  <c r="S222" i="19" s="1"/>
  <c r="Z225" i="19"/>
  <c r="Q225" i="19"/>
  <c r="Q224" i="19" s="1"/>
  <c r="Q223" i="19" s="1"/>
  <c r="Q222" i="19" s="1"/>
  <c r="AA156" i="19"/>
  <c r="AC163" i="19"/>
  <c r="AC164" i="19"/>
  <c r="J182" i="19"/>
  <c r="L182" i="19" s="1"/>
  <c r="L183" i="19"/>
  <c r="AC184" i="19"/>
  <c r="W183" i="19"/>
  <c r="L188" i="19"/>
  <c r="G187" i="19"/>
  <c r="R257" i="19"/>
  <c r="AB257" i="19" s="1"/>
  <c r="R248" i="19"/>
  <c r="AA155" i="19"/>
  <c r="Z157" i="19"/>
  <c r="Q157" i="19"/>
  <c r="Q156" i="19" s="1"/>
  <c r="Q155" i="19" s="1"/>
  <c r="Q154" i="19" s="1"/>
  <c r="Y157" i="19"/>
  <c r="L164" i="19"/>
  <c r="Z168" i="19"/>
  <c r="U167" i="19"/>
  <c r="Y180" i="19"/>
  <c r="R179" i="19"/>
  <c r="W190" i="19"/>
  <c r="AA191" i="19"/>
  <c r="AC191" i="19"/>
  <c r="AC252" i="19"/>
  <c r="AA252" i="19"/>
  <c r="W251" i="19"/>
  <c r="L171" i="19"/>
  <c r="AA176" i="19"/>
  <c r="Y189" i="19"/>
  <c r="Z189" i="19"/>
  <c r="AB196" i="19"/>
  <c r="AC200" i="19"/>
  <c r="W199" i="19"/>
  <c r="L212" i="19"/>
  <c r="H211" i="19"/>
  <c r="Y212" i="19"/>
  <c r="AB212" i="19"/>
  <c r="M212" i="19"/>
  <c r="AA212" i="19" s="1"/>
  <c r="Z213" i="19"/>
  <c r="Q213" i="19"/>
  <c r="Q212" i="19" s="1"/>
  <c r="Q211" i="19" s="1"/>
  <c r="Q210" i="19" s="1"/>
  <c r="S213" i="19"/>
  <c r="S212" i="19" s="1"/>
  <c r="S211" i="19" s="1"/>
  <c r="S210" i="19" s="1"/>
  <c r="AA213" i="19"/>
  <c r="M215" i="19"/>
  <c r="AA216" i="19"/>
  <c r="Z216" i="19"/>
  <c r="AB216" i="19"/>
  <c r="U215" i="19"/>
  <c r="M227" i="19"/>
  <c r="I243" i="19"/>
  <c r="L244" i="19"/>
  <c r="Z262" i="19"/>
  <c r="M194" i="19"/>
  <c r="AB198" i="19"/>
  <c r="Y204" i="19"/>
  <c r="AB204" i="19"/>
  <c r="U218" i="19"/>
  <c r="R219" i="19"/>
  <c r="AB219" i="19" s="1"/>
  <c r="AB220" i="19"/>
  <c r="AB224" i="19"/>
  <c r="U223" i="19"/>
  <c r="Z224" i="19"/>
  <c r="U231" i="19"/>
  <c r="AC243" i="19"/>
  <c r="W242" i="19"/>
  <c r="L251" i="19"/>
  <c r="K260" i="19"/>
  <c r="K248" i="19" s="1"/>
  <c r="K246" i="19" s="1"/>
  <c r="Y168" i="19"/>
  <c r="L184" i="19"/>
  <c r="U186" i="19"/>
  <c r="AA188" i="19"/>
  <c r="S189" i="19"/>
  <c r="S188" i="19" s="1"/>
  <c r="S187" i="19" s="1"/>
  <c r="S186" i="19" s="1"/>
  <c r="Y192" i="19"/>
  <c r="AA200" i="19"/>
  <c r="Z205" i="19"/>
  <c r="Q205" i="19"/>
  <c r="Q204" i="19" s="1"/>
  <c r="Q203" i="19" s="1"/>
  <c r="Q202" i="19" s="1"/>
  <c r="Y205" i="19"/>
  <c r="M204" i="19"/>
  <c r="S205" i="19"/>
  <c r="S204" i="19" s="1"/>
  <c r="S203" i="19" s="1"/>
  <c r="S202" i="19" s="1"/>
  <c r="Y209" i="19"/>
  <c r="AA209" i="19"/>
  <c r="S209" i="19"/>
  <c r="S208" i="19" s="1"/>
  <c r="S207" i="19" s="1"/>
  <c r="S206" i="19" s="1"/>
  <c r="Q209" i="19"/>
  <c r="Q208" i="19" s="1"/>
  <c r="Q207" i="19" s="1"/>
  <c r="Q206" i="19" s="1"/>
  <c r="W218" i="19"/>
  <c r="L224" i="19"/>
  <c r="G223" i="19"/>
  <c r="G227" i="19"/>
  <c r="Y230" i="19"/>
  <c r="Y238" i="19"/>
  <c r="S251" i="19"/>
  <c r="S250" i="19" s="1"/>
  <c r="G170" i="19"/>
  <c r="L170" i="19" s="1"/>
  <c r="Y193" i="19"/>
  <c r="AA193" i="19"/>
  <c r="S193" i="19"/>
  <c r="S192" i="19" s="1"/>
  <c r="S191" i="19" s="1"/>
  <c r="S190" i="19" s="1"/>
  <c r="R195" i="19"/>
  <c r="AB195" i="19" s="1"/>
  <c r="G195" i="19"/>
  <c r="L196" i="19"/>
  <c r="R203" i="19"/>
  <c r="Z208" i="19"/>
  <c r="AB208" i="19"/>
  <c r="U207" i="19"/>
  <c r="AC212" i="19"/>
  <c r="W211" i="19"/>
  <c r="G215" i="19"/>
  <c r="Y216" i="19"/>
  <c r="Y221" i="19"/>
  <c r="M220" i="19"/>
  <c r="AA221" i="19"/>
  <c r="S221" i="19"/>
  <c r="S220" i="19" s="1"/>
  <c r="S219" i="19" s="1"/>
  <c r="S218" i="19" s="1"/>
  <c r="Z221" i="19"/>
  <c r="Q221" i="19"/>
  <c r="Q220" i="19" s="1"/>
  <c r="Q219" i="19" s="1"/>
  <c r="Q218" i="19" s="1"/>
  <c r="AB228" i="19"/>
  <c r="R227" i="19"/>
  <c r="Y228" i="19"/>
  <c r="Z228" i="19"/>
  <c r="O249" i="19"/>
  <c r="O247" i="19" s="1"/>
  <c r="O123" i="19" s="1"/>
  <c r="M164" i="19"/>
  <c r="M167" i="19"/>
  <c r="L168" i="19"/>
  <c r="Q169" i="19"/>
  <c r="Q168" i="19" s="1"/>
  <c r="Q167" i="19" s="1"/>
  <c r="Q166" i="19" s="1"/>
  <c r="M184" i="19"/>
  <c r="Z185" i="19"/>
  <c r="Q185" i="19"/>
  <c r="Q184" i="19" s="1"/>
  <c r="Q183" i="19" s="1"/>
  <c r="Q182" i="19" s="1"/>
  <c r="Y185" i="19"/>
  <c r="M188" i="19"/>
  <c r="Z188" i="19"/>
  <c r="R191" i="19"/>
  <c r="Z192" i="19"/>
  <c r="AB192" i="19"/>
  <c r="Q193" i="19"/>
  <c r="Q192" i="19" s="1"/>
  <c r="Q191" i="19" s="1"/>
  <c r="Q190" i="19" s="1"/>
  <c r="Z195" i="19"/>
  <c r="U194" i="19"/>
  <c r="L198" i="19"/>
  <c r="AA201" i="19"/>
  <c r="S201" i="19"/>
  <c r="S200" i="19" s="1"/>
  <c r="S199" i="19" s="1"/>
  <c r="S198" i="19" s="1"/>
  <c r="Q201" i="19"/>
  <c r="Q200" i="19" s="1"/>
  <c r="Q199" i="19" s="1"/>
  <c r="Q198" i="19" s="1"/>
  <c r="Z201" i="19"/>
  <c r="M208" i="19"/>
  <c r="AC208" i="19"/>
  <c r="AC216" i="19"/>
  <c r="L220" i="19"/>
  <c r="G231" i="19"/>
  <c r="Y259" i="19"/>
  <c r="AA259" i="19"/>
  <c r="Q259" i="19"/>
  <c r="Q258" i="19" s="1"/>
  <c r="Q257" i="19" s="1"/>
  <c r="Q256" i="19" s="1"/>
  <c r="Z259" i="19"/>
  <c r="M258" i="19"/>
  <c r="S259" i="19"/>
  <c r="S258" i="19" s="1"/>
  <c r="S257" i="19" s="1"/>
  <c r="S256" i="19" s="1"/>
  <c r="AC174" i="19"/>
  <c r="AC175" i="19"/>
  <c r="AC176" i="19"/>
  <c r="L200" i="19"/>
  <c r="L204" i="19"/>
  <c r="L219" i="19"/>
  <c r="G218" i="19"/>
  <c r="L218" i="19" s="1"/>
  <c r="AA220" i="19"/>
  <c r="AA229" i="19"/>
  <c r="S229" i="19"/>
  <c r="S228" i="19" s="1"/>
  <c r="S227" i="19" s="1"/>
  <c r="S226" i="19" s="1"/>
  <c r="Y229" i="19"/>
  <c r="Z229" i="19"/>
  <c r="M230" i="19"/>
  <c r="W232" i="19"/>
  <c r="L234" i="19"/>
  <c r="Z234" i="19"/>
  <c r="U232" i="19"/>
  <c r="R251" i="19"/>
  <c r="H251" i="19"/>
  <c r="H250" i="19" s="1"/>
  <c r="H249" i="19" s="1"/>
  <c r="H247" i="19" s="1"/>
  <c r="H123" i="19" s="1"/>
  <c r="L254" i="19"/>
  <c r="L292" i="19"/>
  <c r="G291" i="19"/>
  <c r="L232" i="19"/>
  <c r="G230" i="19"/>
  <c r="L230" i="19" s="1"/>
  <c r="F233" i="19"/>
  <c r="F231" i="19" s="1"/>
  <c r="F129" i="19" s="1"/>
  <c r="F126" i="19" s="1"/>
  <c r="Z238" i="19"/>
  <c r="M244" i="19"/>
  <c r="Y244" i="19" s="1"/>
  <c r="Z245" i="19"/>
  <c r="Q245" i="19"/>
  <c r="Q244" i="19" s="1"/>
  <c r="Q243" i="19" s="1"/>
  <c r="Q242" i="19" s="1"/>
  <c r="Q241" i="19" s="1"/>
  <c r="Q240" i="19" s="1"/>
  <c r="Y245" i="19"/>
  <c r="L252" i="19"/>
  <c r="V272" i="19"/>
  <c r="V271" i="19" s="1"/>
  <c r="S272" i="19"/>
  <c r="S271" i="19" s="1"/>
  <c r="Z237" i="19"/>
  <c r="Q237" i="19"/>
  <c r="Q235" i="19" s="1"/>
  <c r="Q233" i="19" s="1"/>
  <c r="Q231" i="19" s="1"/>
  <c r="Q129" i="19" s="1"/>
  <c r="Q126" i="19" s="1"/>
  <c r="AA237" i="19"/>
  <c r="Y237" i="19"/>
  <c r="M235" i="19"/>
  <c r="Z235" i="19" s="1"/>
  <c r="F249" i="19"/>
  <c r="F247" i="19" s="1"/>
  <c r="Y253" i="19"/>
  <c r="AA253" i="19"/>
  <c r="Q253" i="19"/>
  <c r="Q252" i="19" s="1"/>
  <c r="Q251" i="19" s="1"/>
  <c r="Q250" i="19" s="1"/>
  <c r="M252" i="19"/>
  <c r="Y255" i="19"/>
  <c r="M254" i="19"/>
  <c r="S255" i="19"/>
  <c r="S254" i="19" s="1"/>
  <c r="AA255" i="19"/>
  <c r="H261" i="19"/>
  <c r="L262" i="19"/>
  <c r="W231" i="19"/>
  <c r="L250" i="19"/>
  <c r="L249" i="19" s="1"/>
  <c r="V249" i="19"/>
  <c r="V247" i="19" s="1"/>
  <c r="V123" i="19" s="1"/>
  <c r="L258" i="19"/>
  <c r="G257" i="19"/>
  <c r="AA196" i="19"/>
  <c r="AA197" i="19"/>
  <c r="S197" i="19"/>
  <c r="S196" i="19" s="1"/>
  <c r="S195" i="19" s="1"/>
  <c r="S194" i="19" s="1"/>
  <c r="Y197" i="19"/>
  <c r="L199" i="19"/>
  <c r="Z200" i="19"/>
  <c r="AA204" i="19"/>
  <c r="Y217" i="19"/>
  <c r="Z217" i="19"/>
  <c r="I233" i="19"/>
  <c r="I231" i="19" s="1"/>
  <c r="I129" i="19" s="1"/>
  <c r="I126" i="19" s="1"/>
  <c r="I123" i="19" s="1"/>
  <c r="X233" i="19"/>
  <c r="X231" i="19" s="1"/>
  <c r="X129" i="19" s="1"/>
  <c r="X126" i="19" s="1"/>
  <c r="U242" i="19"/>
  <c r="Z263" i="19"/>
  <c r="Q263" i="19"/>
  <c r="Q262" i="19" s="1"/>
  <c r="Q261" i="19" s="1"/>
  <c r="Q260" i="19" s="1"/>
  <c r="Q248" i="19" s="1"/>
  <c r="Q246" i="19" s="1"/>
  <c r="M262" i="19"/>
  <c r="AA263" i="19"/>
  <c r="W271" i="19"/>
  <c r="AC202" i="19"/>
  <c r="AC203" i="19"/>
  <c r="AC204" i="19"/>
  <c r="Z227" i="19"/>
  <c r="AA228" i="19"/>
  <c r="AB244" i="19"/>
  <c r="T251" i="19"/>
  <c r="T250" i="19" s="1"/>
  <c r="T249" i="19" s="1"/>
  <c r="T247" i="19" s="1"/>
  <c r="T123" i="19" s="1"/>
  <c r="Y254" i="19"/>
  <c r="M269" i="19"/>
  <c r="M266" i="19" s="1"/>
  <c r="G271" i="19"/>
  <c r="L271" i="19" s="1"/>
  <c r="L272" i="19"/>
  <c r="G278" i="19"/>
  <c r="L279" i="19"/>
  <c r="W278" i="19"/>
  <c r="X278" i="19"/>
  <c r="X277" i="19" s="1"/>
  <c r="X249" i="19" s="1"/>
  <c r="X247" i="19" s="1"/>
  <c r="AA284" i="19"/>
  <c r="S284" i="19"/>
  <c r="S283" i="19" s="1"/>
  <c r="Q284" i="19"/>
  <c r="Q283" i="19" s="1"/>
  <c r="Y284" i="19"/>
  <c r="Y293" i="19"/>
  <c r="Y234" i="19"/>
  <c r="AA236" i="19"/>
  <c r="S236" i="19"/>
  <c r="S234" i="19" s="1"/>
  <c r="S232" i="19" s="1"/>
  <c r="S230" i="19" s="1"/>
  <c r="Y236" i="19"/>
  <c r="Z252" i="19"/>
  <c r="AB252" i="19"/>
  <c r="AC256" i="19"/>
  <c r="Z258" i="19"/>
  <c r="AB258" i="19"/>
  <c r="T261" i="19"/>
  <c r="T260" i="19" s="1"/>
  <c r="T248" i="19" s="1"/>
  <c r="T246" i="19" s="1"/>
  <c r="Z265" i="19"/>
  <c r="Q265" i="19"/>
  <c r="Q264" i="19" s="1"/>
  <c r="M264" i="19"/>
  <c r="Y265" i="19"/>
  <c r="Y267" i="19"/>
  <c r="AA270" i="19"/>
  <c r="S270" i="19"/>
  <c r="S269" i="19" s="1"/>
  <c r="S266" i="19" s="1"/>
  <c r="S260" i="19" s="1"/>
  <c r="S248" i="19" s="1"/>
  <c r="S246" i="19" s="1"/>
  <c r="Y270" i="19"/>
  <c r="R271" i="19"/>
  <c r="Z281" i="19"/>
  <c r="AB292" i="19"/>
  <c r="U291" i="19"/>
  <c r="Z293" i="19"/>
  <c r="AC293" i="19"/>
  <c r="P296" i="19"/>
  <c r="P295" i="19" s="1"/>
  <c r="H296" i="19"/>
  <c r="H295" i="19" s="1"/>
  <c r="L297" i="19"/>
  <c r="L267" i="19"/>
  <c r="AA280" i="19"/>
  <c r="S280" i="19"/>
  <c r="S279" i="19" s="1"/>
  <c r="Z280" i="19"/>
  <c r="M279" i="19"/>
  <c r="AB267" i="19"/>
  <c r="U266" i="19"/>
  <c r="Z267" i="19"/>
  <c r="AA269" i="19"/>
  <c r="AA276" i="19"/>
  <c r="S276" i="19"/>
  <c r="S275" i="19" s="1"/>
  <c r="Q276" i="19"/>
  <c r="Q275" i="19" s="1"/>
  <c r="Z276" i="19"/>
  <c r="M275" i="19"/>
  <c r="Y275" i="19" s="1"/>
  <c r="Q280" i="19"/>
  <c r="Q279" i="19" s="1"/>
  <c r="Q278" i="19" s="1"/>
  <c r="Q277" i="19" s="1"/>
  <c r="Y281" i="19"/>
  <c r="AA288" i="19"/>
  <c r="S288" i="19"/>
  <c r="S287" i="19" s="1"/>
  <c r="Q288" i="19"/>
  <c r="Q287" i="19" s="1"/>
  <c r="Z288" i="19"/>
  <c r="M287" i="19"/>
  <c r="AA287" i="19" s="1"/>
  <c r="M292" i="19"/>
  <c r="AA293" i="19"/>
  <c r="S239" i="19"/>
  <c r="S238" i="19" s="1"/>
  <c r="S233" i="19" s="1"/>
  <c r="S231" i="19" s="1"/>
  <c r="S129" i="19" s="1"/>
  <c r="S126" i="19" s="1"/>
  <c r="R242" i="19"/>
  <c r="U251" i="19"/>
  <c r="W261" i="19"/>
  <c r="V266" i="19"/>
  <c r="V260" i="19" s="1"/>
  <c r="V248" i="19" s="1"/>
  <c r="V246" i="19" s="1"/>
  <c r="AA273" i="19"/>
  <c r="Z274" i="19"/>
  <c r="Q274" i="19"/>
  <c r="Q273" i="19" s="1"/>
  <c r="Q272" i="19" s="1"/>
  <c r="Q271" i="19" s="1"/>
  <c r="Y274" i="19"/>
  <c r="L275" i="19"/>
  <c r="AA281" i="19"/>
  <c r="M283" i="19"/>
  <c r="Y294" i="19"/>
  <c r="AA294" i="19"/>
  <c r="Q294" i="19"/>
  <c r="Q293" i="19" s="1"/>
  <c r="Q292" i="19" s="1"/>
  <c r="Q291" i="19" s="1"/>
  <c r="Q290" i="19" s="1"/>
  <c r="Q289" i="19" s="1"/>
  <c r="Z294" i="19"/>
  <c r="S294" i="19"/>
  <c r="S293" i="19" s="1"/>
  <c r="S292" i="19" s="1"/>
  <c r="S291" i="19" s="1"/>
  <c r="S290" i="19" s="1"/>
  <c r="S289" i="19" s="1"/>
  <c r="AC298" i="19"/>
  <c r="AA298" i="19"/>
  <c r="W297" i="19"/>
  <c r="W301" i="19"/>
  <c r="AC302" i="19"/>
  <c r="V308" i="19"/>
  <c r="V305" i="19" s="1"/>
  <c r="U311" i="19"/>
  <c r="AB312" i="19"/>
  <c r="Y326" i="19"/>
  <c r="W337" i="19"/>
  <c r="AA338" i="19"/>
  <c r="U341" i="19"/>
  <c r="AB342" i="19"/>
  <c r="Y285" i="19"/>
  <c r="Z299" i="19"/>
  <c r="U298" i="19"/>
  <c r="AC299" i="19"/>
  <c r="AC303" i="19"/>
  <c r="W312" i="19"/>
  <c r="AC313" i="19"/>
  <c r="R323" i="19"/>
  <c r="H341" i="19"/>
  <c r="L341" i="19" s="1"/>
  <c r="L342" i="19"/>
  <c r="S296" i="19"/>
  <c r="S295" i="19" s="1"/>
  <c r="L313" i="19"/>
  <c r="G312" i="19"/>
  <c r="P308" i="19"/>
  <c r="P305" i="19" s="1"/>
  <c r="L269" i="19"/>
  <c r="R278" i="19"/>
  <c r="L281" i="19"/>
  <c r="Y282" i="19"/>
  <c r="Z282" i="19"/>
  <c r="AA283" i="19"/>
  <c r="AA285" i="19"/>
  <c r="L293" i="19"/>
  <c r="O296" i="19"/>
  <c r="O295" i="19" s="1"/>
  <c r="O120" i="19" s="1"/>
  <c r="L298" i="19"/>
  <c r="L303" i="19"/>
  <c r="G302" i="19"/>
  <c r="F278" i="19"/>
  <c r="F277" i="19" s="1"/>
  <c r="Q282" i="19"/>
  <c r="Q281" i="19" s="1"/>
  <c r="AA282" i="19"/>
  <c r="L285" i="19"/>
  <c r="Y286" i="19"/>
  <c r="Z286" i="19"/>
  <c r="AC292" i="19"/>
  <c r="W291" i="19"/>
  <c r="Y298" i="19"/>
  <c r="R297" i="19"/>
  <c r="Y304" i="19"/>
  <c r="M303" i="19"/>
  <c r="S304" i="19"/>
  <c r="S303" i="19" s="1"/>
  <c r="S302" i="19" s="1"/>
  <c r="S301" i="19" s="1"/>
  <c r="AA304" i="19"/>
  <c r="Q304" i="19"/>
  <c r="Q303" i="19" s="1"/>
  <c r="Q302" i="19" s="1"/>
  <c r="Q301" i="19" s="1"/>
  <c r="X308" i="19"/>
  <c r="X305" i="19" s="1"/>
  <c r="R310" i="19"/>
  <c r="Y321" i="19"/>
  <c r="M318" i="19"/>
  <c r="AB326" i="19"/>
  <c r="U323" i="19"/>
  <c r="AC326" i="19"/>
  <c r="W334" i="19"/>
  <c r="AC335" i="19"/>
  <c r="L339" i="19"/>
  <c r="G338" i="19"/>
  <c r="G309" i="19"/>
  <c r="L316" i="19"/>
  <c r="L321" i="19"/>
  <c r="G318" i="19"/>
  <c r="AB321" i="19"/>
  <c r="Z321" i="19"/>
  <c r="L323" i="19"/>
  <c r="Y300" i="19"/>
  <c r="Y314" i="19"/>
  <c r="M313" i="19"/>
  <c r="AA313" i="19" s="1"/>
  <c r="S314" i="19"/>
  <c r="S313" i="19" s="1"/>
  <c r="S312" i="19" s="1"/>
  <c r="S311" i="19" s="1"/>
  <c r="AA314" i="19"/>
  <c r="Y325" i="19"/>
  <c r="S325" i="19"/>
  <c r="S324" i="19" s="1"/>
  <c r="AA325" i="19"/>
  <c r="Q325" i="19"/>
  <c r="Q324" i="19" s="1"/>
  <c r="Z325" i="19"/>
  <c r="M324" i="19"/>
  <c r="Z329" i="19"/>
  <c r="Y299" i="19"/>
  <c r="Q300" i="19"/>
  <c r="Q299" i="19" s="1"/>
  <c r="Q298" i="19" s="1"/>
  <c r="Q297" i="19" s="1"/>
  <c r="Q296" i="19" s="1"/>
  <c r="Q295" i="19" s="1"/>
  <c r="Z300" i="19"/>
  <c r="Q314" i="19"/>
  <c r="Q313" i="19" s="1"/>
  <c r="Q312" i="19" s="1"/>
  <c r="Q311" i="19" s="1"/>
  <c r="AC321" i="19"/>
  <c r="G328" i="19"/>
  <c r="L329" i="19"/>
  <c r="U318" i="19"/>
  <c r="R318" i="19"/>
  <c r="Y319" i="19"/>
  <c r="Y324" i="19"/>
  <c r="V323" i="19"/>
  <c r="V316" i="19" s="1"/>
  <c r="V309" i="19" s="1"/>
  <c r="V306" i="19" s="1"/>
  <c r="V122" i="19" s="1"/>
  <c r="L335" i="19"/>
  <c r="Z313" i="19"/>
  <c r="AC318" i="19"/>
  <c r="AB319" i="19"/>
  <c r="AA327" i="19"/>
  <c r="S327" i="19"/>
  <c r="S326" i="19" s="1"/>
  <c r="Q327" i="19"/>
  <c r="Q326" i="19" s="1"/>
  <c r="M326" i="19"/>
  <c r="Z326" i="19" s="1"/>
  <c r="Z327" i="19"/>
  <c r="W317" i="19"/>
  <c r="AC328" i="19"/>
  <c r="Z330" i="19"/>
  <c r="Q330" i="19"/>
  <c r="Q329" i="19" s="1"/>
  <c r="Q328" i="19" s="1"/>
  <c r="Q317" i="19" s="1"/>
  <c r="Q310" i="19" s="1"/>
  <c r="Q307" i="19" s="1"/>
  <c r="S330" i="19"/>
  <c r="S329" i="19" s="1"/>
  <c r="S328" i="19" s="1"/>
  <c r="S317" i="19" s="1"/>
  <c r="S310" i="19" s="1"/>
  <c r="S307" i="19" s="1"/>
  <c r="AA330" i="19"/>
  <c r="AC342" i="19"/>
  <c r="AA344" i="19"/>
  <c r="S344" i="19"/>
  <c r="S343" i="19" s="1"/>
  <c r="S342" i="19" s="1"/>
  <c r="S341" i="19" s="1"/>
  <c r="Z344" i="19"/>
  <c r="Q344" i="19"/>
  <c r="Q343" i="19" s="1"/>
  <c r="Q342" i="19" s="1"/>
  <c r="Q341" i="19" s="1"/>
  <c r="M343" i="19"/>
  <c r="Y343" i="19" s="1"/>
  <c r="Y344" i="19"/>
  <c r="L324" i="19"/>
  <c r="Z332" i="19"/>
  <c r="Q332" i="19"/>
  <c r="Q331" i="19" s="1"/>
  <c r="M331" i="19"/>
  <c r="M328" i="19" s="1"/>
  <c r="S332" i="19"/>
  <c r="S331" i="19" s="1"/>
  <c r="AA332" i="19"/>
  <c r="Y329" i="19"/>
  <c r="G333" i="19"/>
  <c r="L333" i="19" s="1"/>
  <c r="L334" i="19"/>
  <c r="Z336" i="19"/>
  <c r="Q336" i="19"/>
  <c r="Q335" i="19" s="1"/>
  <c r="Q334" i="19" s="1"/>
  <c r="Q333" i="19" s="1"/>
  <c r="AA336" i="19"/>
  <c r="M335" i="19"/>
  <c r="Y336" i="19"/>
  <c r="Y338" i="19"/>
  <c r="U338" i="19"/>
  <c r="Z339" i="19"/>
  <c r="AC339" i="19"/>
  <c r="AC323" i="19"/>
  <c r="W316" i="19"/>
  <c r="AA329" i="19"/>
  <c r="U328" i="19"/>
  <c r="AB331" i="19"/>
  <c r="Y340" i="19"/>
  <c r="Z340" i="19"/>
  <c r="AC341" i="19"/>
  <c r="AB343" i="19"/>
  <c r="M317" i="19" l="1"/>
  <c r="AA328" i="19"/>
  <c r="Y328" i="19"/>
  <c r="Q94" i="19"/>
  <c r="Q9" i="19"/>
  <c r="AA266" i="19"/>
  <c r="Y266" i="19"/>
  <c r="X10" i="19"/>
  <c r="AA264" i="19"/>
  <c r="M115" i="19"/>
  <c r="AA116" i="19"/>
  <c r="Z116" i="19"/>
  <c r="Y116" i="19"/>
  <c r="M32" i="19"/>
  <c r="Z33" i="19"/>
  <c r="AB94" i="19"/>
  <c r="Z94" i="19"/>
  <c r="O345" i="19"/>
  <c r="Z76" i="19"/>
  <c r="M302" i="19"/>
  <c r="Y303" i="19"/>
  <c r="V120" i="19"/>
  <c r="V345" i="19" s="1"/>
  <c r="AA99" i="19"/>
  <c r="Y99" i="19"/>
  <c r="Y331" i="19"/>
  <c r="W310" i="19"/>
  <c r="AA317" i="19"/>
  <c r="G317" i="19"/>
  <c r="L328" i="19"/>
  <c r="Q323" i="19"/>
  <c r="Q316" i="19" s="1"/>
  <c r="Q309" i="19" s="1"/>
  <c r="Q306" i="19" s="1"/>
  <c r="Q122" i="19" s="1"/>
  <c r="G315" i="19"/>
  <c r="L315" i="19" s="1"/>
  <c r="L318" i="19"/>
  <c r="L338" i="19"/>
  <c r="G337" i="19"/>
  <c r="L337" i="19" s="1"/>
  <c r="Z323" i="19"/>
  <c r="U316" i="19"/>
  <c r="AB323" i="19"/>
  <c r="R307" i="19"/>
  <c r="R316" i="19"/>
  <c r="Y323" i="19"/>
  <c r="AC301" i="19"/>
  <c r="AB251" i="19"/>
  <c r="U250" i="19"/>
  <c r="Z291" i="19"/>
  <c r="AB291" i="19"/>
  <c r="U290" i="19"/>
  <c r="AB242" i="19"/>
  <c r="U241" i="19"/>
  <c r="H260" i="19"/>
  <c r="L261" i="19"/>
  <c r="M251" i="19"/>
  <c r="Z244" i="19"/>
  <c r="Z232" i="19"/>
  <c r="U230" i="19"/>
  <c r="AB232" i="19"/>
  <c r="M257" i="19"/>
  <c r="AA258" i="19"/>
  <c r="L231" i="19"/>
  <c r="G129" i="19"/>
  <c r="M207" i="19"/>
  <c r="AA208" i="19"/>
  <c r="Y208" i="19"/>
  <c r="Z194" i="19"/>
  <c r="Y191" i="19"/>
  <c r="R190" i="19"/>
  <c r="M183" i="19"/>
  <c r="Z184" i="19"/>
  <c r="AB203" i="19"/>
  <c r="R202" i="19"/>
  <c r="Y252" i="19"/>
  <c r="AB186" i="19"/>
  <c r="U222" i="19"/>
  <c r="AB223" i="19"/>
  <c r="AC199" i="19"/>
  <c r="W198" i="19"/>
  <c r="AA199" i="19"/>
  <c r="L187" i="19"/>
  <c r="G186" i="19"/>
  <c r="L186" i="19" s="1"/>
  <c r="Y235" i="19"/>
  <c r="G178" i="19"/>
  <c r="L178" i="19" s="1"/>
  <c r="L179" i="19"/>
  <c r="AB151" i="19"/>
  <c r="U150" i="19"/>
  <c r="AB182" i="19"/>
  <c r="G190" i="19"/>
  <c r="L190" i="19" s="1"/>
  <c r="L191" i="19"/>
  <c r="Z176" i="19"/>
  <c r="M175" i="19"/>
  <c r="M190" i="19"/>
  <c r="AC178" i="19"/>
  <c r="X120" i="19"/>
  <c r="S128" i="19"/>
  <c r="S125" i="19" s="1"/>
  <c r="S121" i="19" s="1"/>
  <c r="AC95" i="19"/>
  <c r="L155" i="19"/>
  <c r="G154" i="19"/>
  <c r="L159" i="19"/>
  <c r="G158" i="19"/>
  <c r="L158" i="19" s="1"/>
  <c r="S94" i="19"/>
  <c r="S9" i="19"/>
  <c r="AB95" i="19"/>
  <c r="R49" i="19"/>
  <c r="R11" i="19"/>
  <c r="K345" i="19"/>
  <c r="S24" i="19"/>
  <c r="S12" i="19" s="1"/>
  <c r="S11" i="19" s="1"/>
  <c r="S10" i="19" s="1"/>
  <c r="Q33" i="19"/>
  <c r="Q32" i="19" s="1"/>
  <c r="L114" i="19"/>
  <c r="G112" i="19"/>
  <c r="L112" i="19" s="1"/>
  <c r="M96" i="19"/>
  <c r="Z97" i="19"/>
  <c r="G11" i="19"/>
  <c r="L12" i="19"/>
  <c r="L95" i="19"/>
  <c r="Y292" i="19"/>
  <c r="M291" i="19"/>
  <c r="AA292" i="19"/>
  <c r="M278" i="19"/>
  <c r="Z279" i="19"/>
  <c r="Z292" i="19"/>
  <c r="R250" i="19"/>
  <c r="Y251" i="19"/>
  <c r="S249" i="19"/>
  <c r="S247" i="19" s="1"/>
  <c r="S123" i="19" s="1"/>
  <c r="I242" i="19"/>
  <c r="L243" i="19"/>
  <c r="Q127" i="19"/>
  <c r="Q124" i="19" s="1"/>
  <c r="M108" i="19"/>
  <c r="AA109" i="19"/>
  <c r="Y131" i="19"/>
  <c r="M130" i="19"/>
  <c r="S308" i="19"/>
  <c r="S305" i="19" s="1"/>
  <c r="Y279" i="19"/>
  <c r="L312" i="19"/>
  <c r="G311" i="19"/>
  <c r="AB298" i="19"/>
  <c r="Z298" i="19"/>
  <c r="U297" i="19"/>
  <c r="AB341" i="19"/>
  <c r="AC297" i="19"/>
  <c r="AA297" i="19"/>
  <c r="W296" i="19"/>
  <c r="Z287" i="19"/>
  <c r="Y287" i="19"/>
  <c r="AA262" i="19"/>
  <c r="M261" i="19"/>
  <c r="W129" i="19"/>
  <c r="Q249" i="19"/>
  <c r="Q247" i="19" s="1"/>
  <c r="Q123" i="19" s="1"/>
  <c r="M233" i="19"/>
  <c r="L233" i="19"/>
  <c r="Z207" i="19"/>
  <c r="AB207" i="19"/>
  <c r="U206" i="19"/>
  <c r="AC242" i="19"/>
  <c r="W241" i="19"/>
  <c r="M226" i="19"/>
  <c r="AA227" i="19"/>
  <c r="Y215" i="19"/>
  <c r="M214" i="19"/>
  <c r="AA215" i="19"/>
  <c r="M211" i="19"/>
  <c r="Z212" i="19"/>
  <c r="U166" i="19"/>
  <c r="AB167" i="19"/>
  <c r="Z167" i="19"/>
  <c r="AC167" i="19"/>
  <c r="W166" i="19"/>
  <c r="AA167" i="19"/>
  <c r="G150" i="19"/>
  <c r="L151" i="19"/>
  <c r="M113" i="19"/>
  <c r="Z118" i="19"/>
  <c r="Q51" i="19"/>
  <c r="Q50" i="19" s="1"/>
  <c r="P120" i="19"/>
  <c r="P345" i="19" s="1"/>
  <c r="Q128" i="19"/>
  <c r="Q125" i="19" s="1"/>
  <c r="Q121" i="19" s="1"/>
  <c r="S127" i="19"/>
  <c r="S124" i="19" s="1"/>
  <c r="S120" i="19" s="1"/>
  <c r="Y118" i="19"/>
  <c r="Z62" i="19"/>
  <c r="Z55" i="19"/>
  <c r="G42" i="19"/>
  <c r="L43" i="19"/>
  <c r="S70" i="19"/>
  <c r="S67" i="19" s="1"/>
  <c r="AC12" i="19"/>
  <c r="W11" i="19"/>
  <c r="AA152" i="19"/>
  <c r="Z47" i="19"/>
  <c r="Z9" i="19"/>
  <c r="Y33" i="19"/>
  <c r="Y104" i="19"/>
  <c r="R94" i="19"/>
  <c r="Y94" i="19" s="1"/>
  <c r="R9" i="19"/>
  <c r="Z87" i="19"/>
  <c r="Y80" i="19"/>
  <c r="AA80" i="19"/>
  <c r="Z338" i="19"/>
  <c r="AB338" i="19"/>
  <c r="U337" i="19"/>
  <c r="AA343" i="19"/>
  <c r="M342" i="19"/>
  <c r="Z343" i="19"/>
  <c r="AA261" i="19"/>
  <c r="W260" i="19"/>
  <c r="L278" i="19"/>
  <c r="G277" i="19"/>
  <c r="L277" i="19" s="1"/>
  <c r="F123" i="19"/>
  <c r="F345" i="19" s="1"/>
  <c r="M163" i="19"/>
  <c r="AA164" i="19"/>
  <c r="Z164" i="19"/>
  <c r="L223" i="19"/>
  <c r="G222" i="19"/>
  <c r="L222" i="19" s="1"/>
  <c r="Y179" i="19"/>
  <c r="R178" i="19"/>
  <c r="Y257" i="19"/>
  <c r="R256" i="19"/>
  <c r="Y224" i="19"/>
  <c r="AA224" i="19"/>
  <c r="M223" i="19"/>
  <c r="S49" i="19"/>
  <c r="S41" i="19" s="1"/>
  <c r="L135" i="19"/>
  <c r="J134" i="19"/>
  <c r="Z158" i="19"/>
  <c r="AB158" i="19"/>
  <c r="AA148" i="19"/>
  <c r="M147" i="19"/>
  <c r="U317" i="19"/>
  <c r="Z328" i="19"/>
  <c r="AB328" i="19"/>
  <c r="Q308" i="19"/>
  <c r="Q305" i="19" s="1"/>
  <c r="S323" i="19"/>
  <c r="S316" i="19" s="1"/>
  <c r="S309" i="19" s="1"/>
  <c r="S306" i="19" s="1"/>
  <c r="S122" i="19" s="1"/>
  <c r="M312" i="19"/>
  <c r="Y313" i="19"/>
  <c r="Y297" i="19"/>
  <c r="R296" i="19"/>
  <c r="AB311" i="19"/>
  <c r="R241" i="19"/>
  <c r="S278" i="19"/>
  <c r="S277" i="19" s="1"/>
  <c r="W277" i="19"/>
  <c r="AA278" i="19"/>
  <c r="X123" i="19"/>
  <c r="L257" i="19"/>
  <c r="G256" i="19"/>
  <c r="M187" i="19"/>
  <c r="Y188" i="19"/>
  <c r="G194" i="19"/>
  <c r="L194" i="19" s="1"/>
  <c r="L195" i="19"/>
  <c r="R246" i="19"/>
  <c r="AA183" i="19"/>
  <c r="AC183" i="19"/>
  <c r="W182" i="19"/>
  <c r="L207" i="19"/>
  <c r="G206" i="19"/>
  <c r="L206" i="19" s="1"/>
  <c r="AC186" i="19"/>
  <c r="Z179" i="19"/>
  <c r="AB179" i="19"/>
  <c r="U178" i="19"/>
  <c r="Y148" i="19"/>
  <c r="Y164" i="19"/>
  <c r="Y135" i="19"/>
  <c r="R134" i="19"/>
  <c r="AB135" i="19"/>
  <c r="AA33" i="19"/>
  <c r="Z155" i="19"/>
  <c r="M154" i="19"/>
  <c r="AA104" i="19"/>
  <c r="W94" i="19"/>
  <c r="W9" i="19"/>
  <c r="AC104" i="19"/>
  <c r="AC67" i="19"/>
  <c r="Y62" i="19"/>
  <c r="Y55" i="19"/>
  <c r="H49" i="19"/>
  <c r="L49" i="19" s="1"/>
  <c r="Z43" i="19"/>
  <c r="U42" i="19"/>
  <c r="Y76" i="19"/>
  <c r="Z70" i="19"/>
  <c r="M67" i="19"/>
  <c r="Y51" i="19"/>
  <c r="M50" i="19"/>
  <c r="S33" i="19"/>
  <c r="S32" i="19" s="1"/>
  <c r="Z109" i="19"/>
  <c r="Y68" i="19"/>
  <c r="Q101" i="19"/>
  <c r="Q100" i="19" s="1"/>
  <c r="Q99" i="19" s="1"/>
  <c r="Q95" i="19" s="1"/>
  <c r="Y87" i="19"/>
  <c r="Q76" i="19"/>
  <c r="AC316" i="19"/>
  <c r="W309" i="19"/>
  <c r="AA331" i="19"/>
  <c r="L302" i="19"/>
  <c r="G301" i="19"/>
  <c r="AB266" i="19"/>
  <c r="Z266" i="19"/>
  <c r="Z264" i="19"/>
  <c r="U260" i="19"/>
  <c r="Z138" i="19"/>
  <c r="AB138" i="19"/>
  <c r="U127" i="19"/>
  <c r="Z152" i="19"/>
  <c r="M151" i="19"/>
  <c r="Z331" i="19"/>
  <c r="AA326" i="19"/>
  <c r="Y318" i="19"/>
  <c r="R315" i="19"/>
  <c r="Z303" i="19"/>
  <c r="L309" i="19"/>
  <c r="G306" i="19"/>
  <c r="W333" i="19"/>
  <c r="AC334" i="19"/>
  <c r="M315" i="19"/>
  <c r="AA315" i="19" s="1"/>
  <c r="AA318" i="19"/>
  <c r="W311" i="19"/>
  <c r="AC312" i="19"/>
  <c r="AA312" i="19"/>
  <c r="AC338" i="19"/>
  <c r="M272" i="19"/>
  <c r="AA275" i="19"/>
  <c r="AA279" i="19"/>
  <c r="Z269" i="19"/>
  <c r="Y269" i="19"/>
  <c r="Z254" i="19"/>
  <c r="AA235" i="19"/>
  <c r="M243" i="19"/>
  <c r="AA244" i="19"/>
  <c r="AC232" i="19"/>
  <c r="AA232" i="19"/>
  <c r="W230" i="19"/>
  <c r="M166" i="19"/>
  <c r="Y227" i="19"/>
  <c r="R226" i="19"/>
  <c r="L215" i="19"/>
  <c r="G214" i="19"/>
  <c r="L214" i="19" s="1"/>
  <c r="Y195" i="19"/>
  <c r="R194" i="19"/>
  <c r="Y194" i="19" s="1"/>
  <c r="U129" i="19"/>
  <c r="R218" i="19"/>
  <c r="Z215" i="19"/>
  <c r="AB215" i="19"/>
  <c r="U214" i="19"/>
  <c r="AC190" i="19"/>
  <c r="AA190" i="19"/>
  <c r="M178" i="19"/>
  <c r="Y199" i="19"/>
  <c r="M198" i="19"/>
  <c r="Z199" i="19"/>
  <c r="U146" i="19"/>
  <c r="AB147" i="19"/>
  <c r="Z147" i="19"/>
  <c r="AC138" i="19"/>
  <c r="AA138" i="19"/>
  <c r="Y167" i="19"/>
  <c r="Y147" i="19"/>
  <c r="R146" i="19"/>
  <c r="T120" i="19"/>
  <c r="R42" i="19"/>
  <c r="Y43" i="19"/>
  <c r="AC158" i="19"/>
  <c r="Q55" i="19"/>
  <c r="Y44" i="19"/>
  <c r="M43" i="19"/>
  <c r="AA44" i="19"/>
  <c r="AA14" i="19"/>
  <c r="M13" i="19"/>
  <c r="Z14" i="19"/>
  <c r="AC151" i="19"/>
  <c r="AA151" i="19"/>
  <c r="W150" i="19"/>
  <c r="W127" i="19" s="1"/>
  <c r="Q87" i="19"/>
  <c r="Q67" i="19" s="1"/>
  <c r="AB67" i="19"/>
  <c r="U49" i="19"/>
  <c r="AA24" i="19"/>
  <c r="Y24" i="19"/>
  <c r="Y335" i="19"/>
  <c r="Z335" i="19"/>
  <c r="M334" i="19"/>
  <c r="AA334" i="19" s="1"/>
  <c r="AB318" i="19"/>
  <c r="U315" i="19"/>
  <c r="Z318" i="19"/>
  <c r="M323" i="19"/>
  <c r="AA324" i="19"/>
  <c r="Z324" i="19"/>
  <c r="AA335" i="19"/>
  <c r="AC291" i="19"/>
  <c r="W290" i="19"/>
  <c r="AA291" i="19"/>
  <c r="H308" i="19"/>
  <c r="H305" i="19" s="1"/>
  <c r="R277" i="19"/>
  <c r="AA303" i="19"/>
  <c r="Z275" i="19"/>
  <c r="AA337" i="19"/>
  <c r="AC337" i="19"/>
  <c r="Z283" i="19"/>
  <c r="Y283" i="19"/>
  <c r="Y264" i="19"/>
  <c r="Y262" i="19"/>
  <c r="AB227" i="19"/>
  <c r="L291" i="19"/>
  <c r="G290" i="19"/>
  <c r="AC215" i="19"/>
  <c r="M219" i="19"/>
  <c r="Z220" i="19"/>
  <c r="AA211" i="19"/>
  <c r="AC211" i="19"/>
  <c r="W210" i="19"/>
  <c r="AC207" i="19"/>
  <c r="G226" i="19"/>
  <c r="L226" i="19" s="1"/>
  <c r="L227" i="19"/>
  <c r="M203" i="19"/>
  <c r="Z204" i="19"/>
  <c r="AA254" i="19"/>
  <c r="Y220" i="19"/>
  <c r="L211" i="19"/>
  <c r="H210" i="19"/>
  <c r="W250" i="19"/>
  <c r="AA251" i="19"/>
  <c r="AC251" i="19"/>
  <c r="Y258" i="19"/>
  <c r="AA184" i="19"/>
  <c r="AB190" i="19"/>
  <c r="Z190" i="19"/>
  <c r="AB210" i="19"/>
  <c r="Y184" i="19"/>
  <c r="AB175" i="19"/>
  <c r="R174" i="19"/>
  <c r="Y175" i="19"/>
  <c r="W111" i="19"/>
  <c r="AA113" i="19"/>
  <c r="AA136" i="19"/>
  <c r="M135" i="19"/>
  <c r="Z131" i="19"/>
  <c r="AB154" i="19"/>
  <c r="AA50" i="19"/>
  <c r="AC50" i="19"/>
  <c r="W49" i="19"/>
  <c r="Q14" i="19"/>
  <c r="Q13" i="19" s="1"/>
  <c r="Q12" i="19" s="1"/>
  <c r="Q11" i="19" s="1"/>
  <c r="T49" i="19"/>
  <c r="T41" i="19" s="1"/>
  <c r="T10" i="19" s="1"/>
  <c r="T345" i="19" s="1"/>
  <c r="L96" i="19"/>
  <c r="L32" i="19"/>
  <c r="H12" i="19"/>
  <c r="H11" i="19" s="1"/>
  <c r="U11" i="19"/>
  <c r="AB12" i="19"/>
  <c r="Z148" i="19"/>
  <c r="L9" i="19"/>
  <c r="S101" i="19"/>
  <c r="S100" i="19" s="1"/>
  <c r="S99" i="19" s="1"/>
  <c r="S95" i="19" s="1"/>
  <c r="Z80" i="19"/>
  <c r="S76" i="19"/>
  <c r="AA97" i="19"/>
  <c r="W124" i="19" l="1"/>
  <c r="AC127" i="19"/>
  <c r="Z154" i="19"/>
  <c r="AA154" i="19"/>
  <c r="M231" i="19"/>
  <c r="Y233" i="19"/>
  <c r="Z233" i="19"/>
  <c r="AA233" i="19"/>
  <c r="L242" i="19"/>
  <c r="I241" i="19"/>
  <c r="R10" i="19"/>
  <c r="L129" i="19"/>
  <c r="G126" i="19"/>
  <c r="H248" i="19"/>
  <c r="L260" i="19"/>
  <c r="M218" i="19"/>
  <c r="AA219" i="19"/>
  <c r="Z219" i="19"/>
  <c r="W308" i="19"/>
  <c r="AC311" i="19"/>
  <c r="M186" i="19"/>
  <c r="Y187" i="19"/>
  <c r="AA187" i="19"/>
  <c r="Z187" i="19"/>
  <c r="AA198" i="19"/>
  <c r="AC198" i="19"/>
  <c r="U240" i="19"/>
  <c r="AB241" i="19"/>
  <c r="Y154" i="19"/>
  <c r="AC290" i="19"/>
  <c r="W289" i="19"/>
  <c r="AA323" i="19"/>
  <c r="M316" i="19"/>
  <c r="AB49" i="19"/>
  <c r="M42" i="19"/>
  <c r="AA43" i="19"/>
  <c r="Y42" i="19"/>
  <c r="R41" i="19"/>
  <c r="AB146" i="19"/>
  <c r="AC146" i="19"/>
  <c r="Y219" i="19"/>
  <c r="AC230" i="19"/>
  <c r="AA230" i="19"/>
  <c r="R295" i="19"/>
  <c r="W248" i="19"/>
  <c r="Z337" i="19"/>
  <c r="AB337" i="19"/>
  <c r="M210" i="19"/>
  <c r="Z211" i="19"/>
  <c r="Y211" i="19"/>
  <c r="Z226" i="19"/>
  <c r="AA226" i="19"/>
  <c r="W126" i="19"/>
  <c r="L11" i="19"/>
  <c r="Z334" i="19"/>
  <c r="M333" i="19"/>
  <c r="Y334" i="19"/>
  <c r="M341" i="19"/>
  <c r="AA342" i="19"/>
  <c r="Y342" i="19"/>
  <c r="Z342" i="19"/>
  <c r="Q49" i="19"/>
  <c r="Q41" i="19" s="1"/>
  <c r="Y67" i="19"/>
  <c r="Y166" i="19"/>
  <c r="L306" i="19"/>
  <c r="G122" i="19"/>
  <c r="L122" i="19" s="1"/>
  <c r="L301" i="19"/>
  <c r="G296" i="19"/>
  <c r="M222" i="19"/>
  <c r="AA223" i="19"/>
  <c r="Y223" i="19"/>
  <c r="AC166" i="19"/>
  <c r="AA166" i="19"/>
  <c r="W128" i="19"/>
  <c r="M277" i="19"/>
  <c r="Z278" i="19"/>
  <c r="AB194" i="19"/>
  <c r="R309" i="19"/>
  <c r="Y218" i="19"/>
  <c r="AB260" i="19"/>
  <c r="U248" i="19"/>
  <c r="M49" i="19"/>
  <c r="Z50" i="19"/>
  <c r="AA9" i="19"/>
  <c r="AC9" i="19"/>
  <c r="Z178" i="19"/>
  <c r="AB178" i="19"/>
  <c r="L256" i="19"/>
  <c r="G249" i="19"/>
  <c r="G247" i="19" s="1"/>
  <c r="L247" i="19" s="1"/>
  <c r="R240" i="19"/>
  <c r="AB218" i="19"/>
  <c r="G41" i="19"/>
  <c r="G10" i="19" s="1"/>
  <c r="L42" i="19"/>
  <c r="M111" i="19"/>
  <c r="Z113" i="19"/>
  <c r="Y113" i="19"/>
  <c r="Z297" i="19"/>
  <c r="U296" i="19"/>
  <c r="AB297" i="19"/>
  <c r="AA108" i="19"/>
  <c r="Y108" i="19"/>
  <c r="Z108" i="19"/>
  <c r="R249" i="19"/>
  <c r="Y250" i="19"/>
  <c r="Y50" i="19"/>
  <c r="M174" i="19"/>
  <c r="Z175" i="19"/>
  <c r="AA175" i="19"/>
  <c r="M182" i="19"/>
  <c r="AA182" i="19" s="1"/>
  <c r="Z183" i="19"/>
  <c r="Y183" i="19"/>
  <c r="M256" i="19"/>
  <c r="AA257" i="19"/>
  <c r="Z257" i="19"/>
  <c r="M250" i="19"/>
  <c r="Z251" i="19"/>
  <c r="W307" i="19"/>
  <c r="X345" i="19"/>
  <c r="M310" i="19"/>
  <c r="Y317" i="19"/>
  <c r="U124" i="19"/>
  <c r="L311" i="19"/>
  <c r="G308" i="19"/>
  <c r="AB230" i="19"/>
  <c r="Z230" i="19"/>
  <c r="M242" i="19"/>
  <c r="Y243" i="19"/>
  <c r="Z243" i="19"/>
  <c r="AA243" i="19"/>
  <c r="Y178" i="19"/>
  <c r="Z250" i="19"/>
  <c r="U249" i="19"/>
  <c r="AB250" i="19"/>
  <c r="G310" i="19"/>
  <c r="L317" i="19"/>
  <c r="AA210" i="19"/>
  <c r="AC210" i="19"/>
  <c r="AB11" i="19"/>
  <c r="Q10" i="19"/>
  <c r="AA250" i="19"/>
  <c r="AC250" i="19"/>
  <c r="W249" i="19"/>
  <c r="L290" i="19"/>
  <c r="G289" i="19"/>
  <c r="L289" i="19" s="1"/>
  <c r="Z315" i="19"/>
  <c r="AB315" i="19"/>
  <c r="AC315" i="19"/>
  <c r="R127" i="19"/>
  <c r="Y198" i="19"/>
  <c r="Z198" i="19"/>
  <c r="U126" i="19"/>
  <c r="Y226" i="19"/>
  <c r="AB226" i="19"/>
  <c r="R308" i="19"/>
  <c r="Y315" i="19"/>
  <c r="M150" i="19"/>
  <c r="Y151" i="19"/>
  <c r="AC94" i="19"/>
  <c r="AA94" i="19"/>
  <c r="AC182" i="19"/>
  <c r="AB317" i="19"/>
  <c r="U310" i="19"/>
  <c r="Z317" i="19"/>
  <c r="J128" i="19"/>
  <c r="J125" i="19" s="1"/>
  <c r="J121" i="19" s="1"/>
  <c r="J345" i="19" s="1"/>
  <c r="L134" i="19"/>
  <c r="M162" i="19"/>
  <c r="AA163" i="19"/>
  <c r="Z163" i="19"/>
  <c r="Y163" i="19"/>
  <c r="Y9" i="19"/>
  <c r="AC11" i="19"/>
  <c r="Y214" i="19"/>
  <c r="AA214" i="19"/>
  <c r="AC241" i="19"/>
  <c r="W240" i="19"/>
  <c r="M260" i="19"/>
  <c r="AA260" i="19" s="1"/>
  <c r="Y261" i="19"/>
  <c r="Z261" i="19"/>
  <c r="AC296" i="19"/>
  <c r="W295" i="19"/>
  <c r="Y130" i="19"/>
  <c r="Z130" i="19"/>
  <c r="AA130" i="19"/>
  <c r="Q120" i="19"/>
  <c r="Q345" i="19" s="1"/>
  <c r="Y291" i="19"/>
  <c r="M290" i="19"/>
  <c r="G128" i="19"/>
  <c r="L154" i="19"/>
  <c r="Z151" i="19"/>
  <c r="Z223" i="19"/>
  <c r="AB202" i="19"/>
  <c r="Y190" i="19"/>
  <c r="M206" i="19"/>
  <c r="Y207" i="19"/>
  <c r="AA207" i="19"/>
  <c r="Z290" i="19"/>
  <c r="AB290" i="19"/>
  <c r="U289" i="19"/>
  <c r="AC317" i="19"/>
  <c r="Z32" i="19"/>
  <c r="AA32" i="19"/>
  <c r="Y32" i="19"/>
  <c r="AA115" i="19"/>
  <c r="M114" i="19"/>
  <c r="Y115" i="19"/>
  <c r="Z115" i="19"/>
  <c r="AC150" i="19"/>
  <c r="AA67" i="19"/>
  <c r="S345" i="19"/>
  <c r="Z222" i="19"/>
  <c r="AB222" i="19"/>
  <c r="Z67" i="19"/>
  <c r="M271" i="19"/>
  <c r="AA272" i="19"/>
  <c r="Y272" i="19"/>
  <c r="Z272" i="19"/>
  <c r="Z206" i="19"/>
  <c r="AB206" i="19"/>
  <c r="AC206" i="19"/>
  <c r="AA111" i="19"/>
  <c r="AA49" i="19"/>
  <c r="AC49" i="19"/>
  <c r="W41" i="19"/>
  <c r="AA135" i="19"/>
  <c r="M134" i="19"/>
  <c r="Z135" i="19"/>
  <c r="AB174" i="19"/>
  <c r="Y174" i="19"/>
  <c r="L210" i="19"/>
  <c r="H127" i="19"/>
  <c r="H124" i="19" s="1"/>
  <c r="Z203" i="19"/>
  <c r="M202" i="19"/>
  <c r="AA203" i="19"/>
  <c r="Y278" i="19"/>
  <c r="AA13" i="19"/>
  <c r="M12" i="19"/>
  <c r="Z13" i="19"/>
  <c r="Y13" i="19"/>
  <c r="Z214" i="19"/>
  <c r="AB214" i="19"/>
  <c r="AC214" i="19"/>
  <c r="AA333" i="19"/>
  <c r="AC333" i="19"/>
  <c r="W306" i="19"/>
  <c r="Z42" i="19"/>
  <c r="U41" i="19"/>
  <c r="R128" i="19"/>
  <c r="AB134" i="19"/>
  <c r="U308" i="19"/>
  <c r="M311" i="19"/>
  <c r="Y312" i="19"/>
  <c r="Z312" i="19"/>
  <c r="AA147" i="19"/>
  <c r="M146" i="19"/>
  <c r="Y146" i="19" s="1"/>
  <c r="Y256" i="19"/>
  <c r="AB256" i="19"/>
  <c r="AB9" i="19"/>
  <c r="L150" i="19"/>
  <c r="G127" i="19"/>
  <c r="AB166" i="19"/>
  <c r="Z166" i="19"/>
  <c r="U128" i="19"/>
  <c r="M95" i="19"/>
  <c r="Z96" i="19"/>
  <c r="AA96" i="19"/>
  <c r="Y96" i="19"/>
  <c r="AA178" i="19"/>
  <c r="AB150" i="19"/>
  <c r="Z150" i="19"/>
  <c r="Y203" i="19"/>
  <c r="U309" i="19"/>
  <c r="AB316" i="19"/>
  <c r="Z316" i="19"/>
  <c r="M301" i="19"/>
  <c r="Y302" i="19"/>
  <c r="AA302" i="19"/>
  <c r="Z302" i="19"/>
  <c r="H41" i="19"/>
  <c r="H10" i="19" s="1"/>
  <c r="L10" i="19" l="1"/>
  <c r="Z202" i="19"/>
  <c r="AA202" i="19"/>
  <c r="L310" i="19"/>
  <c r="G307" i="19"/>
  <c r="L307" i="19" s="1"/>
  <c r="M309" i="19"/>
  <c r="AA316" i="19"/>
  <c r="L241" i="19"/>
  <c r="I240" i="19"/>
  <c r="AB41" i="19"/>
  <c r="L128" i="19"/>
  <c r="G125" i="19"/>
  <c r="R124" i="19"/>
  <c r="Y127" i="19"/>
  <c r="M308" i="19"/>
  <c r="M305" i="19" s="1"/>
  <c r="Y311" i="19"/>
  <c r="Z311" i="19"/>
  <c r="M11" i="19"/>
  <c r="Y12" i="19"/>
  <c r="AA12" i="19"/>
  <c r="Z12" i="19"/>
  <c r="AA134" i="19"/>
  <c r="M128" i="19"/>
  <c r="Z134" i="19"/>
  <c r="M289" i="19"/>
  <c r="Y290" i="19"/>
  <c r="AA256" i="19"/>
  <c r="Z256" i="19"/>
  <c r="Y249" i="19"/>
  <c r="R247" i="19"/>
  <c r="AB296" i="19"/>
  <c r="Z296" i="19"/>
  <c r="U295" i="19"/>
  <c r="Z277" i="19"/>
  <c r="Z333" i="19"/>
  <c r="Y333" i="19"/>
  <c r="W305" i="19"/>
  <c r="AC308" i="19"/>
  <c r="AA308" i="19"/>
  <c r="H246" i="19"/>
  <c r="L246" i="19" s="1"/>
  <c r="L248" i="19"/>
  <c r="AB309" i="19"/>
  <c r="U306" i="19"/>
  <c r="Z309" i="19"/>
  <c r="AA146" i="19"/>
  <c r="AB308" i="19"/>
  <c r="Z308" i="19"/>
  <c r="U305" i="19"/>
  <c r="AC309" i="19"/>
  <c r="H120" i="19"/>
  <c r="H345" i="19" s="1"/>
  <c r="Y202" i="19"/>
  <c r="AA162" i="19"/>
  <c r="Z162" i="19"/>
  <c r="Y162" i="19"/>
  <c r="Y150" i="19"/>
  <c r="AC249" i="19"/>
  <c r="W247" i="19"/>
  <c r="U10" i="19"/>
  <c r="Z249" i="19"/>
  <c r="AB249" i="19"/>
  <c r="U247" i="19"/>
  <c r="L308" i="19"/>
  <c r="G305" i="19"/>
  <c r="L305" i="19" s="1"/>
  <c r="M307" i="19"/>
  <c r="Y307" i="19" s="1"/>
  <c r="Y310" i="19"/>
  <c r="L41" i="19"/>
  <c r="Y316" i="19"/>
  <c r="W125" i="19"/>
  <c r="AC128" i="19"/>
  <c r="AA128" i="19"/>
  <c r="AA222" i="19"/>
  <c r="Y222" i="19"/>
  <c r="W246" i="19"/>
  <c r="AB240" i="19"/>
  <c r="L126" i="19"/>
  <c r="G123" i="19"/>
  <c r="L123" i="19" s="1"/>
  <c r="Z128" i="19"/>
  <c r="AB128" i="19"/>
  <c r="U125" i="19"/>
  <c r="Z310" i="19"/>
  <c r="U307" i="19"/>
  <c r="AB310" i="19"/>
  <c r="L127" i="19"/>
  <c r="G124" i="19"/>
  <c r="AA114" i="19"/>
  <c r="M112" i="19"/>
  <c r="Y114" i="19"/>
  <c r="Z114" i="19"/>
  <c r="M127" i="19"/>
  <c r="M248" i="19"/>
  <c r="Y260" i="19"/>
  <c r="M249" i="19"/>
  <c r="M247" i="19" s="1"/>
  <c r="R306" i="19"/>
  <c r="Y309" i="19"/>
  <c r="Z146" i="19"/>
  <c r="M41" i="19"/>
  <c r="AA42" i="19"/>
  <c r="AA290" i="19"/>
  <c r="Y186" i="19"/>
  <c r="AA186" i="19"/>
  <c r="Z186" i="19"/>
  <c r="Z182" i="19"/>
  <c r="Y182" i="19"/>
  <c r="AC306" i="19"/>
  <c r="W122" i="19"/>
  <c r="Y308" i="19"/>
  <c r="R305" i="19"/>
  <c r="Y305" i="19" s="1"/>
  <c r="M241" i="19"/>
  <c r="AA242" i="19"/>
  <c r="Y242" i="19"/>
  <c r="Z242" i="19"/>
  <c r="AB124" i="19"/>
  <c r="AA307" i="19"/>
  <c r="AC307" i="19"/>
  <c r="Z174" i="19"/>
  <c r="AA174" i="19"/>
  <c r="AB248" i="19"/>
  <c r="Z248" i="19"/>
  <c r="U246" i="19"/>
  <c r="G295" i="19"/>
  <c r="L295" i="19" s="1"/>
  <c r="L296" i="19"/>
  <c r="AA341" i="19"/>
  <c r="Y341" i="19"/>
  <c r="Z341" i="19"/>
  <c r="Z210" i="19"/>
  <c r="Y210" i="19"/>
  <c r="Z49" i="19"/>
  <c r="AC289" i="19"/>
  <c r="AA289" i="19"/>
  <c r="Z218" i="19"/>
  <c r="AA218" i="19"/>
  <c r="AC310" i="19"/>
  <c r="Y301" i="19"/>
  <c r="Z301" i="19"/>
  <c r="M296" i="19"/>
  <c r="AA301" i="19"/>
  <c r="R125" i="19"/>
  <c r="Y128" i="19"/>
  <c r="AC41" i="19"/>
  <c r="AA41" i="19"/>
  <c r="AA206" i="19"/>
  <c r="Y206" i="19"/>
  <c r="Y95" i="19"/>
  <c r="Z95" i="19"/>
  <c r="AA95" i="19"/>
  <c r="Y134" i="19"/>
  <c r="Z271" i="19"/>
  <c r="Y271" i="19"/>
  <c r="AA271" i="19"/>
  <c r="AA150" i="19"/>
  <c r="AB289" i="19"/>
  <c r="Z289" i="19"/>
  <c r="AC295" i="19"/>
  <c r="AC240" i="19"/>
  <c r="W10" i="19"/>
  <c r="Y277" i="19"/>
  <c r="AA277" i="19"/>
  <c r="AB127" i="19"/>
  <c r="AA310" i="19"/>
  <c r="Y111" i="19"/>
  <c r="Z111" i="19"/>
  <c r="Z260" i="19"/>
  <c r="Y49" i="19"/>
  <c r="Y41" i="19"/>
  <c r="AA311" i="19"/>
  <c r="Y231" i="19"/>
  <c r="M129" i="19"/>
  <c r="Z231" i="19"/>
  <c r="AA231" i="19"/>
  <c r="AC124" i="19"/>
  <c r="W120" i="19"/>
  <c r="AC247" i="19" l="1"/>
  <c r="AA247" i="19"/>
  <c r="Y112" i="19"/>
  <c r="AA112" i="19"/>
  <c r="Z112" i="19"/>
  <c r="AB307" i="19"/>
  <c r="Z307" i="19"/>
  <c r="Z247" i="19"/>
  <c r="AB247" i="19"/>
  <c r="U123" i="19"/>
  <c r="M125" i="19"/>
  <c r="R120" i="19"/>
  <c r="AB246" i="19"/>
  <c r="W123" i="19"/>
  <c r="Y247" i="19"/>
  <c r="R123" i="19"/>
  <c r="M10" i="19"/>
  <c r="AA10" i="19" s="1"/>
  <c r="Y11" i="19"/>
  <c r="AA11" i="19"/>
  <c r="Z11" i="19"/>
  <c r="L125" i="19"/>
  <c r="G121" i="19"/>
  <c r="L121" i="19" s="1"/>
  <c r="R121" i="19"/>
  <c r="Y125" i="19"/>
  <c r="AC122" i="19"/>
  <c r="M246" i="19"/>
  <c r="Z246" i="19" s="1"/>
  <c r="Y248" i="19"/>
  <c r="AB125" i="19"/>
  <c r="Z125" i="19"/>
  <c r="U121" i="19"/>
  <c r="M306" i="19"/>
  <c r="AA309" i="19"/>
  <c r="M240" i="19"/>
  <c r="Y241" i="19"/>
  <c r="Z241" i="19"/>
  <c r="AA241" i="19"/>
  <c r="AC10" i="19"/>
  <c r="W345" i="19"/>
  <c r="R122" i="19"/>
  <c r="M124" i="19"/>
  <c r="AA127" i="19"/>
  <c r="Z127" i="19"/>
  <c r="L124" i="19"/>
  <c r="G120" i="19"/>
  <c r="AA246" i="19"/>
  <c r="AB10" i="19"/>
  <c r="U345" i="19"/>
  <c r="L240" i="19"/>
  <c r="I120" i="19"/>
  <c r="I345" i="19" s="1"/>
  <c r="Y129" i="19"/>
  <c r="M126" i="19"/>
  <c r="AA129" i="19"/>
  <c r="Z129" i="19"/>
  <c r="M295" i="19"/>
  <c r="AA296" i="19"/>
  <c r="Y296" i="19"/>
  <c r="U120" i="19"/>
  <c r="AA248" i="19"/>
  <c r="AC125" i="19"/>
  <c r="W121" i="19"/>
  <c r="AA125" i="19"/>
  <c r="AA249" i="19"/>
  <c r="AB305" i="19"/>
  <c r="Z305" i="19"/>
  <c r="AB306" i="19"/>
  <c r="U122" i="19"/>
  <c r="AA305" i="19"/>
  <c r="AC305" i="19"/>
  <c r="Z295" i="19"/>
  <c r="AB295" i="19"/>
  <c r="Y289" i="19"/>
  <c r="Z41" i="19"/>
  <c r="Y295" i="19" l="1"/>
  <c r="AA295" i="19"/>
  <c r="Z10" i="19"/>
  <c r="Y240" i="19"/>
  <c r="AA240" i="19"/>
  <c r="Z240" i="19"/>
  <c r="AB123" i="19"/>
  <c r="M123" i="19"/>
  <c r="Y126" i="19"/>
  <c r="Z126" i="19"/>
  <c r="AA126" i="19"/>
  <c r="M120" i="19"/>
  <c r="Z120" i="19" s="1"/>
  <c r="AA124" i="19"/>
  <c r="Z124" i="19"/>
  <c r="AC123" i="19"/>
  <c r="AB120" i="19"/>
  <c r="AC120" i="19"/>
  <c r="M122" i="19"/>
  <c r="AA306" i="19"/>
  <c r="Y246" i="19"/>
  <c r="Y10" i="19"/>
  <c r="R345" i="19"/>
  <c r="AC345" i="19"/>
  <c r="AB122" i="19"/>
  <c r="Z122" i="19"/>
  <c r="L120" i="19"/>
  <c r="L345" i="19" s="1"/>
  <c r="G345" i="19"/>
  <c r="AB121" i="19"/>
  <c r="Y124" i="19"/>
  <c r="Z306" i="19"/>
  <c r="AC121" i="19"/>
  <c r="Y306" i="19"/>
  <c r="M121" i="19"/>
  <c r="Y121" i="19" s="1"/>
  <c r="Y123" i="19" l="1"/>
  <c r="AA122" i="19"/>
  <c r="Z123" i="19"/>
  <c r="Y345" i="19"/>
  <c r="AA123" i="19"/>
  <c r="Y120" i="19"/>
  <c r="Z121" i="19"/>
  <c r="M345" i="19"/>
  <c r="AB345" i="19"/>
  <c r="AA121" i="19"/>
  <c r="AA120" i="19"/>
  <c r="Y122" i="19"/>
  <c r="N330" i="19" l="1"/>
  <c r="N327" i="19"/>
  <c r="N319" i="19"/>
  <c r="N318" i="19" s="1"/>
  <c r="N315" i="19" s="1"/>
  <c r="N322" i="19"/>
  <c r="N321" i="19" s="1"/>
  <c r="N320" i="19"/>
  <c r="N299" i="19"/>
  <c r="N265" i="19"/>
  <c r="N284" i="19"/>
  <c r="N297" i="19"/>
  <c r="N239" i="19"/>
  <c r="N233" i="19" s="1"/>
  <c r="N245" i="19"/>
  <c r="N229" i="19"/>
  <c r="N236" i="19"/>
  <c r="N172" i="19"/>
  <c r="N205" i="19"/>
  <c r="N197" i="19"/>
  <c r="N196" i="19"/>
  <c r="N170" i="19"/>
  <c r="N169" i="19"/>
  <c r="N173" i="19"/>
  <c r="N213" i="19"/>
  <c r="N141" i="19"/>
  <c r="N140" i="19"/>
  <c r="N139" i="19"/>
  <c r="N138" i="19"/>
  <c r="N201" i="19"/>
  <c r="N185" i="19"/>
  <c r="N177" i="19"/>
  <c r="N171" i="19"/>
  <c r="N142" i="19"/>
  <c r="N157" i="19"/>
  <c r="N143" i="19"/>
  <c r="N105" i="19"/>
  <c r="N145" i="19"/>
  <c r="N144" i="19"/>
  <c r="N107" i="19"/>
  <c r="N23" i="19"/>
  <c r="N56" i="19"/>
  <c r="N30" i="19"/>
  <c r="N15" i="19"/>
  <c r="N74" i="19"/>
  <c r="N9" i="19"/>
  <c r="N63" i="19"/>
  <c r="N39" i="19"/>
  <c r="N98" i="19"/>
  <c r="N64" i="19"/>
  <c r="N60" i="19"/>
  <c r="N25" i="19"/>
  <c r="N78" i="19"/>
  <c r="N110" i="19"/>
  <c r="N200" i="19"/>
  <c r="N180" i="19"/>
  <c r="N161" i="19"/>
  <c r="N181" i="19"/>
  <c r="N189" i="19"/>
  <c r="N165" i="19"/>
  <c r="N259" i="19"/>
  <c r="N255" i="19"/>
  <c r="N281" i="19"/>
  <c r="N276" i="19"/>
  <c r="N344" i="19"/>
  <c r="N339" i="19"/>
  <c r="N149" i="19"/>
  <c r="N69" i="19"/>
  <c r="N79" i="19"/>
  <c r="N53" i="19"/>
  <c r="N71" i="19"/>
  <c r="N93" i="19"/>
  <c r="N18" i="19"/>
  <c r="N156" i="19"/>
  <c r="N168" i="19"/>
  <c r="N133" i="19"/>
  <c r="N153" i="19"/>
  <c r="N59" i="19"/>
  <c r="N61" i="19"/>
  <c r="N253" i="19"/>
  <c r="N268" i="19"/>
  <c r="N314" i="19"/>
  <c r="N313" i="19" s="1"/>
  <c r="N312" i="19" s="1"/>
  <c r="N311" i="19" s="1"/>
  <c r="N308" i="19" s="1"/>
  <c r="N305" i="19" s="1"/>
  <c r="N325" i="19"/>
  <c r="N86" i="19"/>
  <c r="N270" i="19"/>
  <c r="N28" i="19"/>
  <c r="N159" i="19"/>
  <c r="N103" i="19"/>
  <c r="N46" i="19"/>
  <c r="N31" i="19"/>
  <c r="N101" i="19"/>
  <c r="N36" i="19"/>
  <c r="N92" i="19"/>
  <c r="N119" i="19"/>
  <c r="N29" i="19"/>
  <c r="N73" i="19"/>
  <c r="N106" i="19"/>
  <c r="N216" i="19"/>
  <c r="N238" i="19"/>
  <c r="N285" i="19"/>
  <c r="N267" i="19"/>
  <c r="N288" i="19"/>
  <c r="N274" i="19"/>
  <c r="N294" i="19"/>
  <c r="N286" i="19"/>
  <c r="N298" i="19"/>
  <c r="N329" i="19"/>
  <c r="N332" i="19"/>
  <c r="N337" i="19"/>
  <c r="N89" i="19"/>
  <c r="N137" i="19"/>
  <c r="N52" i="19"/>
  <c r="N263" i="19"/>
  <c r="N100" i="19"/>
  <c r="N82" i="19"/>
  <c r="N22" i="19"/>
  <c r="N19" i="19"/>
  <c r="N132" i="19"/>
  <c r="N72" i="19"/>
  <c r="N38" i="19"/>
  <c r="N37" i="19"/>
  <c r="N192" i="19"/>
  <c r="N195" i="19"/>
  <c r="N273" i="19"/>
  <c r="N282" i="19"/>
  <c r="N300" i="19"/>
  <c r="N338" i="19"/>
  <c r="N160" i="19"/>
  <c r="N336" i="19"/>
  <c r="N340" i="19"/>
  <c r="N77" i="19"/>
  <c r="N102" i="19"/>
  <c r="N104" i="19"/>
  <c r="N88" i="19"/>
  <c r="N26" i="19"/>
  <c r="N117" i="19"/>
  <c r="N84" i="19"/>
  <c r="N35" i="19"/>
  <c r="N85" i="19"/>
  <c r="N90" i="19"/>
  <c r="N91" i="19"/>
  <c r="N45" i="19"/>
  <c r="N81" i="19"/>
  <c r="N225" i="19"/>
  <c r="N228" i="19"/>
  <c r="N209" i="19"/>
  <c r="N193" i="19"/>
  <c r="N234" i="19"/>
  <c r="N217" i="19"/>
  <c r="N280" i="19"/>
  <c r="N293" i="19"/>
  <c r="N304" i="19"/>
  <c r="N16" i="19"/>
  <c r="N83" i="19"/>
  <c r="N75" i="19"/>
  <c r="N57" i="19"/>
  <c r="N58" i="19"/>
  <c r="N65" i="19"/>
  <c r="N66" i="19"/>
  <c r="N20" i="19"/>
  <c r="N27" i="19"/>
  <c r="N48" i="19"/>
  <c r="N17" i="19"/>
  <c r="N21" i="19"/>
  <c r="N34" i="19"/>
  <c r="N40" i="19"/>
  <c r="N221" i="19"/>
  <c r="N237" i="19"/>
  <c r="N208" i="19"/>
  <c r="N176" i="19"/>
  <c r="N279" i="19"/>
  <c r="N51" i="19"/>
  <c r="N254" i="19"/>
  <c r="N212" i="19"/>
  <c r="N158" i="19"/>
  <c r="N94" i="19"/>
  <c r="N131" i="19"/>
  <c r="N62" i="19"/>
  <c r="N148" i="19"/>
  <c r="N68" i="19"/>
  <c r="N326" i="19"/>
  <c r="N167" i="19"/>
  <c r="N136" i="19"/>
  <c r="N252" i="19"/>
  <c r="N258" i="19"/>
  <c r="N55" i="19"/>
  <c r="N343" i="19"/>
  <c r="N331" i="19"/>
  <c r="N44" i="19"/>
  <c r="N283" i="19"/>
  <c r="N191" i="19"/>
  <c r="N80" i="19"/>
  <c r="N324" i="19"/>
  <c r="N33" i="19"/>
  <c r="N194" i="19"/>
  <c r="N97" i="19"/>
  <c r="N227" i="19"/>
  <c r="N164" i="19"/>
  <c r="N152" i="19"/>
  <c r="N235" i="19"/>
  <c r="N14" i="19"/>
  <c r="N204" i="19"/>
  <c r="N76" i="19"/>
  <c r="N47" i="19"/>
  <c r="N262" i="19"/>
  <c r="N215" i="19"/>
  <c r="N266" i="19"/>
  <c r="N264" i="19"/>
  <c r="N116" i="19"/>
  <c r="N184" i="19"/>
  <c r="N292" i="19"/>
  <c r="N109" i="19"/>
  <c r="N287" i="19"/>
  <c r="N118" i="19"/>
  <c r="N87" i="19"/>
  <c r="N224" i="19"/>
  <c r="N188" i="19"/>
  <c r="N155" i="19"/>
  <c r="N275" i="19"/>
  <c r="N269" i="19"/>
  <c r="N179" i="19"/>
  <c r="N220" i="19"/>
  <c r="N99" i="19"/>
  <c r="N70" i="19"/>
  <c r="N335" i="19"/>
  <c r="N303" i="19"/>
  <c r="N244" i="19"/>
  <c r="N199" i="19"/>
  <c r="N24" i="19"/>
  <c r="N219" i="19"/>
  <c r="N226" i="19"/>
  <c r="N67" i="19"/>
  <c r="N178" i="19"/>
  <c r="N207" i="19"/>
  <c r="N115" i="19"/>
  <c r="N203" i="19"/>
  <c r="N302" i="19"/>
  <c r="N214" i="19"/>
  <c r="N261" i="19"/>
  <c r="N272" i="19"/>
  <c r="N147" i="19"/>
  <c r="N187" i="19"/>
  <c r="N190" i="19"/>
  <c r="N108" i="19"/>
  <c r="N183" i="19"/>
  <c r="N251" i="19"/>
  <c r="N198" i="19"/>
  <c r="N96" i="19"/>
  <c r="N342" i="19"/>
  <c r="N166" i="19"/>
  <c r="N50" i="19"/>
  <c r="N243" i="19"/>
  <c r="N13" i="19"/>
  <c r="N43" i="19"/>
  <c r="N211" i="19"/>
  <c r="N334" i="19"/>
  <c r="N175" i="19"/>
  <c r="N257" i="19"/>
  <c r="N130" i="19"/>
  <c r="N291" i="19"/>
  <c r="N32" i="19"/>
  <c r="N135" i="19"/>
  <c r="N154" i="19"/>
  <c r="N323" i="19"/>
  <c r="N316" i="19" s="1"/>
  <c r="N309" i="19" s="1"/>
  <c r="N306" i="19" s="1"/>
  <c r="N223" i="19"/>
  <c r="N151" i="19"/>
  <c r="N163" i="19"/>
  <c r="N278" i="19"/>
  <c r="N113" i="19"/>
  <c r="N242" i="19"/>
  <c r="N206" i="19"/>
  <c r="N111" i="19"/>
  <c r="N290" i="19"/>
  <c r="N277" i="19"/>
  <c r="N42" i="19"/>
  <c r="N341" i="19"/>
  <c r="N250" i="19"/>
  <c r="N249" i="19" s="1"/>
  <c r="N210" i="19"/>
  <c r="N146" i="19"/>
  <c r="N150" i="19"/>
  <c r="N114" i="19"/>
  <c r="N271" i="19"/>
  <c r="N134" i="19"/>
  <c r="N333" i="19"/>
  <c r="N222" i="19"/>
  <c r="N260" i="19"/>
  <c r="N174" i="19"/>
  <c r="N301" i="19"/>
  <c r="N95" i="19"/>
  <c r="N202" i="19"/>
  <c r="N12" i="19"/>
  <c r="N49" i="19"/>
  <c r="N182" i="19"/>
  <c r="N218" i="19"/>
  <c r="N256" i="19"/>
  <c r="N162" i="19"/>
  <c r="N186" i="19"/>
  <c r="N41" i="19"/>
  <c r="N289" i="19"/>
  <c r="N128" i="19"/>
  <c r="N296" i="19"/>
  <c r="N112" i="19"/>
  <c r="N127" i="19"/>
  <c r="N241" i="19"/>
  <c r="N11" i="19"/>
  <c r="N248" i="19"/>
  <c r="N129" i="19"/>
  <c r="N247" i="19"/>
  <c r="N295" i="19"/>
  <c r="N246" i="19"/>
  <c r="N10" i="19"/>
  <c r="AA345" i="19"/>
  <c r="N126" i="19"/>
  <c r="N124" i="19"/>
  <c r="Z345" i="19"/>
  <c r="N125" i="19"/>
  <c r="N240" i="19"/>
  <c r="N122" i="19"/>
  <c r="N120" i="19"/>
  <c r="N121" i="19"/>
  <c r="N123" i="19"/>
  <c r="N345" i="19" l="1"/>
  <c r="N232" i="19"/>
  <c r="N230" i="19" s="1"/>
  <c r="N231" i="19"/>
  <c r="N328" i="19"/>
  <c r="N317" i="19" s="1"/>
  <c r="N310" i="19" s="1"/>
  <c r="N307" i="19" s="1"/>
  <c r="H87" i="18" l="1"/>
  <c r="K87" i="18" s="1"/>
  <c r="J86" i="18"/>
  <c r="G86" i="18"/>
  <c r="G83" i="18" s="1"/>
  <c r="G81" i="18" s="1"/>
  <c r="G79" i="18" s="1"/>
  <c r="G77" i="18" s="1"/>
  <c r="G51" i="18" s="1"/>
  <c r="F86" i="18"/>
  <c r="F83" i="18" s="1"/>
  <c r="F81" i="18" s="1"/>
  <c r="F79" i="18" s="1"/>
  <c r="F77" i="18" s="1"/>
  <c r="F51" i="18" s="1"/>
  <c r="K85" i="18"/>
  <c r="H85" i="18"/>
  <c r="J84" i="18"/>
  <c r="H84" i="18"/>
  <c r="H82" i="18" s="1"/>
  <c r="G84" i="18"/>
  <c r="F84" i="18"/>
  <c r="J83" i="18"/>
  <c r="J82" i="18"/>
  <c r="G82" i="18"/>
  <c r="F82" i="18"/>
  <c r="J81" i="18"/>
  <c r="J80" i="18"/>
  <c r="G80" i="18"/>
  <c r="F80" i="18"/>
  <c r="J79" i="18"/>
  <c r="J78" i="18"/>
  <c r="G78" i="18"/>
  <c r="F78" i="18"/>
  <c r="J77" i="18"/>
  <c r="J76" i="18"/>
  <c r="G76" i="18"/>
  <c r="F76" i="18"/>
  <c r="H75" i="18"/>
  <c r="K75" i="18" s="1"/>
  <c r="J74" i="18"/>
  <c r="G74" i="18"/>
  <c r="F74" i="18"/>
  <c r="J73" i="18"/>
  <c r="G73" i="18"/>
  <c r="F73" i="18"/>
  <c r="F72" i="18" s="1"/>
  <c r="F66" i="18" s="1"/>
  <c r="F64" i="18" s="1"/>
  <c r="F49" i="18" s="1"/>
  <c r="J72" i="18"/>
  <c r="G72" i="18"/>
  <c r="G66" i="18" s="1"/>
  <c r="G64" i="18" s="1"/>
  <c r="G49" i="18" s="1"/>
  <c r="K71" i="18"/>
  <c r="H71" i="18"/>
  <c r="J70" i="18"/>
  <c r="H70" i="18"/>
  <c r="G70" i="18"/>
  <c r="F70" i="18"/>
  <c r="J69" i="18"/>
  <c r="G69" i="18"/>
  <c r="F69" i="18"/>
  <c r="J68" i="18"/>
  <c r="G68" i="18"/>
  <c r="F68" i="18"/>
  <c r="J67" i="18"/>
  <c r="G67" i="18"/>
  <c r="F67" i="18"/>
  <c r="J66" i="18"/>
  <c r="J65" i="18"/>
  <c r="G65" i="18"/>
  <c r="F65" i="18"/>
  <c r="J64" i="18"/>
  <c r="H63" i="18"/>
  <c r="K63" i="18" s="1"/>
  <c r="J62" i="18"/>
  <c r="G62" i="18"/>
  <c r="F62" i="18"/>
  <c r="J61" i="18"/>
  <c r="G61" i="18"/>
  <c r="F61" i="18"/>
  <c r="J60" i="18"/>
  <c r="G60" i="18"/>
  <c r="G55" i="18" s="1"/>
  <c r="G53" i="18" s="1"/>
  <c r="G50" i="18" s="1"/>
  <c r="F60" i="18"/>
  <c r="F55" i="18" s="1"/>
  <c r="F53" i="18" s="1"/>
  <c r="F50" i="18" s="1"/>
  <c r="K59" i="18"/>
  <c r="H59" i="18"/>
  <c r="J58" i="18"/>
  <c r="K58" i="18" s="1"/>
  <c r="H58" i="18"/>
  <c r="G58" i="18"/>
  <c r="F58" i="18"/>
  <c r="J57" i="18"/>
  <c r="K57" i="18" s="1"/>
  <c r="H57" i="18"/>
  <c r="G57" i="18"/>
  <c r="F57" i="18"/>
  <c r="J56" i="18"/>
  <c r="H56" i="18"/>
  <c r="G56" i="18"/>
  <c r="F56" i="18"/>
  <c r="J55" i="18"/>
  <c r="J54" i="18"/>
  <c r="H54" i="18"/>
  <c r="G54" i="18"/>
  <c r="F54" i="18"/>
  <c r="J53" i="18"/>
  <c r="J52" i="18"/>
  <c r="H52" i="18"/>
  <c r="G52" i="18"/>
  <c r="F52" i="18"/>
  <c r="J51" i="18"/>
  <c r="J50" i="18"/>
  <c r="J49" i="18"/>
  <c r="H48" i="18"/>
  <c r="K48" i="18" s="1"/>
  <c r="J47" i="18"/>
  <c r="G47" i="18"/>
  <c r="F47" i="18"/>
  <c r="J46" i="18"/>
  <c r="G46" i="18"/>
  <c r="F46" i="18"/>
  <c r="J45" i="18"/>
  <c r="G45" i="18"/>
  <c r="F45" i="18"/>
  <c r="K44" i="18"/>
  <c r="H44" i="18"/>
  <c r="J43" i="18"/>
  <c r="H43" i="18"/>
  <c r="G43" i="18"/>
  <c r="F43" i="18"/>
  <c r="H42" i="18"/>
  <c r="K42" i="18" s="1"/>
  <c r="K41" i="18"/>
  <c r="H41" i="18"/>
  <c r="H40" i="18"/>
  <c r="K40" i="18" s="1"/>
  <c r="K39" i="18"/>
  <c r="H39" i="18"/>
  <c r="J38" i="18"/>
  <c r="H38" i="18"/>
  <c r="G38" i="18"/>
  <c r="F38" i="18"/>
  <c r="H37" i="18"/>
  <c r="K37" i="18" s="1"/>
  <c r="K36" i="18"/>
  <c r="H36" i="18"/>
  <c r="J35" i="18"/>
  <c r="H35" i="18"/>
  <c r="G35" i="18"/>
  <c r="F35" i="18"/>
  <c r="J34" i="18"/>
  <c r="G34" i="18"/>
  <c r="F34" i="18"/>
  <c r="H33" i="18"/>
  <c r="K33" i="18" s="1"/>
  <c r="K32" i="18"/>
  <c r="H32" i="18"/>
  <c r="J31" i="18"/>
  <c r="H31" i="18"/>
  <c r="G31" i="18"/>
  <c r="F31" i="18"/>
  <c r="H30" i="18"/>
  <c r="K30" i="18" s="1"/>
  <c r="K29" i="18"/>
  <c r="H29" i="18"/>
  <c r="H28" i="18"/>
  <c r="K28" i="18" s="1"/>
  <c r="K27" i="18"/>
  <c r="H27" i="18"/>
  <c r="J26" i="18"/>
  <c r="H26" i="18"/>
  <c r="G26" i="18"/>
  <c r="F26" i="18"/>
  <c r="H25" i="18"/>
  <c r="K25" i="18" s="1"/>
  <c r="J24" i="18"/>
  <c r="G24" i="18"/>
  <c r="F24" i="18"/>
  <c r="G23" i="18"/>
  <c r="F23" i="18"/>
  <c r="F22" i="18" s="1"/>
  <c r="F21" i="18" s="1"/>
  <c r="G22" i="18"/>
  <c r="G21" i="18"/>
  <c r="K20" i="18"/>
  <c r="H20" i="18"/>
  <c r="H19" i="18"/>
  <c r="K18" i="18"/>
  <c r="H18" i="18"/>
  <c r="H17" i="18"/>
  <c r="K17" i="18" s="1"/>
  <c r="K16" i="18"/>
  <c r="H16" i="18"/>
  <c r="H15" i="18"/>
  <c r="K14" i="18"/>
  <c r="H14" i="18"/>
  <c r="J13" i="18"/>
  <c r="H13" i="18"/>
  <c r="G13" i="18"/>
  <c r="F13" i="18"/>
  <c r="H12" i="18"/>
  <c r="J11" i="18"/>
  <c r="G11" i="18"/>
  <c r="F11" i="18"/>
  <c r="F10" i="18" s="1"/>
  <c r="F9" i="18" s="1"/>
  <c r="F8" i="18" s="1"/>
  <c r="F7" i="18" s="1"/>
  <c r="F88" i="18" s="1"/>
  <c r="G10" i="18"/>
  <c r="G9" i="18"/>
  <c r="G8" i="18"/>
  <c r="G7" i="18"/>
  <c r="G88" i="18" s="1"/>
  <c r="O224" i="17"/>
  <c r="L224" i="17"/>
  <c r="H224" i="17"/>
  <c r="L223" i="17"/>
  <c r="K223" i="17"/>
  <c r="K222" i="17" s="1"/>
  <c r="J223" i="17"/>
  <c r="G223" i="17"/>
  <c r="F223" i="17"/>
  <c r="L222" i="17"/>
  <c r="G222" i="17"/>
  <c r="G221" i="17" s="1"/>
  <c r="F222" i="17"/>
  <c r="L221" i="17"/>
  <c r="F221" i="17"/>
  <c r="O220" i="17"/>
  <c r="L220" i="17"/>
  <c r="H220" i="17"/>
  <c r="L219" i="17"/>
  <c r="K219" i="17"/>
  <c r="K218" i="17" s="1"/>
  <c r="J219" i="17"/>
  <c r="G219" i="17"/>
  <c r="F219" i="17"/>
  <c r="L218" i="17"/>
  <c r="G218" i="17"/>
  <c r="G217" i="17" s="1"/>
  <c r="F218" i="17"/>
  <c r="L217" i="17"/>
  <c r="F217" i="17"/>
  <c r="O216" i="17"/>
  <c r="L216" i="17"/>
  <c r="H216" i="17"/>
  <c r="L215" i="17"/>
  <c r="K215" i="17"/>
  <c r="K214" i="17" s="1"/>
  <c r="J215" i="17"/>
  <c r="G215" i="17"/>
  <c r="F215" i="17"/>
  <c r="L214" i="17"/>
  <c r="G214" i="17"/>
  <c r="G213" i="17" s="1"/>
  <c r="F214" i="17"/>
  <c r="L213" i="17"/>
  <c r="F213" i="17"/>
  <c r="N212" i="17"/>
  <c r="M212" i="17"/>
  <c r="L212" i="17"/>
  <c r="H212" i="17"/>
  <c r="L211" i="17"/>
  <c r="K211" i="17"/>
  <c r="J211" i="17"/>
  <c r="H211" i="17"/>
  <c r="G211" i="17"/>
  <c r="F211" i="17"/>
  <c r="O210" i="17"/>
  <c r="L210" i="17"/>
  <c r="H210" i="17"/>
  <c r="N210" i="17" s="1"/>
  <c r="L209" i="17"/>
  <c r="L206" i="17" s="1"/>
  <c r="L204" i="17" s="1"/>
  <c r="L198" i="17" s="1"/>
  <c r="L196" i="17" s="1"/>
  <c r="K209" i="17"/>
  <c r="O209" i="17" s="1"/>
  <c r="J209" i="17"/>
  <c r="J206" i="17" s="1"/>
  <c r="G209" i="17"/>
  <c r="F209" i="17"/>
  <c r="F206" i="17" s="1"/>
  <c r="F204" i="17" s="1"/>
  <c r="O208" i="17"/>
  <c r="L208" i="17"/>
  <c r="H208" i="17"/>
  <c r="L207" i="17"/>
  <c r="K207" i="17"/>
  <c r="J207" i="17"/>
  <c r="G207" i="17"/>
  <c r="F207" i="17"/>
  <c r="G206" i="17"/>
  <c r="G204" i="17" s="1"/>
  <c r="G198" i="17" s="1"/>
  <c r="G196" i="17" s="1"/>
  <c r="L205" i="17"/>
  <c r="L203" i="17" s="1"/>
  <c r="K205" i="17"/>
  <c r="G205" i="17"/>
  <c r="F205" i="17"/>
  <c r="F203" i="17" s="1"/>
  <c r="J204" i="17"/>
  <c r="G203" i="17"/>
  <c r="O202" i="17"/>
  <c r="L202" i="17"/>
  <c r="L201" i="17" s="1"/>
  <c r="L200" i="17" s="1"/>
  <c r="L199" i="17" s="1"/>
  <c r="H202" i="17"/>
  <c r="N202" i="17" s="1"/>
  <c r="K201" i="17"/>
  <c r="O201" i="17" s="1"/>
  <c r="J201" i="17"/>
  <c r="G201" i="17"/>
  <c r="G200" i="17" s="1"/>
  <c r="G199" i="17" s="1"/>
  <c r="F201" i="17"/>
  <c r="F200" i="17" s="1"/>
  <c r="F199" i="17" s="1"/>
  <c r="J200" i="17"/>
  <c r="F198" i="17"/>
  <c r="F196" i="17" s="1"/>
  <c r="O194" i="17"/>
  <c r="L194" i="17"/>
  <c r="H194" i="17"/>
  <c r="L193" i="17"/>
  <c r="K193" i="17"/>
  <c r="K192" i="17" s="1"/>
  <c r="J193" i="17"/>
  <c r="G193" i="17"/>
  <c r="F193" i="17"/>
  <c r="L192" i="17"/>
  <c r="G192" i="17"/>
  <c r="G191" i="17" s="1"/>
  <c r="G190" i="17" s="1"/>
  <c r="G189" i="17" s="1"/>
  <c r="F192" i="17"/>
  <c r="L191" i="17"/>
  <c r="L190" i="17" s="1"/>
  <c r="L189" i="17" s="1"/>
  <c r="F191" i="17"/>
  <c r="F190" i="17" s="1"/>
  <c r="F189" i="17" s="1"/>
  <c r="O188" i="17"/>
  <c r="L188" i="17"/>
  <c r="L187" i="17" s="1"/>
  <c r="L186" i="17" s="1"/>
  <c r="L185" i="17" s="1"/>
  <c r="L184" i="17" s="1"/>
  <c r="L183" i="17" s="1"/>
  <c r="H188" i="17"/>
  <c r="N188" i="17" s="1"/>
  <c r="K187" i="17"/>
  <c r="O187" i="17" s="1"/>
  <c r="J187" i="17"/>
  <c r="G187" i="17"/>
  <c r="G186" i="17" s="1"/>
  <c r="G185" i="17" s="1"/>
  <c r="G184" i="17" s="1"/>
  <c r="G183" i="17" s="1"/>
  <c r="F187" i="17"/>
  <c r="F186" i="17" s="1"/>
  <c r="F185" i="17" s="1"/>
  <c r="J186" i="17"/>
  <c r="F184" i="17"/>
  <c r="F183" i="17" s="1"/>
  <c r="O182" i="17"/>
  <c r="N182" i="17"/>
  <c r="M182" i="17"/>
  <c r="L182" i="17"/>
  <c r="H182" i="17"/>
  <c r="O181" i="17"/>
  <c r="L181" i="17"/>
  <c r="K181" i="17"/>
  <c r="J181" i="17"/>
  <c r="H181" i="17"/>
  <c r="G181" i="17"/>
  <c r="G180" i="17" s="1"/>
  <c r="G179" i="17" s="1"/>
  <c r="F181" i="17"/>
  <c r="L180" i="17"/>
  <c r="L179" i="17" s="1"/>
  <c r="K180" i="17"/>
  <c r="J180" i="17"/>
  <c r="F180" i="17"/>
  <c r="F179" i="17" s="1"/>
  <c r="J179" i="17"/>
  <c r="O178" i="17"/>
  <c r="N178" i="17"/>
  <c r="M178" i="17"/>
  <c r="L178" i="17"/>
  <c r="H178" i="17"/>
  <c r="O177" i="17"/>
  <c r="N177" i="17"/>
  <c r="M177" i="17"/>
  <c r="L177" i="17"/>
  <c r="K177" i="17"/>
  <c r="J177" i="17"/>
  <c r="H177" i="17"/>
  <c r="G177" i="17"/>
  <c r="F177" i="17"/>
  <c r="O176" i="17"/>
  <c r="L176" i="17"/>
  <c r="L175" i="17" s="1"/>
  <c r="L172" i="17" s="1"/>
  <c r="L170" i="17" s="1"/>
  <c r="L168" i="17" s="1"/>
  <c r="L166" i="17" s="1"/>
  <c r="H176" i="17"/>
  <c r="K175" i="17"/>
  <c r="J175" i="17"/>
  <c r="G175" i="17"/>
  <c r="F175" i="17"/>
  <c r="N174" i="17"/>
  <c r="M174" i="17"/>
  <c r="L174" i="17"/>
  <c r="H174" i="17"/>
  <c r="H173" i="17" s="1"/>
  <c r="L173" i="17"/>
  <c r="L171" i="17" s="1"/>
  <c r="L169" i="17" s="1"/>
  <c r="L167" i="17" s="1"/>
  <c r="L165" i="17" s="1"/>
  <c r="K173" i="17"/>
  <c r="J173" i="17"/>
  <c r="G173" i="17"/>
  <c r="G171" i="17" s="1"/>
  <c r="G169" i="17" s="1"/>
  <c r="F173" i="17"/>
  <c r="F171" i="17" s="1"/>
  <c r="G172" i="17"/>
  <c r="G170" i="17" s="1"/>
  <c r="G168" i="17" s="1"/>
  <c r="G166" i="17" s="1"/>
  <c r="F172" i="17"/>
  <c r="K171" i="17"/>
  <c r="J171" i="17"/>
  <c r="F170" i="17"/>
  <c r="F168" i="17" s="1"/>
  <c r="F166" i="17" s="1"/>
  <c r="F169" i="17"/>
  <c r="F167" i="17"/>
  <c r="F165" i="17" s="1"/>
  <c r="O164" i="17"/>
  <c r="N164" i="17"/>
  <c r="M164" i="17"/>
  <c r="L164" i="17"/>
  <c r="H164" i="17"/>
  <c r="N163" i="17"/>
  <c r="M163" i="17"/>
  <c r="L163" i="17"/>
  <c r="L162" i="17" s="1"/>
  <c r="K163" i="17"/>
  <c r="O163" i="17" s="1"/>
  <c r="J163" i="17"/>
  <c r="H163" i="17"/>
  <c r="G163" i="17"/>
  <c r="G162" i="17" s="1"/>
  <c r="G161" i="17" s="1"/>
  <c r="G160" i="17" s="1"/>
  <c r="G159" i="17" s="1"/>
  <c r="F163" i="17"/>
  <c r="F162" i="17" s="1"/>
  <c r="K162" i="17"/>
  <c r="K161" i="17" s="1"/>
  <c r="J162" i="17"/>
  <c r="H162" i="17"/>
  <c r="H161" i="17" s="1"/>
  <c r="H160" i="17" s="1"/>
  <c r="L161" i="17"/>
  <c r="L160" i="17" s="1"/>
  <c r="L159" i="17" s="1"/>
  <c r="F161" i="17"/>
  <c r="F160" i="17" s="1"/>
  <c r="F159" i="17" s="1"/>
  <c r="O158" i="17"/>
  <c r="N158" i="17"/>
  <c r="M158" i="17"/>
  <c r="L158" i="17"/>
  <c r="H158" i="17"/>
  <c r="O157" i="17"/>
  <c r="L157" i="17"/>
  <c r="K157" i="17"/>
  <c r="J157" i="17"/>
  <c r="J156" i="17" s="1"/>
  <c r="J155" i="17" s="1"/>
  <c r="H157" i="17"/>
  <c r="M157" i="17" s="1"/>
  <c r="G157" i="17"/>
  <c r="F157" i="17"/>
  <c r="M156" i="17"/>
  <c r="L156" i="17"/>
  <c r="K156" i="17"/>
  <c r="H156" i="17"/>
  <c r="G156" i="17"/>
  <c r="G155" i="17" s="1"/>
  <c r="F156" i="17"/>
  <c r="O155" i="17"/>
  <c r="L155" i="17"/>
  <c r="K155" i="17"/>
  <c r="F155" i="17"/>
  <c r="O154" i="17"/>
  <c r="N154" i="17"/>
  <c r="M154" i="17"/>
  <c r="L154" i="17"/>
  <c r="H154" i="17"/>
  <c r="M153" i="17"/>
  <c r="L153" i="17"/>
  <c r="K153" i="17"/>
  <c r="J153" i="17"/>
  <c r="J152" i="17" s="1"/>
  <c r="H153" i="17"/>
  <c r="N153" i="17" s="1"/>
  <c r="G153" i="17"/>
  <c r="G152" i="17" s="1"/>
  <c r="G151" i="17" s="1"/>
  <c r="F153" i="17"/>
  <c r="L152" i="17"/>
  <c r="K152" i="17"/>
  <c r="H152" i="17"/>
  <c r="F152" i="17"/>
  <c r="L151" i="17"/>
  <c r="K151" i="17"/>
  <c r="J151" i="17"/>
  <c r="F151" i="17"/>
  <c r="O150" i="17"/>
  <c r="M150" i="17"/>
  <c r="L150" i="17"/>
  <c r="H150" i="17"/>
  <c r="L149" i="17"/>
  <c r="K149" i="17"/>
  <c r="J149" i="17"/>
  <c r="J148" i="17" s="1"/>
  <c r="J147" i="17" s="1"/>
  <c r="G149" i="17"/>
  <c r="F149" i="17"/>
  <c r="L148" i="17"/>
  <c r="K148" i="17"/>
  <c r="G148" i="17"/>
  <c r="G147" i="17" s="1"/>
  <c r="F148" i="17"/>
  <c r="L147" i="17"/>
  <c r="K147" i="17"/>
  <c r="F147" i="17"/>
  <c r="O146" i="17"/>
  <c r="L146" i="17"/>
  <c r="H146" i="17"/>
  <c r="O145" i="17"/>
  <c r="L145" i="17"/>
  <c r="K145" i="17"/>
  <c r="J145" i="17"/>
  <c r="G145" i="17"/>
  <c r="G144" i="17" s="1"/>
  <c r="G143" i="17" s="1"/>
  <c r="F145" i="17"/>
  <c r="L144" i="17"/>
  <c r="K144" i="17"/>
  <c r="F144" i="17"/>
  <c r="L143" i="17"/>
  <c r="K143" i="17"/>
  <c r="F143" i="17"/>
  <c r="O142" i="17"/>
  <c r="N142" i="17"/>
  <c r="M142" i="17"/>
  <c r="L142" i="17"/>
  <c r="H142" i="17"/>
  <c r="L141" i="17"/>
  <c r="K141" i="17"/>
  <c r="J141" i="17"/>
  <c r="J140" i="17" s="1"/>
  <c r="H141" i="17"/>
  <c r="G141" i="17"/>
  <c r="G140" i="17" s="1"/>
  <c r="G139" i="17" s="1"/>
  <c r="F141" i="17"/>
  <c r="L140" i="17"/>
  <c r="K140" i="17"/>
  <c r="F140" i="17"/>
  <c r="L139" i="17"/>
  <c r="K139" i="17"/>
  <c r="J139" i="17"/>
  <c r="F139" i="17"/>
  <c r="O138" i="17"/>
  <c r="M138" i="17"/>
  <c r="L138" i="17"/>
  <c r="H138" i="17"/>
  <c r="L137" i="17"/>
  <c r="K137" i="17"/>
  <c r="J137" i="17"/>
  <c r="J136" i="17" s="1"/>
  <c r="J135" i="17" s="1"/>
  <c r="G137" i="17"/>
  <c r="F137" i="17"/>
  <c r="L136" i="17"/>
  <c r="K136" i="17"/>
  <c r="G136" i="17"/>
  <c r="G135" i="17" s="1"/>
  <c r="F136" i="17"/>
  <c r="F135" i="17" s="1"/>
  <c r="L135" i="17"/>
  <c r="K135" i="17"/>
  <c r="O134" i="17"/>
  <c r="L134" i="17"/>
  <c r="H134" i="17"/>
  <c r="L133" i="17"/>
  <c r="K133" i="17"/>
  <c r="J133" i="17"/>
  <c r="G133" i="17"/>
  <c r="G132" i="17" s="1"/>
  <c r="G131" i="17" s="1"/>
  <c r="F133" i="17"/>
  <c r="L132" i="17"/>
  <c r="L131" i="17" s="1"/>
  <c r="K132" i="17"/>
  <c r="F132" i="17"/>
  <c r="F131" i="17" s="1"/>
  <c r="O130" i="17"/>
  <c r="L130" i="17"/>
  <c r="L129" i="17" s="1"/>
  <c r="L128" i="17" s="1"/>
  <c r="L127" i="17" s="1"/>
  <c r="H130" i="17"/>
  <c r="K129" i="17"/>
  <c r="J129" i="17"/>
  <c r="G129" i="17"/>
  <c r="F129" i="17"/>
  <c r="K128" i="17"/>
  <c r="G128" i="17"/>
  <c r="G127" i="17" s="1"/>
  <c r="F128" i="17"/>
  <c r="F127" i="17" s="1"/>
  <c r="O126" i="17"/>
  <c r="M126" i="17"/>
  <c r="L126" i="17"/>
  <c r="L125" i="17" s="1"/>
  <c r="L124" i="17" s="1"/>
  <c r="L123" i="17" s="1"/>
  <c r="H126" i="17"/>
  <c r="K125" i="17"/>
  <c r="J125" i="17"/>
  <c r="G125" i="17"/>
  <c r="F125" i="17"/>
  <c r="F124" i="17" s="1"/>
  <c r="F123" i="17" s="1"/>
  <c r="K124" i="17"/>
  <c r="G124" i="17"/>
  <c r="G123" i="17" s="1"/>
  <c r="K123" i="17"/>
  <c r="O122" i="17"/>
  <c r="N122" i="17"/>
  <c r="M122" i="17"/>
  <c r="L122" i="17"/>
  <c r="H122" i="17"/>
  <c r="L121" i="17"/>
  <c r="L120" i="17" s="1"/>
  <c r="K121" i="17"/>
  <c r="J121" i="17"/>
  <c r="O121" i="17" s="1"/>
  <c r="G121" i="17"/>
  <c r="G120" i="17" s="1"/>
  <c r="G119" i="17" s="1"/>
  <c r="F121" i="17"/>
  <c r="F120" i="17" s="1"/>
  <c r="F119" i="17" s="1"/>
  <c r="K120" i="17"/>
  <c r="J120" i="17"/>
  <c r="L119" i="17"/>
  <c r="K119" i="17"/>
  <c r="O118" i="17"/>
  <c r="N118" i="17"/>
  <c r="M118" i="17"/>
  <c r="L118" i="17"/>
  <c r="H118" i="17"/>
  <c r="N117" i="17"/>
  <c r="L117" i="17"/>
  <c r="L116" i="17" s="1"/>
  <c r="K117" i="17"/>
  <c r="J117" i="17"/>
  <c r="O117" i="17" s="1"/>
  <c r="H117" i="17"/>
  <c r="G117" i="17"/>
  <c r="G116" i="17" s="1"/>
  <c r="G115" i="17" s="1"/>
  <c r="F117" i="17"/>
  <c r="F116" i="17" s="1"/>
  <c r="K116" i="17"/>
  <c r="J116" i="17"/>
  <c r="L115" i="17"/>
  <c r="F115" i="17"/>
  <c r="O114" i="17"/>
  <c r="N114" i="17"/>
  <c r="M114" i="17"/>
  <c r="L114" i="17"/>
  <c r="H114" i="17"/>
  <c r="O113" i="17"/>
  <c r="L113" i="17"/>
  <c r="K113" i="17"/>
  <c r="J113" i="17"/>
  <c r="H113" i="17"/>
  <c r="G113" i="17"/>
  <c r="F113" i="17"/>
  <c r="L112" i="17"/>
  <c r="L111" i="17" s="1"/>
  <c r="K112" i="17"/>
  <c r="O112" i="17" s="1"/>
  <c r="J112" i="17"/>
  <c r="G112" i="17"/>
  <c r="G111" i="17" s="1"/>
  <c r="F112" i="17"/>
  <c r="F111" i="17" s="1"/>
  <c r="K111" i="17"/>
  <c r="J111" i="17"/>
  <c r="O110" i="17"/>
  <c r="N110" i="17"/>
  <c r="M110" i="17"/>
  <c r="L110" i="17"/>
  <c r="H110" i="17"/>
  <c r="O109" i="17"/>
  <c r="N109" i="17"/>
  <c r="L109" i="17"/>
  <c r="K109" i="17"/>
  <c r="J109" i="17"/>
  <c r="H109" i="17"/>
  <c r="G109" i="17"/>
  <c r="F109" i="17"/>
  <c r="L108" i="17"/>
  <c r="L107" i="17" s="1"/>
  <c r="K108" i="17"/>
  <c r="O108" i="17" s="1"/>
  <c r="J108" i="17"/>
  <c r="G108" i="17"/>
  <c r="G107" i="17" s="1"/>
  <c r="F108" i="17"/>
  <c r="F107" i="17" s="1"/>
  <c r="K107" i="17"/>
  <c r="J107" i="17"/>
  <c r="O106" i="17"/>
  <c r="N106" i="17"/>
  <c r="M106" i="17"/>
  <c r="L106" i="17"/>
  <c r="H106" i="17"/>
  <c r="O105" i="17"/>
  <c r="L105" i="17"/>
  <c r="K105" i="17"/>
  <c r="J105" i="17"/>
  <c r="H105" i="17"/>
  <c r="G105" i="17"/>
  <c r="F105" i="17"/>
  <c r="L104" i="17"/>
  <c r="L103" i="17" s="1"/>
  <c r="K104" i="17"/>
  <c r="O104" i="17" s="1"/>
  <c r="J104" i="17"/>
  <c r="G104" i="17"/>
  <c r="G103" i="17" s="1"/>
  <c r="F104" i="17"/>
  <c r="F103" i="17" s="1"/>
  <c r="K103" i="17"/>
  <c r="J103" i="17"/>
  <c r="O102" i="17"/>
  <c r="N102" i="17"/>
  <c r="M102" i="17"/>
  <c r="L102" i="17"/>
  <c r="H102" i="17"/>
  <c r="O101" i="17"/>
  <c r="L101" i="17"/>
  <c r="K101" i="17"/>
  <c r="J101" i="17"/>
  <c r="H101" i="17"/>
  <c r="G101" i="17"/>
  <c r="F101" i="17"/>
  <c r="L100" i="17"/>
  <c r="L99" i="17" s="1"/>
  <c r="K100" i="17"/>
  <c r="O100" i="17" s="1"/>
  <c r="J100" i="17"/>
  <c r="G100" i="17"/>
  <c r="G99" i="17" s="1"/>
  <c r="F100" i="17"/>
  <c r="F99" i="17" s="1"/>
  <c r="K99" i="17"/>
  <c r="J99" i="17"/>
  <c r="O98" i="17"/>
  <c r="N98" i="17"/>
  <c r="M98" i="17"/>
  <c r="L98" i="17"/>
  <c r="H98" i="17"/>
  <c r="O97" i="17"/>
  <c r="N97" i="17"/>
  <c r="L97" i="17"/>
  <c r="K97" i="17"/>
  <c r="J97" i="17"/>
  <c r="H97" i="17"/>
  <c r="G97" i="17"/>
  <c r="F97" i="17"/>
  <c r="L96" i="17"/>
  <c r="L95" i="17" s="1"/>
  <c r="K96" i="17"/>
  <c r="O96" i="17" s="1"/>
  <c r="J96" i="17"/>
  <c r="G96" i="17"/>
  <c r="G95" i="17" s="1"/>
  <c r="F96" i="17"/>
  <c r="F95" i="17" s="1"/>
  <c r="K95" i="17"/>
  <c r="J95" i="17"/>
  <c r="O94" i="17"/>
  <c r="N94" i="17"/>
  <c r="M94" i="17"/>
  <c r="L94" i="17"/>
  <c r="H94" i="17"/>
  <c r="O93" i="17"/>
  <c r="M93" i="17"/>
  <c r="L93" i="17"/>
  <c r="L92" i="17" s="1"/>
  <c r="L91" i="17" s="1"/>
  <c r="K93" i="17"/>
  <c r="J93" i="17"/>
  <c r="H93" i="17"/>
  <c r="H92" i="17" s="1"/>
  <c r="G93" i="17"/>
  <c r="F93" i="17"/>
  <c r="F92" i="17" s="1"/>
  <c r="F91" i="17" s="1"/>
  <c r="M92" i="17"/>
  <c r="K92" i="17"/>
  <c r="J92" i="17"/>
  <c r="G92" i="17"/>
  <c r="G91" i="17" s="1"/>
  <c r="O91" i="17"/>
  <c r="K91" i="17"/>
  <c r="J91" i="17"/>
  <c r="H91" i="17"/>
  <c r="N91" i="17" s="1"/>
  <c r="O90" i="17"/>
  <c r="N90" i="17"/>
  <c r="M90" i="17"/>
  <c r="L90" i="17"/>
  <c r="L89" i="17" s="1"/>
  <c r="L88" i="17" s="1"/>
  <c r="L87" i="17" s="1"/>
  <c r="H90" i="17"/>
  <c r="O89" i="17"/>
  <c r="K89" i="17"/>
  <c r="J89" i="17"/>
  <c r="H89" i="17"/>
  <c r="H88" i="17" s="1"/>
  <c r="G89" i="17"/>
  <c r="F89" i="17"/>
  <c r="K88" i="17"/>
  <c r="J88" i="17"/>
  <c r="M88" i="17" s="1"/>
  <c r="G88" i="17"/>
  <c r="G87" i="17" s="1"/>
  <c r="F88" i="17"/>
  <c r="F87" i="17" s="1"/>
  <c r="J87" i="17"/>
  <c r="O86" i="17"/>
  <c r="N86" i="17"/>
  <c r="M86" i="17"/>
  <c r="L86" i="17"/>
  <c r="H86" i="17"/>
  <c r="O85" i="17"/>
  <c r="M85" i="17"/>
  <c r="L85" i="17"/>
  <c r="L84" i="17" s="1"/>
  <c r="L83" i="17" s="1"/>
  <c r="K85" i="17"/>
  <c r="J85" i="17"/>
  <c r="H85" i="17"/>
  <c r="H84" i="17" s="1"/>
  <c r="G85" i="17"/>
  <c r="G84" i="17" s="1"/>
  <c r="G83" i="17" s="1"/>
  <c r="F85" i="17"/>
  <c r="M84" i="17"/>
  <c r="K84" i="17"/>
  <c r="J84" i="17"/>
  <c r="F84" i="17"/>
  <c r="F83" i="17" s="1"/>
  <c r="O83" i="17"/>
  <c r="K83" i="17"/>
  <c r="J83" i="17"/>
  <c r="H83" i="17"/>
  <c r="N83" i="17" s="1"/>
  <c r="O82" i="17"/>
  <c r="N82" i="17"/>
  <c r="M82" i="17"/>
  <c r="L82" i="17"/>
  <c r="L81" i="17" s="1"/>
  <c r="H82" i="17"/>
  <c r="O81" i="17"/>
  <c r="K81" i="17"/>
  <c r="J81" i="17"/>
  <c r="H81" i="17"/>
  <c r="H80" i="17" s="1"/>
  <c r="G81" i="17"/>
  <c r="F81" i="17"/>
  <c r="L80" i="17"/>
  <c r="L79" i="17" s="1"/>
  <c r="K80" i="17"/>
  <c r="J80" i="17"/>
  <c r="M80" i="17" s="1"/>
  <c r="G80" i="17"/>
  <c r="G79" i="17" s="1"/>
  <c r="F80" i="17"/>
  <c r="F79" i="17" s="1"/>
  <c r="K79" i="17"/>
  <c r="O79" i="17" s="1"/>
  <c r="J79" i="17"/>
  <c r="O78" i="17"/>
  <c r="N78" i="17"/>
  <c r="M78" i="17"/>
  <c r="L78" i="17"/>
  <c r="H78" i="17"/>
  <c r="O77" i="17"/>
  <c r="M77" i="17"/>
  <c r="L77" i="17"/>
  <c r="L76" i="17" s="1"/>
  <c r="L75" i="17" s="1"/>
  <c r="K77" i="17"/>
  <c r="J77" i="17"/>
  <c r="H77" i="17"/>
  <c r="H76" i="17" s="1"/>
  <c r="G77" i="17"/>
  <c r="F77" i="17"/>
  <c r="F76" i="17" s="1"/>
  <c r="F75" i="17" s="1"/>
  <c r="M76" i="17"/>
  <c r="K76" i="17"/>
  <c r="J76" i="17"/>
  <c r="G76" i="17"/>
  <c r="G75" i="17" s="1"/>
  <c r="K75" i="17"/>
  <c r="J75" i="17"/>
  <c r="H75" i="17"/>
  <c r="N75" i="17" s="1"/>
  <c r="O74" i="17"/>
  <c r="M74" i="17"/>
  <c r="L74" i="17"/>
  <c r="L73" i="17" s="1"/>
  <c r="L72" i="17" s="1"/>
  <c r="L71" i="17" s="1"/>
  <c r="H74" i="17"/>
  <c r="N74" i="17" s="1"/>
  <c r="K73" i="17"/>
  <c r="O73" i="17" s="1"/>
  <c r="J73" i="17"/>
  <c r="G73" i="17"/>
  <c r="G72" i="17" s="1"/>
  <c r="G71" i="17" s="1"/>
  <c r="F73" i="17"/>
  <c r="F72" i="17" s="1"/>
  <c r="F71" i="17" s="1"/>
  <c r="K72" i="17"/>
  <c r="J72" i="17"/>
  <c r="O70" i="17"/>
  <c r="M70" i="17"/>
  <c r="L70" i="17"/>
  <c r="L69" i="17" s="1"/>
  <c r="L66" i="17" s="1"/>
  <c r="L64" i="17" s="1"/>
  <c r="H70" i="17"/>
  <c r="N70" i="17" s="1"/>
  <c r="K69" i="17"/>
  <c r="O69" i="17" s="1"/>
  <c r="J69" i="17"/>
  <c r="J66" i="17" s="1"/>
  <c r="G69" i="17"/>
  <c r="G66" i="17" s="1"/>
  <c r="G64" i="17" s="1"/>
  <c r="F69" i="17"/>
  <c r="F66" i="17" s="1"/>
  <c r="F64" i="17" s="1"/>
  <c r="O68" i="17"/>
  <c r="L68" i="17"/>
  <c r="H68" i="17"/>
  <c r="L67" i="17"/>
  <c r="K67" i="17"/>
  <c r="J67" i="17"/>
  <c r="G67" i="17"/>
  <c r="F67" i="17"/>
  <c r="L65" i="17"/>
  <c r="L63" i="17" s="1"/>
  <c r="L53" i="17" s="1"/>
  <c r="G65" i="17"/>
  <c r="G63" i="17" s="1"/>
  <c r="F65" i="17"/>
  <c r="F63" i="17" s="1"/>
  <c r="F53" i="17" s="1"/>
  <c r="F51" i="17" s="1"/>
  <c r="J64" i="17"/>
  <c r="O62" i="17"/>
  <c r="M62" i="17"/>
  <c r="L62" i="17"/>
  <c r="H62" i="17"/>
  <c r="N62" i="17" s="1"/>
  <c r="L61" i="17"/>
  <c r="L60" i="17" s="1"/>
  <c r="L59" i="17" s="1"/>
  <c r="K61" i="17"/>
  <c r="O61" i="17" s="1"/>
  <c r="J61" i="17"/>
  <c r="G61" i="17"/>
  <c r="G60" i="17" s="1"/>
  <c r="G59" i="17" s="1"/>
  <c r="F61" i="17"/>
  <c r="F60" i="17" s="1"/>
  <c r="F59" i="17" s="1"/>
  <c r="K60" i="17"/>
  <c r="J60" i="17"/>
  <c r="O58" i="17"/>
  <c r="M58" i="17"/>
  <c r="L58" i="17"/>
  <c r="L57" i="17" s="1"/>
  <c r="L56" i="17" s="1"/>
  <c r="L55" i="17" s="1"/>
  <c r="L54" i="17" s="1"/>
  <c r="L52" i="17" s="1"/>
  <c r="L49" i="17" s="1"/>
  <c r="H58" i="17"/>
  <c r="N58" i="17" s="1"/>
  <c r="K57" i="17"/>
  <c r="O57" i="17" s="1"/>
  <c r="J57" i="17"/>
  <c r="G57" i="17"/>
  <c r="G56" i="17" s="1"/>
  <c r="G55" i="17" s="1"/>
  <c r="G54" i="17" s="1"/>
  <c r="G52" i="17" s="1"/>
  <c r="G49" i="17" s="1"/>
  <c r="F57" i="17"/>
  <c r="F56" i="17" s="1"/>
  <c r="F55" i="17" s="1"/>
  <c r="F54" i="17" s="1"/>
  <c r="F52" i="17" s="1"/>
  <c r="F49" i="17" s="1"/>
  <c r="K56" i="17"/>
  <c r="J56" i="17"/>
  <c r="L51" i="17"/>
  <c r="L50" i="17"/>
  <c r="G50" i="17"/>
  <c r="O47" i="17"/>
  <c r="L47" i="17"/>
  <c r="H47" i="17"/>
  <c r="L46" i="17"/>
  <c r="K46" i="17"/>
  <c r="J46" i="17"/>
  <c r="G46" i="17"/>
  <c r="F46" i="17"/>
  <c r="L45" i="17"/>
  <c r="G45" i="17"/>
  <c r="F45" i="17"/>
  <c r="L44" i="17"/>
  <c r="G44" i="17"/>
  <c r="F44" i="17"/>
  <c r="O43" i="17"/>
  <c r="L43" i="17"/>
  <c r="H43" i="17"/>
  <c r="O42" i="17"/>
  <c r="L42" i="17"/>
  <c r="H42" i="17"/>
  <c r="L41" i="17"/>
  <c r="K41" i="17"/>
  <c r="J41" i="17"/>
  <c r="G41" i="17"/>
  <c r="F41" i="17"/>
  <c r="O40" i="17"/>
  <c r="N40" i="17"/>
  <c r="M40" i="17"/>
  <c r="L40" i="17"/>
  <c r="H40" i="17"/>
  <c r="O39" i="17"/>
  <c r="N39" i="17"/>
  <c r="M39" i="17"/>
  <c r="L39" i="17"/>
  <c r="H39" i="17"/>
  <c r="O38" i="17"/>
  <c r="N38" i="17"/>
  <c r="M38" i="17"/>
  <c r="L38" i="17"/>
  <c r="H38" i="17"/>
  <c r="O37" i="17"/>
  <c r="N37" i="17"/>
  <c r="M37" i="17"/>
  <c r="L37" i="17"/>
  <c r="H37" i="17"/>
  <c r="O36" i="17"/>
  <c r="L36" i="17"/>
  <c r="K36" i="17"/>
  <c r="J36" i="17"/>
  <c r="H36" i="17"/>
  <c r="M36" i="17" s="1"/>
  <c r="G36" i="17"/>
  <c r="F36" i="17"/>
  <c r="O35" i="17"/>
  <c r="M35" i="17"/>
  <c r="L35" i="17"/>
  <c r="H35" i="17"/>
  <c r="N35" i="17" s="1"/>
  <c r="L34" i="17"/>
  <c r="L30" i="17" s="1"/>
  <c r="K34" i="17"/>
  <c r="O34" i="17" s="1"/>
  <c r="J34" i="17"/>
  <c r="G34" i="17"/>
  <c r="G30" i="17" s="1"/>
  <c r="F34" i="17"/>
  <c r="F30" i="17" s="1"/>
  <c r="O33" i="17"/>
  <c r="L33" i="17"/>
  <c r="H33" i="17"/>
  <c r="O32" i="17"/>
  <c r="L32" i="17"/>
  <c r="H32" i="17"/>
  <c r="L31" i="17"/>
  <c r="K31" i="17"/>
  <c r="J31" i="17"/>
  <c r="G31" i="17"/>
  <c r="F31" i="17"/>
  <c r="O29" i="17"/>
  <c r="M29" i="17"/>
  <c r="L29" i="17"/>
  <c r="H29" i="17"/>
  <c r="N29" i="17" s="1"/>
  <c r="O28" i="17"/>
  <c r="M28" i="17"/>
  <c r="L28" i="17"/>
  <c r="H28" i="17"/>
  <c r="N28" i="17" s="1"/>
  <c r="O27" i="17"/>
  <c r="M27" i="17"/>
  <c r="L27" i="17"/>
  <c r="H27" i="17"/>
  <c r="N27" i="17" s="1"/>
  <c r="O26" i="17"/>
  <c r="M26" i="17"/>
  <c r="L26" i="17"/>
  <c r="H26" i="17"/>
  <c r="N26" i="17" s="1"/>
  <c r="O25" i="17"/>
  <c r="M25" i="17"/>
  <c r="L25" i="17"/>
  <c r="H25" i="17"/>
  <c r="N25" i="17" s="1"/>
  <c r="O24" i="17"/>
  <c r="M24" i="17"/>
  <c r="L24" i="17"/>
  <c r="L23" i="17" s="1"/>
  <c r="L18" i="17" s="1"/>
  <c r="L17" i="17" s="1"/>
  <c r="H24" i="17"/>
  <c r="N24" i="17" s="1"/>
  <c r="K23" i="17"/>
  <c r="O23" i="17" s="1"/>
  <c r="J23" i="17"/>
  <c r="G23" i="17"/>
  <c r="G18" i="17" s="1"/>
  <c r="G17" i="17" s="1"/>
  <c r="F23" i="17"/>
  <c r="F18" i="17" s="1"/>
  <c r="F17" i="17" s="1"/>
  <c r="L22" i="17"/>
  <c r="H22" i="17"/>
  <c r="O21" i="17"/>
  <c r="L21" i="17"/>
  <c r="H21" i="17"/>
  <c r="O20" i="17"/>
  <c r="L20" i="17"/>
  <c r="H20" i="17"/>
  <c r="O19" i="17"/>
  <c r="L19" i="17"/>
  <c r="K19" i="17"/>
  <c r="J19" i="17"/>
  <c r="G19" i="17"/>
  <c r="F19" i="17"/>
  <c r="O16" i="17"/>
  <c r="L16" i="17"/>
  <c r="H16" i="17"/>
  <c r="O15" i="17"/>
  <c r="L15" i="17"/>
  <c r="H15" i="17"/>
  <c r="N15" i="17" s="1"/>
  <c r="O14" i="17"/>
  <c r="L14" i="17"/>
  <c r="H14" i="17"/>
  <c r="H13" i="17" s="1"/>
  <c r="O13" i="17"/>
  <c r="L13" i="17"/>
  <c r="K13" i="17"/>
  <c r="J13" i="17"/>
  <c r="G13" i="17"/>
  <c r="F13" i="17"/>
  <c r="L12" i="17"/>
  <c r="L11" i="17" s="1"/>
  <c r="L10" i="17" s="1"/>
  <c r="L9" i="17" s="1"/>
  <c r="K12" i="17"/>
  <c r="G12" i="17"/>
  <c r="G11" i="17" s="1"/>
  <c r="F12" i="17"/>
  <c r="K11" i="17"/>
  <c r="F11" i="17"/>
  <c r="H87" i="16"/>
  <c r="K87" i="16" s="1"/>
  <c r="J86" i="16"/>
  <c r="J83" i="16" s="1"/>
  <c r="G86" i="16"/>
  <c r="F86" i="16"/>
  <c r="F83" i="16" s="1"/>
  <c r="F81" i="16" s="1"/>
  <c r="F79" i="16" s="1"/>
  <c r="F77" i="16" s="1"/>
  <c r="F51" i="16" s="1"/>
  <c r="K85" i="16"/>
  <c r="H85" i="16"/>
  <c r="J84" i="16"/>
  <c r="K84" i="16" s="1"/>
  <c r="H84" i="16"/>
  <c r="G84" i="16"/>
  <c r="F84" i="16"/>
  <c r="G83" i="16"/>
  <c r="J82" i="16"/>
  <c r="K82" i="16" s="1"/>
  <c r="H82" i="16"/>
  <c r="G82" i="16"/>
  <c r="F82" i="16"/>
  <c r="G81" i="16"/>
  <c r="J80" i="16"/>
  <c r="K80" i="16" s="1"/>
  <c r="H80" i="16"/>
  <c r="G80" i="16"/>
  <c r="G78" i="16" s="1"/>
  <c r="G76" i="16" s="1"/>
  <c r="F80" i="16"/>
  <c r="G79" i="16"/>
  <c r="J78" i="16"/>
  <c r="F78" i="16"/>
  <c r="G77" i="16"/>
  <c r="J76" i="16"/>
  <c r="F76" i="16"/>
  <c r="H75" i="16"/>
  <c r="K75" i="16" s="1"/>
  <c r="J74" i="16"/>
  <c r="G74" i="16"/>
  <c r="F74" i="16"/>
  <c r="J73" i="16"/>
  <c r="G73" i="16"/>
  <c r="F73" i="16"/>
  <c r="J72" i="16"/>
  <c r="G72" i="16"/>
  <c r="F72" i="16"/>
  <c r="F66" i="16" s="1"/>
  <c r="F64" i="16" s="1"/>
  <c r="F49" i="16" s="1"/>
  <c r="K71" i="16"/>
  <c r="H71" i="16"/>
  <c r="J70" i="16"/>
  <c r="K70" i="16" s="1"/>
  <c r="H70" i="16"/>
  <c r="G70" i="16"/>
  <c r="F70" i="16"/>
  <c r="J69" i="16"/>
  <c r="K69" i="16" s="1"/>
  <c r="H69" i="16"/>
  <c r="G69" i="16"/>
  <c r="F69" i="16"/>
  <c r="J68" i="16"/>
  <c r="K68" i="16" s="1"/>
  <c r="H68" i="16"/>
  <c r="G68" i="16"/>
  <c r="G67" i="16" s="1"/>
  <c r="G65" i="16" s="1"/>
  <c r="F68" i="16"/>
  <c r="J67" i="16"/>
  <c r="K67" i="16" s="1"/>
  <c r="H67" i="16"/>
  <c r="F67" i="16"/>
  <c r="G66" i="16"/>
  <c r="J65" i="16"/>
  <c r="K65" i="16" s="1"/>
  <c r="H65" i="16"/>
  <c r="F65" i="16"/>
  <c r="G64" i="16"/>
  <c r="H63" i="16"/>
  <c r="K63" i="16" s="1"/>
  <c r="J62" i="16"/>
  <c r="G62" i="16"/>
  <c r="F62" i="16"/>
  <c r="J61" i="16"/>
  <c r="J60" i="16" s="1"/>
  <c r="G61" i="16"/>
  <c r="F61" i="16"/>
  <c r="G60" i="16"/>
  <c r="F60" i="16"/>
  <c r="F55" i="16" s="1"/>
  <c r="F53" i="16" s="1"/>
  <c r="F50" i="16" s="1"/>
  <c r="K59" i="16"/>
  <c r="H59" i="16"/>
  <c r="J58" i="16"/>
  <c r="K58" i="16" s="1"/>
  <c r="H58" i="16"/>
  <c r="H57" i="16" s="1"/>
  <c r="G58" i="16"/>
  <c r="G57" i="16" s="1"/>
  <c r="G56" i="16" s="1"/>
  <c r="G54" i="16" s="1"/>
  <c r="F58" i="16"/>
  <c r="J57" i="16"/>
  <c r="F57" i="16"/>
  <c r="J56" i="16"/>
  <c r="F56" i="16"/>
  <c r="G55" i="16"/>
  <c r="G53" i="16" s="1"/>
  <c r="G50" i="16" s="1"/>
  <c r="J54" i="16"/>
  <c r="F54" i="16"/>
  <c r="J52" i="16"/>
  <c r="G52" i="16"/>
  <c r="G49" i="16" s="1"/>
  <c r="F52" i="16"/>
  <c r="G51" i="16"/>
  <c r="H48" i="16"/>
  <c r="K48" i="16" s="1"/>
  <c r="J47" i="16"/>
  <c r="G47" i="16"/>
  <c r="F47" i="16"/>
  <c r="G46" i="16"/>
  <c r="F46" i="16"/>
  <c r="G45" i="16"/>
  <c r="F45" i="16"/>
  <c r="K44" i="16"/>
  <c r="H44" i="16"/>
  <c r="J43" i="16"/>
  <c r="K43" i="16" s="1"/>
  <c r="H43" i="16"/>
  <c r="G43" i="16"/>
  <c r="F43" i="16"/>
  <c r="H42" i="16"/>
  <c r="K42" i="16" s="1"/>
  <c r="K41" i="16"/>
  <c r="H41" i="16"/>
  <c r="H40" i="16"/>
  <c r="K40" i="16" s="1"/>
  <c r="K39" i="16"/>
  <c r="H39" i="16"/>
  <c r="J38" i="16"/>
  <c r="K38" i="16" s="1"/>
  <c r="H38" i="16"/>
  <c r="G38" i="16"/>
  <c r="F38" i="16"/>
  <c r="H37" i="16"/>
  <c r="K37" i="16" s="1"/>
  <c r="K36" i="16"/>
  <c r="H36" i="16"/>
  <c r="J35" i="16"/>
  <c r="K35" i="16" s="1"/>
  <c r="H35" i="16"/>
  <c r="G35" i="16"/>
  <c r="F35" i="16"/>
  <c r="J34" i="16"/>
  <c r="K34" i="16" s="1"/>
  <c r="H34" i="16"/>
  <c r="G34" i="16"/>
  <c r="F34" i="16"/>
  <c r="H33" i="16"/>
  <c r="K33" i="16" s="1"/>
  <c r="K32" i="16"/>
  <c r="H32" i="16"/>
  <c r="J31" i="16"/>
  <c r="K31" i="16" s="1"/>
  <c r="H31" i="16"/>
  <c r="G31" i="16"/>
  <c r="F31" i="16"/>
  <c r="H30" i="16"/>
  <c r="K30" i="16" s="1"/>
  <c r="K29" i="16"/>
  <c r="H29" i="16"/>
  <c r="H28" i="16"/>
  <c r="K28" i="16" s="1"/>
  <c r="K27" i="16"/>
  <c r="H27" i="16"/>
  <c r="J26" i="16"/>
  <c r="K26" i="16" s="1"/>
  <c r="H26" i="16"/>
  <c r="G26" i="16"/>
  <c r="G23" i="16" s="1"/>
  <c r="F26" i="16"/>
  <c r="H25" i="16"/>
  <c r="K25" i="16" s="1"/>
  <c r="J24" i="16"/>
  <c r="G24" i="16"/>
  <c r="F24" i="16"/>
  <c r="F23" i="16"/>
  <c r="F22" i="16"/>
  <c r="F21" i="16"/>
  <c r="K20" i="16"/>
  <c r="H20" i="16"/>
  <c r="H19" i="16"/>
  <c r="K19" i="16" s="1"/>
  <c r="K18" i="16"/>
  <c r="H18" i="16"/>
  <c r="H17" i="16"/>
  <c r="K17" i="16" s="1"/>
  <c r="K16" i="16"/>
  <c r="H16" i="16"/>
  <c r="H15" i="16"/>
  <c r="K15" i="16" s="1"/>
  <c r="K14" i="16"/>
  <c r="H14" i="16"/>
  <c r="J13" i="16"/>
  <c r="K13" i="16" s="1"/>
  <c r="H13" i="16"/>
  <c r="G13" i="16"/>
  <c r="G10" i="16" s="1"/>
  <c r="G9" i="16" s="1"/>
  <c r="G8" i="16" s="1"/>
  <c r="F13" i="16"/>
  <c r="H12" i="16"/>
  <c r="K12" i="16" s="1"/>
  <c r="J11" i="16"/>
  <c r="G11" i="16"/>
  <c r="F11" i="16"/>
  <c r="F10" i="16"/>
  <c r="F9" i="16"/>
  <c r="F8" i="16"/>
  <c r="F7" i="16"/>
  <c r="O224" i="15"/>
  <c r="L224" i="15"/>
  <c r="H224" i="15"/>
  <c r="L223" i="15"/>
  <c r="L222" i="15" s="1"/>
  <c r="K223" i="15"/>
  <c r="K222" i="15" s="1"/>
  <c r="J223" i="15"/>
  <c r="G223" i="15"/>
  <c r="F223" i="15"/>
  <c r="F222" i="15" s="1"/>
  <c r="F221" i="15" s="1"/>
  <c r="J222" i="15"/>
  <c r="J221" i="15" s="1"/>
  <c r="G222" i="15"/>
  <c r="L221" i="15"/>
  <c r="K221" i="15"/>
  <c r="G221" i="15"/>
  <c r="O220" i="15"/>
  <c r="L220" i="15"/>
  <c r="L219" i="15" s="1"/>
  <c r="L218" i="15" s="1"/>
  <c r="H220" i="15"/>
  <c r="K219" i="15"/>
  <c r="J219" i="15"/>
  <c r="G219" i="15"/>
  <c r="F219" i="15"/>
  <c r="F218" i="15" s="1"/>
  <c r="G218" i="15"/>
  <c r="L217" i="15"/>
  <c r="G217" i="15"/>
  <c r="F217" i="15"/>
  <c r="O216" i="15"/>
  <c r="L216" i="15"/>
  <c r="L215" i="15" s="1"/>
  <c r="L214" i="15" s="1"/>
  <c r="L213" i="15" s="1"/>
  <c r="H216" i="15"/>
  <c r="K215" i="15"/>
  <c r="J215" i="15"/>
  <c r="G215" i="15"/>
  <c r="F215" i="15"/>
  <c r="F214" i="15" s="1"/>
  <c r="G214" i="15"/>
  <c r="G213" i="15"/>
  <c r="F213" i="15"/>
  <c r="N212" i="15"/>
  <c r="L212" i="15"/>
  <c r="L211" i="15" s="1"/>
  <c r="H212" i="15"/>
  <c r="M212" i="15" s="1"/>
  <c r="N211" i="15"/>
  <c r="M211" i="15"/>
  <c r="K211" i="15"/>
  <c r="J211" i="15"/>
  <c r="H211" i="15"/>
  <c r="G211" i="15"/>
  <c r="F211" i="15"/>
  <c r="O210" i="15"/>
  <c r="N210" i="15"/>
  <c r="M210" i="15"/>
  <c r="L210" i="15"/>
  <c r="H210" i="15"/>
  <c r="L209" i="15"/>
  <c r="L206" i="15" s="1"/>
  <c r="K209" i="15"/>
  <c r="J209" i="15"/>
  <c r="H209" i="15"/>
  <c r="G209" i="15"/>
  <c r="G206" i="15" s="1"/>
  <c r="G204" i="15" s="1"/>
  <c r="F209" i="15"/>
  <c r="F206" i="15" s="1"/>
  <c r="O208" i="15"/>
  <c r="L208" i="15"/>
  <c r="L207" i="15" s="1"/>
  <c r="L205" i="15" s="1"/>
  <c r="L203" i="15" s="1"/>
  <c r="H208" i="15"/>
  <c r="O207" i="15"/>
  <c r="K207" i="15"/>
  <c r="J207" i="15"/>
  <c r="G207" i="15"/>
  <c r="F207" i="15"/>
  <c r="F205" i="15" s="1"/>
  <c r="F203" i="15" s="1"/>
  <c r="J206" i="15"/>
  <c r="K205" i="15"/>
  <c r="G205" i="15"/>
  <c r="L204" i="15"/>
  <c r="L198" i="15" s="1"/>
  <c r="L196" i="15" s="1"/>
  <c r="J204" i="15"/>
  <c r="F204" i="15"/>
  <c r="F198" i="15" s="1"/>
  <c r="F196" i="15" s="1"/>
  <c r="G203" i="15"/>
  <c r="O202" i="15"/>
  <c r="N202" i="15"/>
  <c r="M202" i="15"/>
  <c r="L202" i="15"/>
  <c r="H202" i="15"/>
  <c r="N201" i="15"/>
  <c r="M201" i="15"/>
  <c r="L201" i="15"/>
  <c r="L200" i="15" s="1"/>
  <c r="L199" i="15" s="1"/>
  <c r="K201" i="15"/>
  <c r="O201" i="15" s="1"/>
  <c r="J201" i="15"/>
  <c r="H201" i="15"/>
  <c r="G201" i="15"/>
  <c r="G200" i="15" s="1"/>
  <c r="F201" i="15"/>
  <c r="F200" i="15" s="1"/>
  <c r="F199" i="15" s="1"/>
  <c r="F197" i="15" s="1"/>
  <c r="F195" i="15" s="1"/>
  <c r="O200" i="15"/>
  <c r="K200" i="15"/>
  <c r="J200" i="15"/>
  <c r="J199" i="15"/>
  <c r="G199" i="15"/>
  <c r="G197" i="15" s="1"/>
  <c r="G195" i="15" s="1"/>
  <c r="G198" i="15"/>
  <c r="G196" i="15" s="1"/>
  <c r="O194" i="15"/>
  <c r="L194" i="15"/>
  <c r="L193" i="15" s="1"/>
  <c r="L192" i="15" s="1"/>
  <c r="L191" i="15" s="1"/>
  <c r="L190" i="15" s="1"/>
  <c r="L189" i="15" s="1"/>
  <c r="H194" i="15"/>
  <c r="K193" i="15"/>
  <c r="J193" i="15"/>
  <c r="G193" i="15"/>
  <c r="F193" i="15"/>
  <c r="F192" i="15" s="1"/>
  <c r="G192" i="15"/>
  <c r="G191" i="15"/>
  <c r="G190" i="15" s="1"/>
  <c r="F191" i="15"/>
  <c r="F190" i="15"/>
  <c r="F189" i="15" s="1"/>
  <c r="G189" i="15"/>
  <c r="O188" i="15"/>
  <c r="N188" i="15"/>
  <c r="M188" i="15"/>
  <c r="L188" i="15"/>
  <c r="L187" i="15" s="1"/>
  <c r="L186" i="15" s="1"/>
  <c r="L185" i="15" s="1"/>
  <c r="L184" i="15" s="1"/>
  <c r="L183" i="15" s="1"/>
  <c r="H188" i="15"/>
  <c r="K187" i="15"/>
  <c r="O187" i="15" s="1"/>
  <c r="J187" i="15"/>
  <c r="H187" i="15"/>
  <c r="G187" i="15"/>
  <c r="G186" i="15" s="1"/>
  <c r="G185" i="15" s="1"/>
  <c r="G184" i="15" s="1"/>
  <c r="G183" i="15" s="1"/>
  <c r="F187" i="15"/>
  <c r="K186" i="15"/>
  <c r="J186" i="15"/>
  <c r="F186" i="15"/>
  <c r="F185" i="15" s="1"/>
  <c r="J185" i="15"/>
  <c r="F184" i="15"/>
  <c r="F183" i="15"/>
  <c r="O182" i="15"/>
  <c r="N182" i="15"/>
  <c r="M182" i="15"/>
  <c r="L182" i="15"/>
  <c r="H182" i="15"/>
  <c r="O181" i="15"/>
  <c r="M181" i="15"/>
  <c r="L181" i="15"/>
  <c r="K181" i="15"/>
  <c r="J181" i="15"/>
  <c r="J180" i="15" s="1"/>
  <c r="H181" i="15"/>
  <c r="G181" i="15"/>
  <c r="F181" i="15"/>
  <c r="L180" i="15"/>
  <c r="K180" i="15"/>
  <c r="O180" i="15" s="1"/>
  <c r="H180" i="15"/>
  <c r="G180" i="15"/>
  <c r="G179" i="15" s="1"/>
  <c r="G167" i="15" s="1"/>
  <c r="G165" i="15" s="1"/>
  <c r="F180" i="15"/>
  <c r="L179" i="15"/>
  <c r="K179" i="15"/>
  <c r="J179" i="15"/>
  <c r="F179" i="15"/>
  <c r="O178" i="15"/>
  <c r="L178" i="15"/>
  <c r="H178" i="15"/>
  <c r="L177" i="15"/>
  <c r="K177" i="15"/>
  <c r="J177" i="15"/>
  <c r="G177" i="15"/>
  <c r="F177" i="15"/>
  <c r="O176" i="15"/>
  <c r="N176" i="15"/>
  <c r="M176" i="15"/>
  <c r="L176" i="15"/>
  <c r="L175" i="15" s="1"/>
  <c r="H176" i="15"/>
  <c r="N175" i="15"/>
  <c r="M175" i="15"/>
  <c r="K175" i="15"/>
  <c r="O175" i="15" s="1"/>
  <c r="J175" i="15"/>
  <c r="H175" i="15"/>
  <c r="G175" i="15"/>
  <c r="G172" i="15" s="1"/>
  <c r="G170" i="15" s="1"/>
  <c r="F175" i="15"/>
  <c r="F172" i="15" s="1"/>
  <c r="F170" i="15" s="1"/>
  <c r="L174" i="15"/>
  <c r="H174" i="15"/>
  <c r="L173" i="15"/>
  <c r="L171" i="15" s="1"/>
  <c r="K173" i="15"/>
  <c r="J173" i="15"/>
  <c r="H173" i="15"/>
  <c r="G173" i="15"/>
  <c r="G171" i="15" s="1"/>
  <c r="G169" i="15" s="1"/>
  <c r="F173" i="15"/>
  <c r="F171" i="15" s="1"/>
  <c r="L172" i="15"/>
  <c r="K172" i="15"/>
  <c r="K171" i="15"/>
  <c r="J171" i="15"/>
  <c r="L170" i="15"/>
  <c r="L168" i="15" s="1"/>
  <c r="L169" i="15"/>
  <c r="L167" i="15" s="1"/>
  <c r="L165" i="15" s="1"/>
  <c r="J169" i="15"/>
  <c r="F169" i="15"/>
  <c r="G168" i="15"/>
  <c r="G166" i="15" s="1"/>
  <c r="F168" i="15"/>
  <c r="F166" i="15" s="1"/>
  <c r="J167" i="15"/>
  <c r="F167" i="15"/>
  <c r="F165" i="15" s="1"/>
  <c r="L166" i="15"/>
  <c r="O164" i="15"/>
  <c r="L164" i="15"/>
  <c r="L163" i="15" s="1"/>
  <c r="L162" i="15" s="1"/>
  <c r="L161" i="15" s="1"/>
  <c r="L160" i="15" s="1"/>
  <c r="L159" i="15" s="1"/>
  <c r="H164" i="15"/>
  <c r="K163" i="15"/>
  <c r="J163" i="15"/>
  <c r="G163" i="15"/>
  <c r="G162" i="15" s="1"/>
  <c r="F163" i="15"/>
  <c r="K162" i="15"/>
  <c r="J162" i="15"/>
  <c r="F162" i="15"/>
  <c r="G161" i="15"/>
  <c r="G160" i="15" s="1"/>
  <c r="F161" i="15"/>
  <c r="F160" i="15" s="1"/>
  <c r="F159" i="15" s="1"/>
  <c r="G159" i="15"/>
  <c r="O158" i="15"/>
  <c r="L158" i="15"/>
  <c r="H158" i="15"/>
  <c r="L157" i="15"/>
  <c r="L156" i="15" s="1"/>
  <c r="L155" i="15" s="1"/>
  <c r="K157" i="15"/>
  <c r="J157" i="15"/>
  <c r="G157" i="15"/>
  <c r="F157" i="15"/>
  <c r="F156" i="15" s="1"/>
  <c r="J156" i="15"/>
  <c r="J155" i="15" s="1"/>
  <c r="G156" i="15"/>
  <c r="G155" i="15"/>
  <c r="F155" i="15"/>
  <c r="O154" i="15"/>
  <c r="L154" i="15"/>
  <c r="L153" i="15" s="1"/>
  <c r="L152" i="15" s="1"/>
  <c r="H154" i="15"/>
  <c r="K153" i="15"/>
  <c r="J153" i="15"/>
  <c r="O153" i="15" s="1"/>
  <c r="G153" i="15"/>
  <c r="G152" i="15" s="1"/>
  <c r="G151" i="15" s="1"/>
  <c r="F153" i="15"/>
  <c r="F152" i="15" s="1"/>
  <c r="F151" i="15" s="1"/>
  <c r="K152" i="15"/>
  <c r="L151" i="15"/>
  <c r="O150" i="15"/>
  <c r="L150" i="15"/>
  <c r="L149" i="15" s="1"/>
  <c r="L148" i="15" s="1"/>
  <c r="L147" i="15" s="1"/>
  <c r="H150" i="15"/>
  <c r="M150" i="15" s="1"/>
  <c r="K149" i="15"/>
  <c r="J149" i="15"/>
  <c r="O149" i="15" s="1"/>
  <c r="G149" i="15"/>
  <c r="G148" i="15" s="1"/>
  <c r="G147" i="15" s="1"/>
  <c r="F149" i="15"/>
  <c r="F148" i="15" s="1"/>
  <c r="F147" i="15" s="1"/>
  <c r="K148" i="15"/>
  <c r="O146" i="15"/>
  <c r="L146" i="15"/>
  <c r="L145" i="15" s="1"/>
  <c r="L144" i="15" s="1"/>
  <c r="L143" i="15" s="1"/>
  <c r="H146" i="15"/>
  <c r="M146" i="15" s="1"/>
  <c r="K145" i="15"/>
  <c r="J145" i="15"/>
  <c r="O145" i="15" s="1"/>
  <c r="G145" i="15"/>
  <c r="G144" i="15" s="1"/>
  <c r="G143" i="15" s="1"/>
  <c r="F145" i="15"/>
  <c r="F144" i="15" s="1"/>
  <c r="F143" i="15" s="1"/>
  <c r="K144" i="15"/>
  <c r="O142" i="15"/>
  <c r="L142" i="15"/>
  <c r="L141" i="15" s="1"/>
  <c r="L140" i="15" s="1"/>
  <c r="L139" i="15" s="1"/>
  <c r="H142" i="15"/>
  <c r="M142" i="15" s="1"/>
  <c r="K141" i="15"/>
  <c r="J141" i="15"/>
  <c r="O141" i="15" s="1"/>
  <c r="G141" i="15"/>
  <c r="G140" i="15" s="1"/>
  <c r="G139" i="15" s="1"/>
  <c r="F141" i="15"/>
  <c r="F140" i="15" s="1"/>
  <c r="F139" i="15" s="1"/>
  <c r="K140" i="15"/>
  <c r="J140" i="15"/>
  <c r="J139" i="15" s="1"/>
  <c r="O138" i="15"/>
  <c r="L138" i="15"/>
  <c r="L137" i="15" s="1"/>
  <c r="L136" i="15" s="1"/>
  <c r="L135" i="15" s="1"/>
  <c r="H138" i="15"/>
  <c r="M138" i="15" s="1"/>
  <c r="K137" i="15"/>
  <c r="J137" i="15"/>
  <c r="O137" i="15" s="1"/>
  <c r="G137" i="15"/>
  <c r="G136" i="15" s="1"/>
  <c r="F137" i="15"/>
  <c r="F136" i="15" s="1"/>
  <c r="F135" i="15" s="1"/>
  <c r="K136" i="15"/>
  <c r="J136" i="15"/>
  <c r="J135" i="15"/>
  <c r="G135" i="15"/>
  <c r="O134" i="15"/>
  <c r="N134" i="15"/>
  <c r="M134" i="15"/>
  <c r="L134" i="15"/>
  <c r="H134" i="15"/>
  <c r="M133" i="15"/>
  <c r="L133" i="15"/>
  <c r="K133" i="15"/>
  <c r="J133" i="15"/>
  <c r="H133" i="15"/>
  <c r="G133" i="15"/>
  <c r="G132" i="15" s="1"/>
  <c r="G131" i="15" s="1"/>
  <c r="F133" i="15"/>
  <c r="L132" i="15"/>
  <c r="L131" i="15" s="1"/>
  <c r="J132" i="15"/>
  <c r="F132" i="15"/>
  <c r="F131" i="15" s="1"/>
  <c r="J131" i="15"/>
  <c r="O130" i="15"/>
  <c r="N130" i="15"/>
  <c r="M130" i="15"/>
  <c r="L130" i="15"/>
  <c r="H130" i="15"/>
  <c r="M129" i="15"/>
  <c r="L129" i="15"/>
  <c r="K129" i="15"/>
  <c r="J129" i="15"/>
  <c r="H129" i="15"/>
  <c r="G129" i="15"/>
  <c r="G128" i="15" s="1"/>
  <c r="F129" i="15"/>
  <c r="L128" i="15"/>
  <c r="L127" i="15" s="1"/>
  <c r="J128" i="15"/>
  <c r="F128" i="15"/>
  <c r="F127" i="15" s="1"/>
  <c r="J127" i="15"/>
  <c r="G127" i="15"/>
  <c r="O126" i="15"/>
  <c r="N126" i="15"/>
  <c r="M126" i="15"/>
  <c r="L126" i="15"/>
  <c r="H126" i="15"/>
  <c r="M125" i="15"/>
  <c r="L125" i="15"/>
  <c r="K125" i="15"/>
  <c r="J125" i="15"/>
  <c r="H125" i="15"/>
  <c r="G125" i="15"/>
  <c r="G124" i="15" s="1"/>
  <c r="G123" i="15" s="1"/>
  <c r="F125" i="15"/>
  <c r="L124" i="15"/>
  <c r="L123" i="15" s="1"/>
  <c r="J124" i="15"/>
  <c r="F124" i="15"/>
  <c r="F123" i="15" s="1"/>
  <c r="J123" i="15"/>
  <c r="O122" i="15"/>
  <c r="N122" i="15"/>
  <c r="M122" i="15"/>
  <c r="L122" i="15"/>
  <c r="H122" i="15"/>
  <c r="M121" i="15"/>
  <c r="L121" i="15"/>
  <c r="K121" i="15"/>
  <c r="J121" i="15"/>
  <c r="H121" i="15"/>
  <c r="G121" i="15"/>
  <c r="G120" i="15" s="1"/>
  <c r="F121" i="15"/>
  <c r="L120" i="15"/>
  <c r="L119" i="15" s="1"/>
  <c r="J120" i="15"/>
  <c r="F120" i="15"/>
  <c r="F119" i="15" s="1"/>
  <c r="J119" i="15"/>
  <c r="G119" i="15"/>
  <c r="O118" i="15"/>
  <c r="N118" i="15"/>
  <c r="M118" i="15"/>
  <c r="L118" i="15"/>
  <c r="H118" i="15"/>
  <c r="M117" i="15"/>
  <c r="L117" i="15"/>
  <c r="K117" i="15"/>
  <c r="J117" i="15"/>
  <c r="H117" i="15"/>
  <c r="G117" i="15"/>
  <c r="G116" i="15" s="1"/>
  <c r="G115" i="15" s="1"/>
  <c r="F117" i="15"/>
  <c r="L116" i="15"/>
  <c r="L115" i="15" s="1"/>
  <c r="J116" i="15"/>
  <c r="F116" i="15"/>
  <c r="F115" i="15" s="1"/>
  <c r="J115" i="15"/>
  <c r="O114" i="15"/>
  <c r="N114" i="15"/>
  <c r="M114" i="15"/>
  <c r="L114" i="15"/>
  <c r="H114" i="15"/>
  <c r="M113" i="15"/>
  <c r="L113" i="15"/>
  <c r="K113" i="15"/>
  <c r="K112" i="15" s="1"/>
  <c r="J113" i="15"/>
  <c r="H113" i="15"/>
  <c r="G113" i="15"/>
  <c r="G112" i="15" s="1"/>
  <c r="F113" i="15"/>
  <c r="L112" i="15"/>
  <c r="L111" i="15" s="1"/>
  <c r="J112" i="15"/>
  <c r="F112" i="15"/>
  <c r="F111" i="15" s="1"/>
  <c r="J111" i="15"/>
  <c r="G111" i="15"/>
  <c r="O110" i="15"/>
  <c r="N110" i="15"/>
  <c r="M110" i="15"/>
  <c r="L110" i="15"/>
  <c r="H110" i="15"/>
  <c r="M109" i="15"/>
  <c r="L109" i="15"/>
  <c r="K109" i="15"/>
  <c r="K108" i="15" s="1"/>
  <c r="J109" i="15"/>
  <c r="H109" i="15"/>
  <c r="G109" i="15"/>
  <c r="G108" i="15" s="1"/>
  <c r="F109" i="15"/>
  <c r="L108" i="15"/>
  <c r="L107" i="15" s="1"/>
  <c r="J108" i="15"/>
  <c r="F108" i="15"/>
  <c r="F107" i="15" s="1"/>
  <c r="J107" i="15"/>
  <c r="G107" i="15"/>
  <c r="O106" i="15"/>
  <c r="N106" i="15"/>
  <c r="M106" i="15"/>
  <c r="L106" i="15"/>
  <c r="H106" i="15"/>
  <c r="M105" i="15"/>
  <c r="L105" i="15"/>
  <c r="K105" i="15"/>
  <c r="K104" i="15" s="1"/>
  <c r="J105" i="15"/>
  <c r="H105" i="15"/>
  <c r="G105" i="15"/>
  <c r="G104" i="15" s="1"/>
  <c r="F105" i="15"/>
  <c r="L104" i="15"/>
  <c r="L103" i="15" s="1"/>
  <c r="J104" i="15"/>
  <c r="F104" i="15"/>
  <c r="F103" i="15" s="1"/>
  <c r="J103" i="15"/>
  <c r="G103" i="15"/>
  <c r="O102" i="15"/>
  <c r="N102" i="15"/>
  <c r="M102" i="15"/>
  <c r="L102" i="15"/>
  <c r="H102" i="15"/>
  <c r="M101" i="15"/>
  <c r="L101" i="15"/>
  <c r="K101" i="15"/>
  <c r="K100" i="15" s="1"/>
  <c r="J101" i="15"/>
  <c r="H101" i="15"/>
  <c r="G101" i="15"/>
  <c r="G100" i="15" s="1"/>
  <c r="F101" i="15"/>
  <c r="L100" i="15"/>
  <c r="L99" i="15" s="1"/>
  <c r="J100" i="15"/>
  <c r="F100" i="15"/>
  <c r="F99" i="15" s="1"/>
  <c r="J99" i="15"/>
  <c r="G99" i="15"/>
  <c r="O98" i="15"/>
  <c r="N98" i="15"/>
  <c r="M98" i="15"/>
  <c r="L98" i="15"/>
  <c r="H98" i="15"/>
  <c r="M97" i="15"/>
  <c r="L97" i="15"/>
  <c r="K97" i="15"/>
  <c r="K96" i="15" s="1"/>
  <c r="J97" i="15"/>
  <c r="H97" i="15"/>
  <c r="G97" i="15"/>
  <c r="G96" i="15" s="1"/>
  <c r="F97" i="15"/>
  <c r="L96" i="15"/>
  <c r="L95" i="15" s="1"/>
  <c r="J96" i="15"/>
  <c r="F96" i="15"/>
  <c r="F95" i="15" s="1"/>
  <c r="J95" i="15"/>
  <c r="G95" i="15"/>
  <c r="O94" i="15"/>
  <c r="N94" i="15"/>
  <c r="M94" i="15"/>
  <c r="L94" i="15"/>
  <c r="H94" i="15"/>
  <c r="N93" i="15"/>
  <c r="L93" i="15"/>
  <c r="L92" i="15" s="1"/>
  <c r="L91" i="15" s="1"/>
  <c r="K93" i="15"/>
  <c r="O93" i="15" s="1"/>
  <c r="J93" i="15"/>
  <c r="H93" i="15"/>
  <c r="M93" i="15" s="1"/>
  <c r="G93" i="15"/>
  <c r="G92" i="15" s="1"/>
  <c r="F93" i="15"/>
  <c r="O92" i="15"/>
  <c r="K92" i="15"/>
  <c r="J92" i="15"/>
  <c r="F92" i="15"/>
  <c r="F91" i="15" s="1"/>
  <c r="J91" i="15"/>
  <c r="G91" i="15"/>
  <c r="O90" i="15"/>
  <c r="N90" i="15"/>
  <c r="M90" i="15"/>
  <c r="L90" i="15"/>
  <c r="L89" i="15" s="1"/>
  <c r="L88" i="15" s="1"/>
  <c r="L87" i="15" s="1"/>
  <c r="H90" i="15"/>
  <c r="K89" i="15"/>
  <c r="O89" i="15" s="1"/>
  <c r="J89" i="15"/>
  <c r="H89" i="15"/>
  <c r="G89" i="15"/>
  <c r="G88" i="15" s="1"/>
  <c r="F89" i="15"/>
  <c r="J88" i="15"/>
  <c r="F88" i="15"/>
  <c r="F87" i="15" s="1"/>
  <c r="J87" i="15"/>
  <c r="G87" i="15"/>
  <c r="O86" i="15"/>
  <c r="N86" i="15"/>
  <c r="M86" i="15"/>
  <c r="L86" i="15"/>
  <c r="H86" i="15"/>
  <c r="N85" i="15"/>
  <c r="L85" i="15"/>
  <c r="L84" i="15" s="1"/>
  <c r="L83" i="15" s="1"/>
  <c r="K85" i="15"/>
  <c r="O85" i="15" s="1"/>
  <c r="J85" i="15"/>
  <c r="H85" i="15"/>
  <c r="M85" i="15" s="1"/>
  <c r="G85" i="15"/>
  <c r="G84" i="15" s="1"/>
  <c r="F85" i="15"/>
  <c r="O84" i="15"/>
  <c r="K84" i="15"/>
  <c r="J84" i="15"/>
  <c r="F84" i="15"/>
  <c r="F83" i="15" s="1"/>
  <c r="J83" i="15"/>
  <c r="G83" i="15"/>
  <c r="O82" i="15"/>
  <c r="N82" i="15"/>
  <c r="M82" i="15"/>
  <c r="L82" i="15"/>
  <c r="L81" i="15" s="1"/>
  <c r="L80" i="15" s="1"/>
  <c r="L79" i="15" s="1"/>
  <c r="H82" i="15"/>
  <c r="K81" i="15"/>
  <c r="O81" i="15" s="1"/>
  <c r="J81" i="15"/>
  <c r="H81" i="15"/>
  <c r="G81" i="15"/>
  <c r="G80" i="15" s="1"/>
  <c r="F81" i="15"/>
  <c r="J80" i="15"/>
  <c r="F80" i="15"/>
  <c r="F79" i="15" s="1"/>
  <c r="J79" i="15"/>
  <c r="G79" i="15"/>
  <c r="O78" i="15"/>
  <c r="N78" i="15"/>
  <c r="M78" i="15"/>
  <c r="L78" i="15"/>
  <c r="H78" i="15"/>
  <c r="N77" i="15"/>
  <c r="L77" i="15"/>
  <c r="L76" i="15" s="1"/>
  <c r="L75" i="15" s="1"/>
  <c r="K77" i="15"/>
  <c r="O77" i="15" s="1"/>
  <c r="J77" i="15"/>
  <c r="H77" i="15"/>
  <c r="M77" i="15" s="1"/>
  <c r="G77" i="15"/>
  <c r="G76" i="15" s="1"/>
  <c r="F77" i="15"/>
  <c r="O76" i="15"/>
  <c r="K76" i="15"/>
  <c r="J76" i="15"/>
  <c r="F76" i="15"/>
  <c r="F75" i="15" s="1"/>
  <c r="J75" i="15"/>
  <c r="G75" i="15"/>
  <c r="O74" i="15"/>
  <c r="N74" i="15"/>
  <c r="M74" i="15"/>
  <c r="L74" i="15"/>
  <c r="L73" i="15" s="1"/>
  <c r="L72" i="15" s="1"/>
  <c r="L71" i="15" s="1"/>
  <c r="H74" i="15"/>
  <c r="K73" i="15"/>
  <c r="O73" i="15" s="1"/>
  <c r="J73" i="15"/>
  <c r="H73" i="15"/>
  <c r="G73" i="15"/>
  <c r="G72" i="15" s="1"/>
  <c r="F73" i="15"/>
  <c r="J72" i="15"/>
  <c r="F72" i="15"/>
  <c r="F71" i="15" s="1"/>
  <c r="J71" i="15"/>
  <c r="G71" i="15"/>
  <c r="O70" i="15"/>
  <c r="N70" i="15"/>
  <c r="M70" i="15"/>
  <c r="L70" i="15"/>
  <c r="H70" i="15"/>
  <c r="N69" i="15"/>
  <c r="L69" i="15"/>
  <c r="L66" i="15" s="1"/>
  <c r="L64" i="15" s="1"/>
  <c r="K69" i="15"/>
  <c r="J69" i="15"/>
  <c r="H69" i="15"/>
  <c r="M69" i="15" s="1"/>
  <c r="G69" i="15"/>
  <c r="G66" i="15" s="1"/>
  <c r="G64" i="15" s="1"/>
  <c r="F69" i="15"/>
  <c r="F66" i="15" s="1"/>
  <c r="O68" i="15"/>
  <c r="L68" i="15"/>
  <c r="H68" i="15"/>
  <c r="L67" i="15"/>
  <c r="L65" i="15" s="1"/>
  <c r="L63" i="15" s="1"/>
  <c r="L53" i="15" s="1"/>
  <c r="L51" i="15" s="1"/>
  <c r="K67" i="15"/>
  <c r="K65" i="15" s="1"/>
  <c r="J67" i="15"/>
  <c r="G67" i="15"/>
  <c r="F67" i="15"/>
  <c r="J66" i="15"/>
  <c r="M66" i="15" s="1"/>
  <c r="H66" i="15"/>
  <c r="H64" i="15" s="1"/>
  <c r="G65" i="15"/>
  <c r="G63" i="15" s="1"/>
  <c r="G53" i="15" s="1"/>
  <c r="G51" i="15" s="1"/>
  <c r="G48" i="15" s="1"/>
  <c r="F65" i="15"/>
  <c r="F63" i="15" s="1"/>
  <c r="F53" i="15" s="1"/>
  <c r="F51" i="15" s="1"/>
  <c r="F48" i="15" s="1"/>
  <c r="J64" i="15"/>
  <c r="M64" i="15" s="1"/>
  <c r="F64" i="15"/>
  <c r="O62" i="15"/>
  <c r="N62" i="15"/>
  <c r="M62" i="15"/>
  <c r="L62" i="15"/>
  <c r="H62" i="15"/>
  <c r="M61" i="15"/>
  <c r="L61" i="15"/>
  <c r="L60" i="15" s="1"/>
  <c r="L59" i="15" s="1"/>
  <c r="K61" i="15"/>
  <c r="O61" i="15" s="1"/>
  <c r="J61" i="15"/>
  <c r="H61" i="15"/>
  <c r="G61" i="15"/>
  <c r="G60" i="15" s="1"/>
  <c r="F61" i="15"/>
  <c r="K60" i="15"/>
  <c r="O60" i="15" s="1"/>
  <c r="J60" i="15"/>
  <c r="F60" i="15"/>
  <c r="F59" i="15" s="1"/>
  <c r="J59" i="15"/>
  <c r="G59" i="15"/>
  <c r="O58" i="15"/>
  <c r="N58" i="15"/>
  <c r="M58" i="15"/>
  <c r="L58" i="15"/>
  <c r="L57" i="15" s="1"/>
  <c r="L56" i="15" s="1"/>
  <c r="L55" i="15" s="1"/>
  <c r="H58" i="15"/>
  <c r="M57" i="15"/>
  <c r="K57" i="15"/>
  <c r="O57" i="15" s="1"/>
  <c r="J57" i="15"/>
  <c r="H57" i="15"/>
  <c r="N57" i="15" s="1"/>
  <c r="G57" i="15"/>
  <c r="G56" i="15" s="1"/>
  <c r="G55" i="15" s="1"/>
  <c r="F57" i="15"/>
  <c r="K56" i="15"/>
  <c r="O56" i="15" s="1"/>
  <c r="J56" i="15"/>
  <c r="F56" i="15"/>
  <c r="F55" i="15" s="1"/>
  <c r="F54" i="15" s="1"/>
  <c r="F52" i="15" s="1"/>
  <c r="F49" i="15" s="1"/>
  <c r="J55" i="15"/>
  <c r="L50" i="15"/>
  <c r="G50" i="15"/>
  <c r="F50" i="15"/>
  <c r="O47" i="15"/>
  <c r="L47" i="15"/>
  <c r="L46" i="15" s="1"/>
  <c r="L45" i="15" s="1"/>
  <c r="L44" i="15" s="1"/>
  <c r="H47" i="15"/>
  <c r="O46" i="15"/>
  <c r="K46" i="15"/>
  <c r="J46" i="15"/>
  <c r="G46" i="15"/>
  <c r="F46" i="15"/>
  <c r="F45" i="15" s="1"/>
  <c r="F44" i="15" s="1"/>
  <c r="J45" i="15"/>
  <c r="J44" i="15" s="1"/>
  <c r="G45" i="15"/>
  <c r="G44" i="15"/>
  <c r="O43" i="15"/>
  <c r="L43" i="15"/>
  <c r="H43" i="15"/>
  <c r="O42" i="15"/>
  <c r="L42" i="15"/>
  <c r="L41" i="15" s="1"/>
  <c r="H42" i="15"/>
  <c r="M42" i="15" s="1"/>
  <c r="O41" i="15"/>
  <c r="K41" i="15"/>
  <c r="N41" i="15" s="1"/>
  <c r="J41" i="15"/>
  <c r="H41" i="15"/>
  <c r="G41" i="15"/>
  <c r="F41" i="15"/>
  <c r="O40" i="15"/>
  <c r="N40" i="15"/>
  <c r="M40" i="15"/>
  <c r="L40" i="15"/>
  <c r="H40" i="15"/>
  <c r="O39" i="15"/>
  <c r="L39" i="15"/>
  <c r="H39" i="15"/>
  <c r="O38" i="15"/>
  <c r="M38" i="15"/>
  <c r="L38" i="15"/>
  <c r="H38" i="15"/>
  <c r="O37" i="15"/>
  <c r="L37" i="15"/>
  <c r="L36" i="15" s="1"/>
  <c r="H37" i="15"/>
  <c r="N37" i="15" s="1"/>
  <c r="K36" i="15"/>
  <c r="J36" i="15"/>
  <c r="O36" i="15" s="1"/>
  <c r="H36" i="15"/>
  <c r="N36" i="15" s="1"/>
  <c r="G36" i="15"/>
  <c r="F36" i="15"/>
  <c r="O35" i="15"/>
  <c r="N35" i="15"/>
  <c r="M35" i="15"/>
  <c r="L35" i="15"/>
  <c r="L34" i="15" s="1"/>
  <c r="H35" i="15"/>
  <c r="M34" i="15"/>
  <c r="K34" i="15"/>
  <c r="O34" i="15" s="1"/>
  <c r="J34" i="15"/>
  <c r="H34" i="15"/>
  <c r="G34" i="15"/>
  <c r="F34" i="15"/>
  <c r="O33" i="15"/>
  <c r="N33" i="15"/>
  <c r="L33" i="15"/>
  <c r="H33" i="15"/>
  <c r="M33" i="15" s="1"/>
  <c r="O32" i="15"/>
  <c r="N32" i="15"/>
  <c r="L32" i="15"/>
  <c r="L31" i="15" s="1"/>
  <c r="L30" i="15" s="1"/>
  <c r="H32" i="15"/>
  <c r="M32" i="15" s="1"/>
  <c r="O31" i="15"/>
  <c r="K31" i="15"/>
  <c r="J31" i="15"/>
  <c r="H31" i="15"/>
  <c r="H30" i="15" s="1"/>
  <c r="G31" i="15"/>
  <c r="F31" i="15"/>
  <c r="F30" i="15" s="1"/>
  <c r="J30" i="15"/>
  <c r="G30" i="15"/>
  <c r="O29" i="15"/>
  <c r="N29" i="15"/>
  <c r="L29" i="15"/>
  <c r="H29" i="15"/>
  <c r="O28" i="15"/>
  <c r="N28" i="15"/>
  <c r="L28" i="15"/>
  <c r="H28" i="15"/>
  <c r="O27" i="15"/>
  <c r="N27" i="15"/>
  <c r="L27" i="15"/>
  <c r="H27" i="15"/>
  <c r="O26" i="15"/>
  <c r="N26" i="15"/>
  <c r="L26" i="15"/>
  <c r="H26" i="15"/>
  <c r="O25" i="15"/>
  <c r="N25" i="15"/>
  <c r="L25" i="15"/>
  <c r="H25" i="15"/>
  <c r="O24" i="15"/>
  <c r="N24" i="15"/>
  <c r="L24" i="15"/>
  <c r="H24" i="15"/>
  <c r="L23" i="15"/>
  <c r="K23" i="15"/>
  <c r="O23" i="15" s="1"/>
  <c r="J23" i="15"/>
  <c r="J18" i="15" s="1"/>
  <c r="H23" i="15"/>
  <c r="G23" i="15"/>
  <c r="F23" i="15"/>
  <c r="N22" i="15"/>
  <c r="M22" i="15"/>
  <c r="L22" i="15"/>
  <c r="H22" i="15"/>
  <c r="O21" i="15"/>
  <c r="N21" i="15"/>
  <c r="M21" i="15"/>
  <c r="L21" i="15"/>
  <c r="H21" i="15"/>
  <c r="O20" i="15"/>
  <c r="N20" i="15"/>
  <c r="M20" i="15"/>
  <c r="L20" i="15"/>
  <c r="H20" i="15"/>
  <c r="M19" i="15"/>
  <c r="L19" i="15"/>
  <c r="K19" i="15"/>
  <c r="O19" i="15" s="1"/>
  <c r="J19" i="15"/>
  <c r="H19" i="15"/>
  <c r="G19" i="15"/>
  <c r="G18" i="15" s="1"/>
  <c r="G17" i="15" s="1"/>
  <c r="F19" i="15"/>
  <c r="L18" i="15"/>
  <c r="F18" i="15"/>
  <c r="O16" i="15"/>
  <c r="N16" i="15"/>
  <c r="M16" i="15"/>
  <c r="L16" i="15"/>
  <c r="H16" i="15"/>
  <c r="O15" i="15"/>
  <c r="N15" i="15"/>
  <c r="M15" i="15"/>
  <c r="L15" i="15"/>
  <c r="H15" i="15"/>
  <c r="O14" i="15"/>
  <c r="N14" i="15"/>
  <c r="M14" i="15"/>
  <c r="L14" i="15"/>
  <c r="H14" i="15"/>
  <c r="M13" i="15"/>
  <c r="L13" i="15"/>
  <c r="K13" i="15"/>
  <c r="O13" i="15" s="1"/>
  <c r="J13" i="15"/>
  <c r="H13" i="15"/>
  <c r="G13" i="15"/>
  <c r="G12" i="15" s="1"/>
  <c r="G11" i="15" s="1"/>
  <c r="G10" i="15" s="1"/>
  <c r="G9" i="15" s="1"/>
  <c r="F13" i="15"/>
  <c r="L12" i="15"/>
  <c r="L11" i="15" s="1"/>
  <c r="J12" i="15"/>
  <c r="F12" i="15"/>
  <c r="F11" i="15" s="1"/>
  <c r="J11" i="15"/>
  <c r="AC344" i="14"/>
  <c r="AB344" i="14"/>
  <c r="X344" i="14"/>
  <c r="X343" i="14" s="1"/>
  <c r="X342" i="14" s="1"/>
  <c r="X341" i="14" s="1"/>
  <c r="V344" i="14"/>
  <c r="V343" i="14" s="1"/>
  <c r="V342" i="14" s="1"/>
  <c r="V341" i="14" s="1"/>
  <c r="T344" i="14"/>
  <c r="T343" i="14" s="1"/>
  <c r="T342" i="14" s="1"/>
  <c r="T341" i="14" s="1"/>
  <c r="L344" i="14"/>
  <c r="M344" i="14" s="1"/>
  <c r="Y344" i="14" s="1"/>
  <c r="W343" i="14"/>
  <c r="U343" i="14"/>
  <c r="R343" i="14"/>
  <c r="P343" i="14"/>
  <c r="P342" i="14" s="1"/>
  <c r="P341" i="14" s="1"/>
  <c r="O343" i="14"/>
  <c r="K343" i="14"/>
  <c r="J343" i="14"/>
  <c r="I343" i="14"/>
  <c r="H343" i="14"/>
  <c r="H342" i="14" s="1"/>
  <c r="H341" i="14" s="1"/>
  <c r="G343" i="14"/>
  <c r="F343" i="14"/>
  <c r="W342" i="14"/>
  <c r="U342" i="14"/>
  <c r="R342" i="14"/>
  <c r="R341" i="14" s="1"/>
  <c r="O342" i="14"/>
  <c r="O341" i="14" s="1"/>
  <c r="K342" i="14"/>
  <c r="K341" i="14" s="1"/>
  <c r="J342" i="14"/>
  <c r="J341" i="14" s="1"/>
  <c r="I342" i="14"/>
  <c r="G342" i="14"/>
  <c r="F342" i="14"/>
  <c r="F341" i="14" s="1"/>
  <c r="W341" i="14"/>
  <c r="I341" i="14"/>
  <c r="AC340" i="14"/>
  <c r="AB340" i="14"/>
  <c r="X340" i="14"/>
  <c r="X339" i="14" s="1"/>
  <c r="X338" i="14" s="1"/>
  <c r="X337" i="14" s="1"/>
  <c r="V340" i="14"/>
  <c r="V339" i="14" s="1"/>
  <c r="V338" i="14" s="1"/>
  <c r="V337" i="14" s="1"/>
  <c r="T340" i="14"/>
  <c r="T339" i="14" s="1"/>
  <c r="T338" i="14" s="1"/>
  <c r="T337" i="14" s="1"/>
  <c r="L340" i="14"/>
  <c r="M340" i="14" s="1"/>
  <c r="W339" i="14"/>
  <c r="W338" i="14" s="1"/>
  <c r="U339" i="14"/>
  <c r="R339" i="14"/>
  <c r="P339" i="14"/>
  <c r="P338" i="14" s="1"/>
  <c r="P337" i="14" s="1"/>
  <c r="O339" i="14"/>
  <c r="O338" i="14" s="1"/>
  <c r="O337" i="14" s="1"/>
  <c r="K339" i="14"/>
  <c r="K338" i="14" s="1"/>
  <c r="K337" i="14" s="1"/>
  <c r="J339" i="14"/>
  <c r="J338" i="14" s="1"/>
  <c r="J337" i="14" s="1"/>
  <c r="I339" i="14"/>
  <c r="H339" i="14"/>
  <c r="H338" i="14" s="1"/>
  <c r="H337" i="14" s="1"/>
  <c r="G339" i="14"/>
  <c r="F339" i="14"/>
  <c r="F338" i="14" s="1"/>
  <c r="F337" i="14" s="1"/>
  <c r="R338" i="14"/>
  <c r="R337" i="14" s="1"/>
  <c r="I338" i="14"/>
  <c r="I337" i="14" s="1"/>
  <c r="G338" i="14"/>
  <c r="G337" i="14" s="1"/>
  <c r="AC336" i="14"/>
  <c r="AB336" i="14"/>
  <c r="X336" i="14"/>
  <c r="X335" i="14" s="1"/>
  <c r="X334" i="14" s="1"/>
  <c r="X333" i="14" s="1"/>
  <c r="V336" i="14"/>
  <c r="T336" i="14"/>
  <c r="T335" i="14" s="1"/>
  <c r="T334" i="14" s="1"/>
  <c r="T333" i="14" s="1"/>
  <c r="L336" i="14"/>
  <c r="M336" i="14" s="1"/>
  <c r="S336" i="14" s="1"/>
  <c r="S335" i="14" s="1"/>
  <c r="S334" i="14" s="1"/>
  <c r="S333" i="14" s="1"/>
  <c r="W335" i="14"/>
  <c r="AC335" i="14" s="1"/>
  <c r="V335" i="14"/>
  <c r="U335" i="14"/>
  <c r="R335" i="14"/>
  <c r="R334" i="14" s="1"/>
  <c r="R333" i="14" s="1"/>
  <c r="P335" i="14"/>
  <c r="P334" i="14" s="1"/>
  <c r="P333" i="14" s="1"/>
  <c r="O335" i="14"/>
  <c r="O334" i="14" s="1"/>
  <c r="O333" i="14" s="1"/>
  <c r="K335" i="14"/>
  <c r="J335" i="14"/>
  <c r="I335" i="14"/>
  <c r="H335" i="14"/>
  <c r="H334" i="14" s="1"/>
  <c r="G335" i="14"/>
  <c r="G334" i="14" s="1"/>
  <c r="G333" i="14" s="1"/>
  <c r="F335" i="14"/>
  <c r="F334" i="14" s="1"/>
  <c r="F333" i="14" s="1"/>
  <c r="V334" i="14"/>
  <c r="V333" i="14" s="1"/>
  <c r="U334" i="14"/>
  <c r="K334" i="14"/>
  <c r="J334" i="14"/>
  <c r="J333" i="14" s="1"/>
  <c r="I334" i="14"/>
  <c r="I333" i="14" s="1"/>
  <c r="K333" i="14"/>
  <c r="AB332" i="14"/>
  <c r="X332" i="14"/>
  <c r="X331" i="14" s="1"/>
  <c r="V332" i="14"/>
  <c r="T332" i="14"/>
  <c r="L332" i="14"/>
  <c r="M332" i="14" s="1"/>
  <c r="Z332" i="14" s="1"/>
  <c r="W331" i="14"/>
  <c r="V331" i="14"/>
  <c r="U331" i="14"/>
  <c r="T331" i="14"/>
  <c r="R331" i="14"/>
  <c r="P331" i="14"/>
  <c r="P328" i="14" s="1"/>
  <c r="P317" i="14" s="1"/>
  <c r="P310" i="14" s="1"/>
  <c r="P307" i="14" s="1"/>
  <c r="O331" i="14"/>
  <c r="K331" i="14"/>
  <c r="J331" i="14"/>
  <c r="I331" i="14"/>
  <c r="H331" i="14"/>
  <c r="G331" i="14"/>
  <c r="F331" i="14"/>
  <c r="AC330" i="14"/>
  <c r="AB330" i="14"/>
  <c r="X330" i="14"/>
  <c r="V330" i="14"/>
  <c r="T330" i="14"/>
  <c r="T329" i="14" s="1"/>
  <c r="L330" i="14"/>
  <c r="M330" i="14" s="1"/>
  <c r="S330" i="14" s="1"/>
  <c r="S329" i="14" s="1"/>
  <c r="X329" i="14"/>
  <c r="W329" i="14"/>
  <c r="V329" i="14"/>
  <c r="V328" i="14" s="1"/>
  <c r="V317" i="14" s="1"/>
  <c r="V310" i="14" s="1"/>
  <c r="V307" i="14" s="1"/>
  <c r="U329" i="14"/>
  <c r="R329" i="14"/>
  <c r="R328" i="14" s="1"/>
  <c r="R317" i="14" s="1"/>
  <c r="P329" i="14"/>
  <c r="O329" i="14"/>
  <c r="K329" i="14"/>
  <c r="K328" i="14" s="1"/>
  <c r="K317" i="14" s="1"/>
  <c r="K310" i="14" s="1"/>
  <c r="K307" i="14" s="1"/>
  <c r="J329" i="14"/>
  <c r="J328" i="14" s="1"/>
  <c r="J317" i="14" s="1"/>
  <c r="J310" i="14" s="1"/>
  <c r="J307" i="14" s="1"/>
  <c r="I329" i="14"/>
  <c r="H329" i="14"/>
  <c r="G329" i="14"/>
  <c r="F329" i="14"/>
  <c r="W328" i="14"/>
  <c r="I328" i="14"/>
  <c r="I317" i="14" s="1"/>
  <c r="I310" i="14" s="1"/>
  <c r="I307" i="14" s="1"/>
  <c r="F328" i="14"/>
  <c r="F317" i="14" s="1"/>
  <c r="F310" i="14" s="1"/>
  <c r="F307" i="14" s="1"/>
  <c r="AC327" i="14"/>
  <c r="AB327" i="14"/>
  <c r="X327" i="14"/>
  <c r="V327" i="14"/>
  <c r="V326" i="14" s="1"/>
  <c r="T327" i="14"/>
  <c r="T326" i="14" s="1"/>
  <c r="S327" i="14"/>
  <c r="S326" i="14" s="1"/>
  <c r="L327" i="14"/>
  <c r="M327" i="14" s="1"/>
  <c r="Q327" i="14" s="1"/>
  <c r="Q326" i="14" s="1"/>
  <c r="X326" i="14"/>
  <c r="W326" i="14"/>
  <c r="U326" i="14"/>
  <c r="R326" i="14"/>
  <c r="P326" i="14"/>
  <c r="O326" i="14"/>
  <c r="K326" i="14"/>
  <c r="J326" i="14"/>
  <c r="I326" i="14"/>
  <c r="H326" i="14"/>
  <c r="G326" i="14"/>
  <c r="F326" i="14"/>
  <c r="AC325" i="14"/>
  <c r="AB325" i="14"/>
  <c r="X325" i="14"/>
  <c r="X324" i="14" s="1"/>
  <c r="V325" i="14"/>
  <c r="V324" i="14" s="1"/>
  <c r="T325" i="14"/>
  <c r="T324" i="14" s="1"/>
  <c r="L325" i="14"/>
  <c r="M325" i="14" s="1"/>
  <c r="W324" i="14"/>
  <c r="U324" i="14"/>
  <c r="R324" i="14"/>
  <c r="AB324" i="14" s="1"/>
  <c r="P324" i="14"/>
  <c r="O324" i="14"/>
  <c r="K324" i="14"/>
  <c r="J324" i="14"/>
  <c r="I324" i="14"/>
  <c r="H324" i="14"/>
  <c r="H323" i="14" s="1"/>
  <c r="H316" i="14" s="1"/>
  <c r="H309" i="14" s="1"/>
  <c r="H306" i="14" s="1"/>
  <c r="H122" i="14" s="1"/>
  <c r="G324" i="14"/>
  <c r="F324" i="14"/>
  <c r="K323" i="14"/>
  <c r="K316" i="14" s="1"/>
  <c r="K309" i="14" s="1"/>
  <c r="K306" i="14" s="1"/>
  <c r="F323" i="14"/>
  <c r="F316" i="14" s="1"/>
  <c r="F309" i="14" s="1"/>
  <c r="F306" i="14" s="1"/>
  <c r="AC322" i="14"/>
  <c r="AB322" i="14"/>
  <c r="AA322" i="14"/>
  <c r="Z322" i="14"/>
  <c r="Y322" i="14"/>
  <c r="X322" i="14"/>
  <c r="X321" i="14" s="1"/>
  <c r="V322" i="14"/>
  <c r="V321" i="14" s="1"/>
  <c r="T322" i="14"/>
  <c r="T321" i="14" s="1"/>
  <c r="S322" i="14"/>
  <c r="S321" i="14" s="1"/>
  <c r="Q322" i="14"/>
  <c r="L322" i="14"/>
  <c r="W321" i="14"/>
  <c r="U321" i="14"/>
  <c r="R321" i="14"/>
  <c r="Q321" i="14"/>
  <c r="P321" i="14"/>
  <c r="O321" i="14"/>
  <c r="M321" i="14"/>
  <c r="K321" i="14"/>
  <c r="J321" i="14"/>
  <c r="I321" i="14"/>
  <c r="H321" i="14"/>
  <c r="G321" i="14"/>
  <c r="F321" i="14"/>
  <c r="AC320" i="14"/>
  <c r="AB320" i="14"/>
  <c r="AA320" i="14"/>
  <c r="Z320" i="14"/>
  <c r="Y320" i="14"/>
  <c r="X320" i="14"/>
  <c r="X319" i="14" s="1"/>
  <c r="V320" i="14"/>
  <c r="T320" i="14"/>
  <c r="T319" i="14" s="1"/>
  <c r="S320" i="14"/>
  <c r="S319" i="14" s="1"/>
  <c r="S318" i="14" s="1"/>
  <c r="S315" i="14" s="1"/>
  <c r="Q320" i="14"/>
  <c r="Q319" i="14" s="1"/>
  <c r="Q318" i="14" s="1"/>
  <c r="Q315" i="14" s="1"/>
  <c r="L320" i="14"/>
  <c r="L319" i="14" s="1"/>
  <c r="W319" i="14"/>
  <c r="V319" i="14"/>
  <c r="U319" i="14"/>
  <c r="U318" i="14" s="1"/>
  <c r="R319" i="14"/>
  <c r="P319" i="14"/>
  <c r="O319" i="14"/>
  <c r="O318" i="14" s="1"/>
  <c r="O315" i="14" s="1"/>
  <c r="M319" i="14"/>
  <c r="K319" i="14"/>
  <c r="K318" i="14" s="1"/>
  <c r="K315" i="14" s="1"/>
  <c r="J319" i="14"/>
  <c r="I319" i="14"/>
  <c r="I318" i="14" s="1"/>
  <c r="I315" i="14" s="1"/>
  <c r="H319" i="14"/>
  <c r="H318" i="14" s="1"/>
  <c r="H315" i="14" s="1"/>
  <c r="G319" i="14"/>
  <c r="F319" i="14"/>
  <c r="J318" i="14"/>
  <c r="J315" i="14" s="1"/>
  <c r="G318" i="14"/>
  <c r="G315" i="14" s="1"/>
  <c r="W317" i="14"/>
  <c r="AC314" i="14"/>
  <c r="AB314" i="14"/>
  <c r="X314" i="14"/>
  <c r="X313" i="14" s="1"/>
  <c r="X312" i="14" s="1"/>
  <c r="X311" i="14" s="1"/>
  <c r="V314" i="14"/>
  <c r="V313" i="14" s="1"/>
  <c r="V312" i="14" s="1"/>
  <c r="V311" i="14" s="1"/>
  <c r="T314" i="14"/>
  <c r="T313" i="14" s="1"/>
  <c r="L314" i="14"/>
  <c r="M314" i="14" s="1"/>
  <c r="W313" i="14"/>
  <c r="W312" i="14" s="1"/>
  <c r="U313" i="14"/>
  <c r="U312" i="14" s="1"/>
  <c r="U311" i="14" s="1"/>
  <c r="R313" i="14"/>
  <c r="P313" i="14"/>
  <c r="P312" i="14" s="1"/>
  <c r="P311" i="14" s="1"/>
  <c r="O313" i="14"/>
  <c r="O312" i="14" s="1"/>
  <c r="O311" i="14" s="1"/>
  <c r="K313" i="14"/>
  <c r="K312" i="14" s="1"/>
  <c r="K311" i="14" s="1"/>
  <c r="J313" i="14"/>
  <c r="I313" i="14"/>
  <c r="I312" i="14" s="1"/>
  <c r="I311" i="14" s="1"/>
  <c r="H313" i="14"/>
  <c r="G313" i="14"/>
  <c r="G312" i="14" s="1"/>
  <c r="F313" i="14"/>
  <c r="F312" i="14" s="1"/>
  <c r="F311" i="14" s="1"/>
  <c r="T312" i="14"/>
  <c r="T311" i="14" s="1"/>
  <c r="J312" i="14"/>
  <c r="J311" i="14" s="1"/>
  <c r="H312" i="14"/>
  <c r="H311" i="14" s="1"/>
  <c r="W310" i="14"/>
  <c r="W307" i="14" s="1"/>
  <c r="AC304" i="14"/>
  <c r="AB304" i="14"/>
  <c r="X304" i="14"/>
  <c r="X303" i="14" s="1"/>
  <c r="X302" i="14" s="1"/>
  <c r="X301" i="14" s="1"/>
  <c r="V304" i="14"/>
  <c r="V303" i="14" s="1"/>
  <c r="V302" i="14" s="1"/>
  <c r="V301" i="14" s="1"/>
  <c r="T304" i="14"/>
  <c r="L304" i="14"/>
  <c r="M304" i="14" s="1"/>
  <c r="W303" i="14"/>
  <c r="W302" i="14" s="1"/>
  <c r="U303" i="14"/>
  <c r="U302" i="14" s="1"/>
  <c r="T303" i="14"/>
  <c r="T302" i="14" s="1"/>
  <c r="T301" i="14" s="1"/>
  <c r="R303" i="14"/>
  <c r="P303" i="14"/>
  <c r="P302" i="14" s="1"/>
  <c r="P301" i="14" s="1"/>
  <c r="O303" i="14"/>
  <c r="O302" i="14" s="1"/>
  <c r="O301" i="14" s="1"/>
  <c r="K303" i="14"/>
  <c r="J303" i="14"/>
  <c r="J302" i="14" s="1"/>
  <c r="J301" i="14" s="1"/>
  <c r="I303" i="14"/>
  <c r="I302" i="14" s="1"/>
  <c r="I301" i="14" s="1"/>
  <c r="H303" i="14"/>
  <c r="H302" i="14" s="1"/>
  <c r="H301" i="14" s="1"/>
  <c r="G303" i="14"/>
  <c r="F303" i="14"/>
  <c r="F302" i="14" s="1"/>
  <c r="F301" i="14" s="1"/>
  <c r="R302" i="14"/>
  <c r="R301" i="14" s="1"/>
  <c r="K302" i="14"/>
  <c r="G302" i="14"/>
  <c r="U301" i="14"/>
  <c r="K301" i="14"/>
  <c r="AC300" i="14"/>
  <c r="AB300" i="14"/>
  <c r="X300" i="14"/>
  <c r="V300" i="14"/>
  <c r="V299" i="14" s="1"/>
  <c r="V298" i="14" s="1"/>
  <c r="V297" i="14" s="1"/>
  <c r="V296" i="14" s="1"/>
  <c r="V295" i="14" s="1"/>
  <c r="T300" i="14"/>
  <c r="T299" i="14" s="1"/>
  <c r="T298" i="14" s="1"/>
  <c r="T297" i="14" s="1"/>
  <c r="T296" i="14" s="1"/>
  <c r="T295" i="14" s="1"/>
  <c r="L300" i="14"/>
  <c r="M300" i="14" s="1"/>
  <c r="M299" i="14" s="1"/>
  <c r="M298" i="14" s="1"/>
  <c r="M297" i="14" s="1"/>
  <c r="X299" i="14"/>
  <c r="X298" i="14" s="1"/>
  <c r="X297" i="14" s="1"/>
  <c r="X296" i="14" s="1"/>
  <c r="X295" i="14" s="1"/>
  <c r="W299" i="14"/>
  <c r="U299" i="14"/>
  <c r="U298" i="14" s="1"/>
  <c r="U297" i="14" s="1"/>
  <c r="R299" i="14"/>
  <c r="P299" i="14"/>
  <c r="P298" i="14" s="1"/>
  <c r="P297" i="14" s="1"/>
  <c r="P296" i="14" s="1"/>
  <c r="P295" i="14" s="1"/>
  <c r="O299" i="14"/>
  <c r="O298" i="14" s="1"/>
  <c r="K299" i="14"/>
  <c r="K298" i="14" s="1"/>
  <c r="K297" i="14" s="1"/>
  <c r="K296" i="14" s="1"/>
  <c r="K295" i="14" s="1"/>
  <c r="J299" i="14"/>
  <c r="I299" i="14"/>
  <c r="I298" i="14" s="1"/>
  <c r="I297" i="14" s="1"/>
  <c r="H299" i="14"/>
  <c r="G299" i="14"/>
  <c r="G298" i="14" s="1"/>
  <c r="G297" i="14" s="1"/>
  <c r="F299" i="14"/>
  <c r="F298" i="14" s="1"/>
  <c r="F297" i="14" s="1"/>
  <c r="J298" i="14"/>
  <c r="J297" i="14" s="1"/>
  <c r="O297" i="14"/>
  <c r="AC294" i="14"/>
  <c r="AB294" i="14"/>
  <c r="X294" i="14"/>
  <c r="X293" i="14" s="1"/>
  <c r="X292" i="14" s="1"/>
  <c r="X291" i="14" s="1"/>
  <c r="X290" i="14" s="1"/>
  <c r="X289" i="14" s="1"/>
  <c r="V294" i="14"/>
  <c r="V293" i="14" s="1"/>
  <c r="V292" i="14" s="1"/>
  <c r="V291" i="14" s="1"/>
  <c r="V290" i="14" s="1"/>
  <c r="V289" i="14" s="1"/>
  <c r="T294" i="14"/>
  <c r="T293" i="14" s="1"/>
  <c r="T292" i="14" s="1"/>
  <c r="T291" i="14" s="1"/>
  <c r="T290" i="14" s="1"/>
  <c r="T289" i="14" s="1"/>
  <c r="L294" i="14"/>
  <c r="M294" i="14" s="1"/>
  <c r="Q294" i="14" s="1"/>
  <c r="Q293" i="14" s="1"/>
  <c r="Q292" i="14" s="1"/>
  <c r="Q291" i="14" s="1"/>
  <c r="Q290" i="14" s="1"/>
  <c r="Q289" i="14" s="1"/>
  <c r="W293" i="14"/>
  <c r="W292" i="14" s="1"/>
  <c r="U293" i="14"/>
  <c r="R293" i="14"/>
  <c r="R292" i="14" s="1"/>
  <c r="P293" i="14"/>
  <c r="O293" i="14"/>
  <c r="O292" i="14" s="1"/>
  <c r="M293" i="14"/>
  <c r="K293" i="14"/>
  <c r="K292" i="14" s="1"/>
  <c r="K291" i="14" s="1"/>
  <c r="K290" i="14" s="1"/>
  <c r="K289" i="14" s="1"/>
  <c r="J293" i="14"/>
  <c r="J292" i="14" s="1"/>
  <c r="J291" i="14" s="1"/>
  <c r="J290" i="14" s="1"/>
  <c r="J289" i="14" s="1"/>
  <c r="I293" i="14"/>
  <c r="I292" i="14" s="1"/>
  <c r="I291" i="14" s="1"/>
  <c r="I290" i="14" s="1"/>
  <c r="I289" i="14" s="1"/>
  <c r="H293" i="14"/>
  <c r="H292" i="14" s="1"/>
  <c r="G293" i="14"/>
  <c r="G292" i="14" s="1"/>
  <c r="F293" i="14"/>
  <c r="F292" i="14" s="1"/>
  <c r="F291" i="14" s="1"/>
  <c r="F290" i="14" s="1"/>
  <c r="F289" i="14" s="1"/>
  <c r="P292" i="14"/>
  <c r="P291" i="14" s="1"/>
  <c r="P290" i="14" s="1"/>
  <c r="P289" i="14" s="1"/>
  <c r="O291" i="14"/>
  <c r="O290" i="14" s="1"/>
  <c r="O289" i="14" s="1"/>
  <c r="H291" i="14"/>
  <c r="H290" i="14" s="1"/>
  <c r="H289" i="14" s="1"/>
  <c r="AA288" i="14"/>
  <c r="X288" i="14"/>
  <c r="V288" i="14"/>
  <c r="T288" i="14"/>
  <c r="L288" i="14"/>
  <c r="M288" i="14" s="1"/>
  <c r="M287" i="14" s="1"/>
  <c r="X287" i="14"/>
  <c r="W287" i="14"/>
  <c r="V287" i="14"/>
  <c r="U287" i="14"/>
  <c r="T287" i="14"/>
  <c r="R287" i="14"/>
  <c r="Y287" i="14" s="1"/>
  <c r="P287" i="14"/>
  <c r="O287" i="14"/>
  <c r="K287" i="14"/>
  <c r="J287" i="14"/>
  <c r="I287" i="14"/>
  <c r="H287" i="14"/>
  <c r="G287" i="14"/>
  <c r="F287" i="14"/>
  <c r="X286" i="14"/>
  <c r="X285" i="14" s="1"/>
  <c r="V286" i="14"/>
  <c r="V285" i="14" s="1"/>
  <c r="T286" i="14"/>
  <c r="T285" i="14" s="1"/>
  <c r="L286" i="14"/>
  <c r="M286" i="14" s="1"/>
  <c r="W285" i="14"/>
  <c r="U285" i="14"/>
  <c r="R285" i="14"/>
  <c r="P285" i="14"/>
  <c r="O285" i="14"/>
  <c r="K285" i="14"/>
  <c r="J285" i="14"/>
  <c r="I285" i="14"/>
  <c r="H285" i="14"/>
  <c r="G285" i="14"/>
  <c r="F285" i="14"/>
  <c r="X284" i="14"/>
  <c r="X283" i="14" s="1"/>
  <c r="V284" i="14"/>
  <c r="T284" i="14"/>
  <c r="L284" i="14"/>
  <c r="M284" i="14" s="1"/>
  <c r="Y284" i="14" s="1"/>
  <c r="W283" i="14"/>
  <c r="V283" i="14"/>
  <c r="U283" i="14"/>
  <c r="T283" i="14"/>
  <c r="R283" i="14"/>
  <c r="P283" i="14"/>
  <c r="O283" i="14"/>
  <c r="L283" i="14"/>
  <c r="K283" i="14"/>
  <c r="J283" i="14"/>
  <c r="I283" i="14"/>
  <c r="H283" i="14"/>
  <c r="G283" i="14"/>
  <c r="F283" i="14"/>
  <c r="X282" i="14"/>
  <c r="X281" i="14" s="1"/>
  <c r="V282" i="14"/>
  <c r="T282" i="14"/>
  <c r="T281" i="14" s="1"/>
  <c r="L282" i="14"/>
  <c r="M282" i="14" s="1"/>
  <c r="W281" i="14"/>
  <c r="V281" i="14"/>
  <c r="U281" i="14"/>
  <c r="R281" i="14"/>
  <c r="P281" i="14"/>
  <c r="O281" i="14"/>
  <c r="K281" i="14"/>
  <c r="J281" i="14"/>
  <c r="I281" i="14"/>
  <c r="H281" i="14"/>
  <c r="G281" i="14"/>
  <c r="F281" i="14"/>
  <c r="X280" i="14"/>
  <c r="V280" i="14"/>
  <c r="V279" i="14" s="1"/>
  <c r="T280" i="14"/>
  <c r="L280" i="14"/>
  <c r="M280" i="14" s="1"/>
  <c r="X279" i="14"/>
  <c r="W279" i="14"/>
  <c r="W278" i="14" s="1"/>
  <c r="U279" i="14"/>
  <c r="T279" i="14"/>
  <c r="R279" i="14"/>
  <c r="P279" i="14"/>
  <c r="O279" i="14"/>
  <c r="K279" i="14"/>
  <c r="J279" i="14"/>
  <c r="I279" i="14"/>
  <c r="H279" i="14"/>
  <c r="G279" i="14"/>
  <c r="F279" i="14"/>
  <c r="K278" i="14"/>
  <c r="K277" i="14" s="1"/>
  <c r="X276" i="14"/>
  <c r="X275" i="14" s="1"/>
  <c r="V276" i="14"/>
  <c r="V275" i="14" s="1"/>
  <c r="T276" i="14"/>
  <c r="L276" i="14"/>
  <c r="M276" i="14" s="1"/>
  <c r="M275" i="14" s="1"/>
  <c r="W275" i="14"/>
  <c r="U275" i="14"/>
  <c r="T275" i="14"/>
  <c r="R275" i="14"/>
  <c r="P275" i="14"/>
  <c r="O275" i="14"/>
  <c r="K275" i="14"/>
  <c r="J275" i="14"/>
  <c r="I275" i="14"/>
  <c r="H275" i="14"/>
  <c r="G275" i="14"/>
  <c r="F275" i="14"/>
  <c r="X274" i="14"/>
  <c r="X273" i="14" s="1"/>
  <c r="V274" i="14"/>
  <c r="V273" i="14" s="1"/>
  <c r="T274" i="14"/>
  <c r="T273" i="14" s="1"/>
  <c r="L274" i="14"/>
  <c r="M274" i="14" s="1"/>
  <c r="AA274" i="14" s="1"/>
  <c r="W273" i="14"/>
  <c r="W272" i="14" s="1"/>
  <c r="U273" i="14"/>
  <c r="R273" i="14"/>
  <c r="R272" i="14" s="1"/>
  <c r="R271" i="14" s="1"/>
  <c r="P273" i="14"/>
  <c r="P272" i="14" s="1"/>
  <c r="P271" i="14" s="1"/>
  <c r="O273" i="14"/>
  <c r="K273" i="14"/>
  <c r="J273" i="14"/>
  <c r="I273" i="14"/>
  <c r="I272" i="14" s="1"/>
  <c r="I271" i="14" s="1"/>
  <c r="H273" i="14"/>
  <c r="G273" i="14"/>
  <c r="G272" i="14" s="1"/>
  <c r="F273" i="14"/>
  <c r="AB270" i="14"/>
  <c r="X270" i="14"/>
  <c r="X269" i="14" s="1"/>
  <c r="X266" i="14" s="1"/>
  <c r="V270" i="14"/>
  <c r="T270" i="14"/>
  <c r="T269" i="14" s="1"/>
  <c r="L270" i="14"/>
  <c r="M270" i="14" s="1"/>
  <c r="S270" i="14" s="1"/>
  <c r="S269" i="14" s="1"/>
  <c r="W269" i="14"/>
  <c r="V269" i="14"/>
  <c r="U269" i="14"/>
  <c r="R269" i="14"/>
  <c r="P269" i="14"/>
  <c r="O269" i="14"/>
  <c r="K269" i="14"/>
  <c r="J269" i="14"/>
  <c r="I269" i="14"/>
  <c r="H269" i="14"/>
  <c r="G269" i="14"/>
  <c r="F269" i="14"/>
  <c r="AB268" i="14"/>
  <c r="X268" i="14"/>
  <c r="X267" i="14" s="1"/>
  <c r="V268" i="14"/>
  <c r="T268" i="14"/>
  <c r="T267" i="14" s="1"/>
  <c r="M268" i="14"/>
  <c r="Y268" i="14" s="1"/>
  <c r="W267" i="14"/>
  <c r="W266" i="14" s="1"/>
  <c r="V267" i="14"/>
  <c r="U267" i="14"/>
  <c r="R267" i="14"/>
  <c r="P267" i="14"/>
  <c r="O267" i="14"/>
  <c r="K267" i="14"/>
  <c r="J267" i="14"/>
  <c r="I267" i="14"/>
  <c r="I266" i="14" s="1"/>
  <c r="H267" i="14"/>
  <c r="G267" i="14"/>
  <c r="G266" i="14" s="1"/>
  <c r="F267" i="14"/>
  <c r="F266" i="14" s="1"/>
  <c r="X265" i="14"/>
  <c r="X264" i="14" s="1"/>
  <c r="V265" i="14"/>
  <c r="V264" i="14" s="1"/>
  <c r="T265" i="14"/>
  <c r="T264" i="14" s="1"/>
  <c r="L265" i="14"/>
  <c r="M265" i="14" s="1"/>
  <c r="W264" i="14"/>
  <c r="U264" i="14"/>
  <c r="R264" i="14"/>
  <c r="P264" i="14"/>
  <c r="O264" i="14"/>
  <c r="K264" i="14"/>
  <c r="J264" i="14"/>
  <c r="I264" i="14"/>
  <c r="H264" i="14"/>
  <c r="G264" i="14"/>
  <c r="F264" i="14"/>
  <c r="X263" i="14"/>
  <c r="X262" i="14" s="1"/>
  <c r="V263" i="14"/>
  <c r="V262" i="14" s="1"/>
  <c r="T263" i="14"/>
  <c r="L263" i="14"/>
  <c r="M263" i="14" s="1"/>
  <c r="M262" i="14" s="1"/>
  <c r="W262" i="14"/>
  <c r="U262" i="14"/>
  <c r="T262" i="14"/>
  <c r="R262" i="14"/>
  <c r="P262" i="14"/>
  <c r="O262" i="14"/>
  <c r="K262" i="14"/>
  <c r="K261" i="14" s="1"/>
  <c r="J262" i="14"/>
  <c r="I262" i="14"/>
  <c r="H262" i="14"/>
  <c r="G262" i="14"/>
  <c r="F262" i="14"/>
  <c r="X261" i="14"/>
  <c r="G261" i="14"/>
  <c r="AC259" i="14"/>
  <c r="AB259" i="14"/>
  <c r="X259" i="14"/>
  <c r="V259" i="14"/>
  <c r="V258" i="14" s="1"/>
  <c r="V257" i="14" s="1"/>
  <c r="V256" i="14" s="1"/>
  <c r="T259" i="14"/>
  <c r="T258" i="14" s="1"/>
  <c r="T257" i="14" s="1"/>
  <c r="T256" i="14" s="1"/>
  <c r="L259" i="14"/>
  <c r="M259" i="14" s="1"/>
  <c r="X258" i="14"/>
  <c r="X257" i="14" s="1"/>
  <c r="X256" i="14" s="1"/>
  <c r="W258" i="14"/>
  <c r="U258" i="14"/>
  <c r="AB258" i="14" s="1"/>
  <c r="R258" i="14"/>
  <c r="P258" i="14"/>
  <c r="P257" i="14" s="1"/>
  <c r="P256" i="14" s="1"/>
  <c r="O258" i="14"/>
  <c r="O257" i="14" s="1"/>
  <c r="O256" i="14" s="1"/>
  <c r="K258" i="14"/>
  <c r="K257" i="14" s="1"/>
  <c r="K256" i="14" s="1"/>
  <c r="J258" i="14"/>
  <c r="J257" i="14" s="1"/>
  <c r="J256" i="14" s="1"/>
  <c r="I258" i="14"/>
  <c r="I257" i="14" s="1"/>
  <c r="I256" i="14" s="1"/>
  <c r="H258" i="14"/>
  <c r="G258" i="14"/>
  <c r="G257" i="14" s="1"/>
  <c r="G256" i="14" s="1"/>
  <c r="F258" i="14"/>
  <c r="F257" i="14" s="1"/>
  <c r="F256" i="14" s="1"/>
  <c r="AC257" i="14"/>
  <c r="W257" i="14"/>
  <c r="U257" i="14"/>
  <c r="U256" i="14" s="1"/>
  <c r="H257" i="14"/>
  <c r="H256" i="14" s="1"/>
  <c r="AB255" i="14"/>
  <c r="X255" i="14"/>
  <c r="X254" i="14" s="1"/>
  <c r="V255" i="14"/>
  <c r="V254" i="14" s="1"/>
  <c r="T255" i="14"/>
  <c r="T254" i="14" s="1"/>
  <c r="L255" i="14"/>
  <c r="M255" i="14" s="1"/>
  <c r="W254" i="14"/>
  <c r="U254" i="14"/>
  <c r="R254" i="14"/>
  <c r="P254" i="14"/>
  <c r="O254" i="14"/>
  <c r="L254" i="14"/>
  <c r="K254" i="14"/>
  <c r="J254" i="14"/>
  <c r="I254" i="14"/>
  <c r="H254" i="14"/>
  <c r="G254" i="14"/>
  <c r="F254" i="14"/>
  <c r="AC253" i="14"/>
  <c r="AB253" i="14"/>
  <c r="X253" i="14"/>
  <c r="V253" i="14"/>
  <c r="V252" i="14" s="1"/>
  <c r="T253" i="14"/>
  <c r="T252" i="14" s="1"/>
  <c r="M253" i="14"/>
  <c r="M252" i="14" s="1"/>
  <c r="L253" i="14"/>
  <c r="X252" i="14"/>
  <c r="W252" i="14"/>
  <c r="U252" i="14"/>
  <c r="U251" i="14" s="1"/>
  <c r="U250" i="14" s="1"/>
  <c r="R252" i="14"/>
  <c r="P252" i="14"/>
  <c r="O252" i="14"/>
  <c r="K252" i="14"/>
  <c r="J252" i="14"/>
  <c r="I252" i="14"/>
  <c r="H252" i="14"/>
  <c r="G252" i="14"/>
  <c r="F252" i="14"/>
  <c r="AC245" i="14"/>
  <c r="AB245" i="14"/>
  <c r="X245" i="14"/>
  <c r="V245" i="14"/>
  <c r="V244" i="14" s="1"/>
  <c r="V243" i="14" s="1"/>
  <c r="V242" i="14" s="1"/>
  <c r="V241" i="14" s="1"/>
  <c r="T245" i="14"/>
  <c r="T244" i="14" s="1"/>
  <c r="T243" i="14" s="1"/>
  <c r="T242" i="14" s="1"/>
  <c r="T241" i="14" s="1"/>
  <c r="T240" i="14" s="1"/>
  <c r="L245" i="14"/>
  <c r="M245" i="14" s="1"/>
  <c r="X244" i="14"/>
  <c r="X243" i="14" s="1"/>
  <c r="X242" i="14" s="1"/>
  <c r="X241" i="14" s="1"/>
  <c r="X240" i="14" s="1"/>
  <c r="W244" i="14"/>
  <c r="U244" i="14"/>
  <c r="R244" i="14"/>
  <c r="R243" i="14" s="1"/>
  <c r="P244" i="14"/>
  <c r="P243" i="14" s="1"/>
  <c r="P242" i="14" s="1"/>
  <c r="P241" i="14" s="1"/>
  <c r="P240" i="14" s="1"/>
  <c r="O244" i="14"/>
  <c r="K244" i="14"/>
  <c r="K243" i="14" s="1"/>
  <c r="J244" i="14"/>
  <c r="J243" i="14" s="1"/>
  <c r="I244" i="14"/>
  <c r="H244" i="14"/>
  <c r="H243" i="14" s="1"/>
  <c r="H242" i="14" s="1"/>
  <c r="H241" i="14" s="1"/>
  <c r="H240" i="14" s="1"/>
  <c r="G244" i="14"/>
  <c r="L244" i="14" s="1"/>
  <c r="F244" i="14"/>
  <c r="F243" i="14" s="1"/>
  <c r="F242" i="14" s="1"/>
  <c r="F241" i="14" s="1"/>
  <c r="F240" i="14" s="1"/>
  <c r="U243" i="14"/>
  <c r="U242" i="14" s="1"/>
  <c r="U241" i="14" s="1"/>
  <c r="U240" i="14" s="1"/>
  <c r="O243" i="14"/>
  <c r="I243" i="14"/>
  <c r="G243" i="14"/>
  <c r="O242" i="14"/>
  <c r="O241" i="14" s="1"/>
  <c r="O240" i="14" s="1"/>
  <c r="J242" i="14"/>
  <c r="J241" i="14" s="1"/>
  <c r="J240" i="14" s="1"/>
  <c r="I242" i="14"/>
  <c r="I241" i="14" s="1"/>
  <c r="I240" i="14" s="1"/>
  <c r="G242" i="14"/>
  <c r="G241" i="14" s="1"/>
  <c r="V240" i="14"/>
  <c r="G240" i="14"/>
  <c r="X239" i="14"/>
  <c r="X238" i="14" s="1"/>
  <c r="V239" i="14"/>
  <c r="T239" i="14"/>
  <c r="T238" i="14" s="1"/>
  <c r="L239" i="14"/>
  <c r="M239" i="14" s="1"/>
  <c r="W238" i="14"/>
  <c r="V238" i="14"/>
  <c r="U238" i="14"/>
  <c r="R238" i="14"/>
  <c r="P238" i="14"/>
  <c r="O238" i="14"/>
  <c r="K238" i="14"/>
  <c r="J238" i="14"/>
  <c r="I238" i="14"/>
  <c r="H238" i="14"/>
  <c r="G238" i="14"/>
  <c r="F238" i="14"/>
  <c r="X237" i="14"/>
  <c r="X235" i="14" s="1"/>
  <c r="V237" i="14"/>
  <c r="V235" i="14" s="1"/>
  <c r="T237" i="14"/>
  <c r="L237" i="14"/>
  <c r="M237" i="14" s="1"/>
  <c r="Y237" i="14" s="1"/>
  <c r="AC236" i="14"/>
  <c r="AB236" i="14"/>
  <c r="X236" i="14"/>
  <c r="V236" i="14"/>
  <c r="T236" i="14"/>
  <c r="T234" i="14" s="1"/>
  <c r="T232" i="14" s="1"/>
  <c r="T230" i="14" s="1"/>
  <c r="L236" i="14"/>
  <c r="M236" i="14" s="1"/>
  <c r="W235" i="14"/>
  <c r="U235" i="14"/>
  <c r="T235" i="14"/>
  <c r="R235" i="14"/>
  <c r="P235" i="14"/>
  <c r="O235" i="14"/>
  <c r="K235" i="14"/>
  <c r="J235" i="14"/>
  <c r="I235" i="14"/>
  <c r="H235" i="14"/>
  <c r="G235" i="14"/>
  <c r="F235" i="14"/>
  <c r="F233" i="14" s="1"/>
  <c r="F231" i="14" s="1"/>
  <c r="F129" i="14" s="1"/>
  <c r="F126" i="14" s="1"/>
  <c r="X234" i="14"/>
  <c r="X232" i="14" s="1"/>
  <c r="X230" i="14" s="1"/>
  <c r="W234" i="14"/>
  <c r="V234" i="14"/>
  <c r="V232" i="14" s="1"/>
  <c r="V230" i="14" s="1"/>
  <c r="U234" i="14"/>
  <c r="U232" i="14" s="1"/>
  <c r="AB232" i="14" s="1"/>
  <c r="R234" i="14"/>
  <c r="R232" i="14" s="1"/>
  <c r="P234" i="14"/>
  <c r="P232" i="14" s="1"/>
  <c r="P230" i="14" s="1"/>
  <c r="O234" i="14"/>
  <c r="O232" i="14" s="1"/>
  <c r="O230" i="14" s="1"/>
  <c r="K234" i="14"/>
  <c r="K232" i="14" s="1"/>
  <c r="K230" i="14" s="1"/>
  <c r="J234" i="14"/>
  <c r="I234" i="14"/>
  <c r="I232" i="14" s="1"/>
  <c r="I230" i="14" s="1"/>
  <c r="H234" i="14"/>
  <c r="H232" i="14" s="1"/>
  <c r="H230" i="14" s="1"/>
  <c r="G234" i="14"/>
  <c r="G232" i="14" s="1"/>
  <c r="F234" i="14"/>
  <c r="F232" i="14" s="1"/>
  <c r="F230" i="14" s="1"/>
  <c r="J233" i="14"/>
  <c r="J231" i="14" s="1"/>
  <c r="W232" i="14"/>
  <c r="W230" i="14" s="1"/>
  <c r="J232" i="14"/>
  <c r="J230" i="14" s="1"/>
  <c r="U230" i="14"/>
  <c r="AB229" i="14"/>
  <c r="X229" i="14"/>
  <c r="V229" i="14"/>
  <c r="V228" i="14" s="1"/>
  <c r="V227" i="14" s="1"/>
  <c r="V226" i="14" s="1"/>
  <c r="T229" i="14"/>
  <c r="T228" i="14" s="1"/>
  <c r="T227" i="14" s="1"/>
  <c r="T226" i="14" s="1"/>
  <c r="M229" i="14"/>
  <c r="M228" i="14" s="1"/>
  <c r="L229" i="14"/>
  <c r="X228" i="14"/>
  <c r="W228" i="14"/>
  <c r="W227" i="14" s="1"/>
  <c r="W226" i="14" s="1"/>
  <c r="U228" i="14"/>
  <c r="U227" i="14" s="1"/>
  <c r="R228" i="14"/>
  <c r="P228" i="14"/>
  <c r="P227" i="14" s="1"/>
  <c r="P226" i="14" s="1"/>
  <c r="O228" i="14"/>
  <c r="O227" i="14" s="1"/>
  <c r="O226" i="14" s="1"/>
  <c r="K228" i="14"/>
  <c r="K227" i="14" s="1"/>
  <c r="K226" i="14" s="1"/>
  <c r="J228" i="14"/>
  <c r="J227" i="14" s="1"/>
  <c r="J226" i="14" s="1"/>
  <c r="I228" i="14"/>
  <c r="I227" i="14" s="1"/>
  <c r="I226" i="14" s="1"/>
  <c r="H228" i="14"/>
  <c r="H227" i="14" s="1"/>
  <c r="H226" i="14" s="1"/>
  <c r="G228" i="14"/>
  <c r="G227" i="14" s="1"/>
  <c r="F228" i="14"/>
  <c r="F227" i="14" s="1"/>
  <c r="F226" i="14" s="1"/>
  <c r="X227" i="14"/>
  <c r="X226" i="14" s="1"/>
  <c r="AB225" i="14"/>
  <c r="X225" i="14"/>
  <c r="V225" i="14"/>
  <c r="T225" i="14"/>
  <c r="T224" i="14" s="1"/>
  <c r="L225" i="14"/>
  <c r="M225" i="14" s="1"/>
  <c r="S225" i="14" s="1"/>
  <c r="S224" i="14" s="1"/>
  <c r="S223" i="14" s="1"/>
  <c r="S222" i="14" s="1"/>
  <c r="X224" i="14"/>
  <c r="X223" i="14" s="1"/>
  <c r="X222" i="14" s="1"/>
  <c r="W224" i="14"/>
  <c r="W223" i="14" s="1"/>
  <c r="W222" i="14" s="1"/>
  <c r="V224" i="14"/>
  <c r="V223" i="14" s="1"/>
  <c r="V222" i="14" s="1"/>
  <c r="U224" i="14"/>
  <c r="R224" i="14"/>
  <c r="P224" i="14"/>
  <c r="P223" i="14" s="1"/>
  <c r="P222" i="14" s="1"/>
  <c r="O224" i="14"/>
  <c r="O223" i="14" s="1"/>
  <c r="O222" i="14" s="1"/>
  <c r="K224" i="14"/>
  <c r="K223" i="14" s="1"/>
  <c r="K222" i="14" s="1"/>
  <c r="J224" i="14"/>
  <c r="J223" i="14" s="1"/>
  <c r="J222" i="14" s="1"/>
  <c r="I224" i="14"/>
  <c r="H224" i="14"/>
  <c r="G224" i="14"/>
  <c r="G223" i="14" s="1"/>
  <c r="G222" i="14" s="1"/>
  <c r="F224" i="14"/>
  <c r="F223" i="14" s="1"/>
  <c r="F222" i="14" s="1"/>
  <c r="T223" i="14"/>
  <c r="T222" i="14" s="1"/>
  <c r="R223" i="14"/>
  <c r="I223" i="14"/>
  <c r="I222" i="14" s="1"/>
  <c r="H223" i="14"/>
  <c r="H222" i="14" s="1"/>
  <c r="AB221" i="14"/>
  <c r="X221" i="14"/>
  <c r="X220" i="14" s="1"/>
  <c r="X219" i="14" s="1"/>
  <c r="X218" i="14" s="1"/>
  <c r="V221" i="14"/>
  <c r="T221" i="14"/>
  <c r="T220" i="14" s="1"/>
  <c r="T219" i="14" s="1"/>
  <c r="T218" i="14" s="1"/>
  <c r="L221" i="14"/>
  <c r="M221" i="14" s="1"/>
  <c r="W220" i="14"/>
  <c r="W219" i="14" s="1"/>
  <c r="W218" i="14" s="1"/>
  <c r="V220" i="14"/>
  <c r="V219" i="14" s="1"/>
  <c r="U220" i="14"/>
  <c r="U219" i="14" s="1"/>
  <c r="R220" i="14"/>
  <c r="P220" i="14"/>
  <c r="P219" i="14" s="1"/>
  <c r="P218" i="14" s="1"/>
  <c r="O220" i="14"/>
  <c r="K220" i="14"/>
  <c r="J220" i="14"/>
  <c r="J219" i="14" s="1"/>
  <c r="J218" i="14" s="1"/>
  <c r="I220" i="14"/>
  <c r="I219" i="14" s="1"/>
  <c r="I218" i="14" s="1"/>
  <c r="H220" i="14"/>
  <c r="H219" i="14" s="1"/>
  <c r="H218" i="14" s="1"/>
  <c r="G220" i="14"/>
  <c r="F220" i="14"/>
  <c r="F219" i="14" s="1"/>
  <c r="F218" i="14" s="1"/>
  <c r="R219" i="14"/>
  <c r="O219" i="14"/>
  <c r="O218" i="14" s="1"/>
  <c r="K219" i="14"/>
  <c r="K218" i="14" s="1"/>
  <c r="V218" i="14"/>
  <c r="AC217" i="14"/>
  <c r="AB217" i="14"/>
  <c r="X217" i="14"/>
  <c r="X216" i="14" s="1"/>
  <c r="X215" i="14" s="1"/>
  <c r="X214" i="14" s="1"/>
  <c r="V217" i="14"/>
  <c r="V216" i="14" s="1"/>
  <c r="V215" i="14" s="1"/>
  <c r="V214" i="14" s="1"/>
  <c r="T217" i="14"/>
  <c r="L217" i="14"/>
  <c r="M217" i="14" s="1"/>
  <c r="Y217" i="14" s="1"/>
  <c r="W216" i="14"/>
  <c r="U216" i="14"/>
  <c r="U215" i="14" s="1"/>
  <c r="T216" i="14"/>
  <c r="T215" i="14" s="1"/>
  <c r="T214" i="14" s="1"/>
  <c r="R216" i="14"/>
  <c r="R215" i="14" s="1"/>
  <c r="P216" i="14"/>
  <c r="O216" i="14"/>
  <c r="K216" i="14"/>
  <c r="K215" i="14" s="1"/>
  <c r="K214" i="14" s="1"/>
  <c r="J216" i="14"/>
  <c r="I216" i="14"/>
  <c r="I215" i="14" s="1"/>
  <c r="I214" i="14" s="1"/>
  <c r="H216" i="14"/>
  <c r="G216" i="14"/>
  <c r="F216" i="14"/>
  <c r="F215" i="14" s="1"/>
  <c r="F214" i="14" s="1"/>
  <c r="W215" i="14"/>
  <c r="P215" i="14"/>
  <c r="O215" i="14"/>
  <c r="O214" i="14" s="1"/>
  <c r="H215" i="14"/>
  <c r="G215" i="14"/>
  <c r="P214" i="14"/>
  <c r="H214" i="14"/>
  <c r="G214" i="14"/>
  <c r="AC213" i="14"/>
  <c r="AB213" i="14"/>
  <c r="X213" i="14"/>
  <c r="V213" i="14"/>
  <c r="V212" i="14" s="1"/>
  <c r="V211" i="14" s="1"/>
  <c r="V210" i="14" s="1"/>
  <c r="T213" i="14"/>
  <c r="T212" i="14" s="1"/>
  <c r="T211" i="14" s="1"/>
  <c r="T210" i="14" s="1"/>
  <c r="L213" i="14"/>
  <c r="M213" i="14" s="1"/>
  <c r="X212" i="14"/>
  <c r="X211" i="14" s="1"/>
  <c r="X210" i="14" s="1"/>
  <c r="W212" i="14"/>
  <c r="AC212" i="14" s="1"/>
  <c r="U212" i="14"/>
  <c r="U211" i="14" s="1"/>
  <c r="U210" i="14" s="1"/>
  <c r="R212" i="14"/>
  <c r="P212" i="14"/>
  <c r="O212" i="14"/>
  <c r="O211" i="14" s="1"/>
  <c r="O210" i="14" s="1"/>
  <c r="K212" i="14"/>
  <c r="J212" i="14"/>
  <c r="I212" i="14"/>
  <c r="I211" i="14" s="1"/>
  <c r="I210" i="14" s="1"/>
  <c r="H212" i="14"/>
  <c r="H211" i="14" s="1"/>
  <c r="H210" i="14" s="1"/>
  <c r="G212" i="14"/>
  <c r="G211" i="14" s="1"/>
  <c r="F212" i="14"/>
  <c r="F211" i="14" s="1"/>
  <c r="F210" i="14" s="1"/>
  <c r="P211" i="14"/>
  <c r="P210" i="14" s="1"/>
  <c r="K211" i="14"/>
  <c r="K210" i="14" s="1"/>
  <c r="J211" i="14"/>
  <c r="J210" i="14" s="1"/>
  <c r="G210" i="14"/>
  <c r="AC209" i="14"/>
  <c r="AB209" i="14"/>
  <c r="X209" i="14"/>
  <c r="X208" i="14" s="1"/>
  <c r="X207" i="14" s="1"/>
  <c r="X206" i="14" s="1"/>
  <c r="V209" i="14"/>
  <c r="V208" i="14" s="1"/>
  <c r="V207" i="14" s="1"/>
  <c r="V206" i="14" s="1"/>
  <c r="T209" i="14"/>
  <c r="T208" i="14" s="1"/>
  <c r="T207" i="14" s="1"/>
  <c r="T206" i="14" s="1"/>
  <c r="L209" i="14"/>
  <c r="M209" i="14" s="1"/>
  <c r="W208" i="14"/>
  <c r="AC208" i="14" s="1"/>
  <c r="U208" i="14"/>
  <c r="U207" i="14" s="1"/>
  <c r="R208" i="14"/>
  <c r="R207" i="14" s="1"/>
  <c r="R206" i="14" s="1"/>
  <c r="P208" i="14"/>
  <c r="P207" i="14" s="1"/>
  <c r="P206" i="14" s="1"/>
  <c r="O208" i="14"/>
  <c r="O207" i="14" s="1"/>
  <c r="O206" i="14" s="1"/>
  <c r="K208" i="14"/>
  <c r="J208" i="14"/>
  <c r="I208" i="14"/>
  <c r="H208" i="14"/>
  <c r="H207" i="14" s="1"/>
  <c r="H206" i="14" s="1"/>
  <c r="G208" i="14"/>
  <c r="F208" i="14"/>
  <c r="F207" i="14" s="1"/>
  <c r="F206" i="14" s="1"/>
  <c r="K207" i="14"/>
  <c r="K206" i="14" s="1"/>
  <c r="J207" i="14"/>
  <c r="I207" i="14"/>
  <c r="I206" i="14" s="1"/>
  <c r="J206" i="14"/>
  <c r="AC205" i="14"/>
  <c r="AB205" i="14"/>
  <c r="X205" i="14"/>
  <c r="X204" i="14" s="1"/>
  <c r="X203" i="14" s="1"/>
  <c r="X202" i="14" s="1"/>
  <c r="V205" i="14"/>
  <c r="T205" i="14"/>
  <c r="T204" i="14" s="1"/>
  <c r="T203" i="14" s="1"/>
  <c r="T202" i="14" s="1"/>
  <c r="L205" i="14"/>
  <c r="M205" i="14" s="1"/>
  <c r="M204" i="14" s="1"/>
  <c r="M203" i="14" s="1"/>
  <c r="W204" i="14"/>
  <c r="V204" i="14"/>
  <c r="V203" i="14" s="1"/>
  <c r="V202" i="14" s="1"/>
  <c r="U204" i="14"/>
  <c r="U203" i="14" s="1"/>
  <c r="R204" i="14"/>
  <c r="P204" i="14"/>
  <c r="O204" i="14"/>
  <c r="O203" i="14" s="1"/>
  <c r="O202" i="14" s="1"/>
  <c r="K204" i="14"/>
  <c r="J204" i="14"/>
  <c r="I204" i="14"/>
  <c r="H204" i="14"/>
  <c r="H203" i="14" s="1"/>
  <c r="L203" i="14" s="1"/>
  <c r="G204" i="14"/>
  <c r="F204" i="14"/>
  <c r="W203" i="14"/>
  <c r="P203" i="14"/>
  <c r="P202" i="14" s="1"/>
  <c r="K203" i="14"/>
  <c r="J203" i="14"/>
  <c r="J202" i="14" s="1"/>
  <c r="I203" i="14"/>
  <c r="I202" i="14" s="1"/>
  <c r="G203" i="14"/>
  <c r="F203" i="14"/>
  <c r="F202" i="14" s="1"/>
  <c r="K202" i="14"/>
  <c r="G202" i="14"/>
  <c r="AC201" i="14"/>
  <c r="AB201" i="14"/>
  <c r="X201" i="14"/>
  <c r="X200" i="14" s="1"/>
  <c r="X199" i="14" s="1"/>
  <c r="X198" i="14" s="1"/>
  <c r="V201" i="14"/>
  <c r="V200" i="14" s="1"/>
  <c r="V199" i="14" s="1"/>
  <c r="V198" i="14" s="1"/>
  <c r="T201" i="14"/>
  <c r="T200" i="14" s="1"/>
  <c r="T199" i="14" s="1"/>
  <c r="T198" i="14" s="1"/>
  <c r="L201" i="14"/>
  <c r="M201" i="14" s="1"/>
  <c r="W200" i="14"/>
  <c r="W199" i="14" s="1"/>
  <c r="U200" i="14"/>
  <c r="U199" i="14" s="1"/>
  <c r="U198" i="14" s="1"/>
  <c r="R200" i="14"/>
  <c r="P200" i="14"/>
  <c r="O200" i="14"/>
  <c r="O199" i="14" s="1"/>
  <c r="O198" i="14" s="1"/>
  <c r="K200" i="14"/>
  <c r="K199" i="14" s="1"/>
  <c r="K198" i="14" s="1"/>
  <c r="J200" i="14"/>
  <c r="I200" i="14"/>
  <c r="I199" i="14" s="1"/>
  <c r="I198" i="14" s="1"/>
  <c r="H200" i="14"/>
  <c r="G200" i="14"/>
  <c r="L200" i="14" s="1"/>
  <c r="F200" i="14"/>
  <c r="P199" i="14"/>
  <c r="P198" i="14" s="1"/>
  <c r="J199" i="14"/>
  <c r="J198" i="14" s="1"/>
  <c r="H199" i="14"/>
  <c r="H198" i="14" s="1"/>
  <c r="F199" i="14"/>
  <c r="F198" i="14" s="1"/>
  <c r="AB197" i="14"/>
  <c r="X197" i="14"/>
  <c r="X196" i="14" s="1"/>
  <c r="X195" i="14" s="1"/>
  <c r="X194" i="14" s="1"/>
  <c r="V197" i="14"/>
  <c r="V196" i="14" s="1"/>
  <c r="V195" i="14" s="1"/>
  <c r="V194" i="14" s="1"/>
  <c r="T197" i="14"/>
  <c r="T196" i="14" s="1"/>
  <c r="T195" i="14" s="1"/>
  <c r="T194" i="14" s="1"/>
  <c r="L197" i="14"/>
  <c r="M197" i="14" s="1"/>
  <c r="W196" i="14"/>
  <c r="U196" i="14"/>
  <c r="U195" i="14" s="1"/>
  <c r="U194" i="14" s="1"/>
  <c r="R196" i="14"/>
  <c r="P196" i="14"/>
  <c r="P195" i="14" s="1"/>
  <c r="P194" i="14" s="1"/>
  <c r="O196" i="14"/>
  <c r="K196" i="14"/>
  <c r="J196" i="14"/>
  <c r="I196" i="14"/>
  <c r="I195" i="14" s="1"/>
  <c r="I194" i="14" s="1"/>
  <c r="H196" i="14"/>
  <c r="H195" i="14" s="1"/>
  <c r="H194" i="14" s="1"/>
  <c r="G196" i="14"/>
  <c r="G195" i="14" s="1"/>
  <c r="G194" i="14" s="1"/>
  <c r="F196" i="14"/>
  <c r="F195" i="14" s="1"/>
  <c r="F194" i="14" s="1"/>
  <c r="W195" i="14"/>
  <c r="W194" i="14" s="1"/>
  <c r="O195" i="14"/>
  <c r="O194" i="14" s="1"/>
  <c r="K195" i="14"/>
  <c r="K194" i="14" s="1"/>
  <c r="AC193" i="14"/>
  <c r="AB193" i="14"/>
  <c r="X193" i="14"/>
  <c r="X192" i="14" s="1"/>
  <c r="X191" i="14" s="1"/>
  <c r="X190" i="14" s="1"/>
  <c r="V193" i="14"/>
  <c r="V192" i="14" s="1"/>
  <c r="V191" i="14" s="1"/>
  <c r="V190" i="14" s="1"/>
  <c r="T193" i="14"/>
  <c r="T192" i="14" s="1"/>
  <c r="T191" i="14" s="1"/>
  <c r="T190" i="14" s="1"/>
  <c r="L193" i="14"/>
  <c r="M193" i="14" s="1"/>
  <c r="AC192" i="14"/>
  <c r="W192" i="14"/>
  <c r="U192" i="14"/>
  <c r="R192" i="14"/>
  <c r="P192" i="14"/>
  <c r="P191" i="14" s="1"/>
  <c r="P190" i="14" s="1"/>
  <c r="O192" i="14"/>
  <c r="K192" i="14"/>
  <c r="K191" i="14" s="1"/>
  <c r="K190" i="14" s="1"/>
  <c r="J192" i="14"/>
  <c r="J191" i="14" s="1"/>
  <c r="J190" i="14" s="1"/>
  <c r="I192" i="14"/>
  <c r="I191" i="14" s="1"/>
  <c r="I190" i="14" s="1"/>
  <c r="H192" i="14"/>
  <c r="G192" i="14"/>
  <c r="G191" i="14" s="1"/>
  <c r="G190" i="14" s="1"/>
  <c r="F192" i="14"/>
  <c r="W191" i="14"/>
  <c r="W190" i="14" s="1"/>
  <c r="O191" i="14"/>
  <c r="H191" i="14"/>
  <c r="H190" i="14" s="1"/>
  <c r="F191" i="14"/>
  <c r="O190" i="14"/>
  <c r="F190" i="14"/>
  <c r="AC189" i="14"/>
  <c r="AB189" i="14"/>
  <c r="X189" i="14"/>
  <c r="V189" i="14"/>
  <c r="V188" i="14" s="1"/>
  <c r="V187" i="14" s="1"/>
  <c r="V186" i="14" s="1"/>
  <c r="T189" i="14"/>
  <c r="T188" i="14" s="1"/>
  <c r="T187" i="14" s="1"/>
  <c r="T186" i="14" s="1"/>
  <c r="S189" i="14"/>
  <c r="S188" i="14" s="1"/>
  <c r="S187" i="14" s="1"/>
  <c r="S186" i="14" s="1"/>
  <c r="L189" i="14"/>
  <c r="M189" i="14" s="1"/>
  <c r="AA189" i="14" s="1"/>
  <c r="X188" i="14"/>
  <c r="X187" i="14" s="1"/>
  <c r="X186" i="14" s="1"/>
  <c r="W188" i="14"/>
  <c r="U188" i="14"/>
  <c r="U187" i="14" s="1"/>
  <c r="U186" i="14" s="1"/>
  <c r="R188" i="14"/>
  <c r="P188" i="14"/>
  <c r="P187" i="14" s="1"/>
  <c r="P186" i="14" s="1"/>
  <c r="O188" i="14"/>
  <c r="K188" i="14"/>
  <c r="K187" i="14" s="1"/>
  <c r="K186" i="14" s="1"/>
  <c r="J188" i="14"/>
  <c r="I188" i="14"/>
  <c r="I187" i="14" s="1"/>
  <c r="I186" i="14" s="1"/>
  <c r="H188" i="14"/>
  <c r="H187" i="14" s="1"/>
  <c r="H186" i="14" s="1"/>
  <c r="G188" i="14"/>
  <c r="G187" i="14" s="1"/>
  <c r="G186" i="14" s="1"/>
  <c r="F188" i="14"/>
  <c r="O187" i="14"/>
  <c r="O186" i="14" s="1"/>
  <c r="F187" i="14"/>
  <c r="F186" i="14" s="1"/>
  <c r="AC185" i="14"/>
  <c r="AB185" i="14"/>
  <c r="X185" i="14"/>
  <c r="X184" i="14" s="1"/>
  <c r="X183" i="14" s="1"/>
  <c r="X182" i="14" s="1"/>
  <c r="V185" i="14"/>
  <c r="V184" i="14" s="1"/>
  <c r="V183" i="14" s="1"/>
  <c r="V182" i="14" s="1"/>
  <c r="T185" i="14"/>
  <c r="T184" i="14" s="1"/>
  <c r="T183" i="14" s="1"/>
  <c r="T182" i="14" s="1"/>
  <c r="L185" i="14"/>
  <c r="M185" i="14" s="1"/>
  <c r="M184" i="14" s="1"/>
  <c r="M183" i="14" s="1"/>
  <c r="W184" i="14"/>
  <c r="U184" i="14"/>
  <c r="AB184" i="14" s="1"/>
  <c r="R184" i="14"/>
  <c r="P184" i="14"/>
  <c r="P183" i="14" s="1"/>
  <c r="P182" i="14" s="1"/>
  <c r="O184" i="14"/>
  <c r="K184" i="14"/>
  <c r="K183" i="14" s="1"/>
  <c r="K182" i="14" s="1"/>
  <c r="J184" i="14"/>
  <c r="J183" i="14" s="1"/>
  <c r="J182" i="14" s="1"/>
  <c r="I184" i="14"/>
  <c r="I183" i="14" s="1"/>
  <c r="I182" i="14" s="1"/>
  <c r="H184" i="14"/>
  <c r="G184" i="14"/>
  <c r="F184" i="14"/>
  <c r="R183" i="14"/>
  <c r="R182" i="14" s="1"/>
  <c r="O183" i="14"/>
  <c r="O182" i="14" s="1"/>
  <c r="H183" i="14"/>
  <c r="H182" i="14" s="1"/>
  <c r="F183" i="14"/>
  <c r="F182" i="14"/>
  <c r="AC181" i="14"/>
  <c r="AB181" i="14"/>
  <c r="X181" i="14"/>
  <c r="X180" i="14" s="1"/>
  <c r="X179" i="14" s="1"/>
  <c r="X178" i="14" s="1"/>
  <c r="V181" i="14"/>
  <c r="V180" i="14" s="1"/>
  <c r="V179" i="14" s="1"/>
  <c r="T181" i="14"/>
  <c r="L181" i="14"/>
  <c r="M181" i="14" s="1"/>
  <c r="W180" i="14"/>
  <c r="AC180" i="14" s="1"/>
  <c r="U180" i="14"/>
  <c r="U179" i="14" s="1"/>
  <c r="U178" i="14" s="1"/>
  <c r="T180" i="14"/>
  <c r="T179" i="14" s="1"/>
  <c r="T178" i="14" s="1"/>
  <c r="R180" i="14"/>
  <c r="P180" i="14"/>
  <c r="P179" i="14" s="1"/>
  <c r="P178" i="14" s="1"/>
  <c r="O180" i="14"/>
  <c r="K180" i="14"/>
  <c r="J180" i="14"/>
  <c r="J179" i="14" s="1"/>
  <c r="J178" i="14" s="1"/>
  <c r="I180" i="14"/>
  <c r="H180" i="14"/>
  <c r="G180" i="14"/>
  <c r="G179" i="14" s="1"/>
  <c r="G178" i="14" s="1"/>
  <c r="F180" i="14"/>
  <c r="F179" i="14" s="1"/>
  <c r="F178" i="14" s="1"/>
  <c r="O179" i="14"/>
  <c r="O178" i="14" s="1"/>
  <c r="K179" i="14"/>
  <c r="K178" i="14" s="1"/>
  <c r="I179" i="14"/>
  <c r="H179" i="14"/>
  <c r="H178" i="14" s="1"/>
  <c r="V178" i="14"/>
  <c r="I178" i="14"/>
  <c r="AC177" i="14"/>
  <c r="AB177" i="14"/>
  <c r="X177" i="14"/>
  <c r="V177" i="14"/>
  <c r="V176" i="14" s="1"/>
  <c r="V175" i="14" s="1"/>
  <c r="V174" i="14" s="1"/>
  <c r="T177" i="14"/>
  <c r="T176" i="14" s="1"/>
  <c r="T175" i="14" s="1"/>
  <c r="T174" i="14" s="1"/>
  <c r="L177" i="14"/>
  <c r="M177" i="14" s="1"/>
  <c r="X176" i="14"/>
  <c r="X175" i="14" s="1"/>
  <c r="X174" i="14" s="1"/>
  <c r="W176" i="14"/>
  <c r="W175" i="14" s="1"/>
  <c r="W174" i="14" s="1"/>
  <c r="U176" i="14"/>
  <c r="R176" i="14"/>
  <c r="R175" i="14" s="1"/>
  <c r="P176" i="14"/>
  <c r="O176" i="14"/>
  <c r="O175" i="14" s="1"/>
  <c r="O174" i="14" s="1"/>
  <c r="K176" i="14"/>
  <c r="K175" i="14" s="1"/>
  <c r="K174" i="14" s="1"/>
  <c r="J176" i="14"/>
  <c r="I176" i="14"/>
  <c r="I175" i="14" s="1"/>
  <c r="H176" i="14"/>
  <c r="H175" i="14" s="1"/>
  <c r="H174" i="14" s="1"/>
  <c r="G176" i="14"/>
  <c r="F176" i="14"/>
  <c r="F175" i="14" s="1"/>
  <c r="F174" i="14" s="1"/>
  <c r="P175" i="14"/>
  <c r="P174" i="14" s="1"/>
  <c r="J175" i="14"/>
  <c r="J174" i="14" s="1"/>
  <c r="I174" i="14"/>
  <c r="X173" i="14"/>
  <c r="X172" i="14" s="1"/>
  <c r="X171" i="14" s="1"/>
  <c r="X170" i="14" s="1"/>
  <c r="V173" i="14"/>
  <c r="T173" i="14"/>
  <c r="T172" i="14" s="1"/>
  <c r="T171" i="14" s="1"/>
  <c r="T170" i="14" s="1"/>
  <c r="S173" i="14"/>
  <c r="S172" i="14" s="1"/>
  <c r="S171" i="14" s="1"/>
  <c r="S170" i="14" s="1"/>
  <c r="Q173" i="14"/>
  <c r="L173" i="14"/>
  <c r="W172" i="14"/>
  <c r="W171" i="14" s="1"/>
  <c r="W170" i="14" s="1"/>
  <c r="V172" i="14"/>
  <c r="V171" i="14" s="1"/>
  <c r="V170" i="14" s="1"/>
  <c r="U172" i="14"/>
  <c r="U171" i="14" s="1"/>
  <c r="U170" i="14" s="1"/>
  <c r="R172" i="14"/>
  <c r="R171" i="14" s="1"/>
  <c r="R170" i="14" s="1"/>
  <c r="Q172" i="14"/>
  <c r="Q171" i="14" s="1"/>
  <c r="Q170" i="14" s="1"/>
  <c r="P172" i="14"/>
  <c r="P171" i="14" s="1"/>
  <c r="P170" i="14" s="1"/>
  <c r="O172" i="14"/>
  <c r="O171" i="14" s="1"/>
  <c r="O170" i="14" s="1"/>
  <c r="M172" i="14"/>
  <c r="M171" i="14" s="1"/>
  <c r="M170" i="14" s="1"/>
  <c r="K172" i="14"/>
  <c r="K171" i="14" s="1"/>
  <c r="K170" i="14" s="1"/>
  <c r="J172" i="14"/>
  <c r="J171" i="14" s="1"/>
  <c r="J170" i="14" s="1"/>
  <c r="I172" i="14"/>
  <c r="H172" i="14"/>
  <c r="G172" i="14"/>
  <c r="G171" i="14" s="1"/>
  <c r="F172" i="14"/>
  <c r="H171" i="14"/>
  <c r="H170" i="14" s="1"/>
  <c r="I170" i="14"/>
  <c r="F170" i="14"/>
  <c r="AC169" i="14"/>
  <c r="AB169" i="14"/>
  <c r="X169" i="14"/>
  <c r="X168" i="14" s="1"/>
  <c r="X167" i="14" s="1"/>
  <c r="X166" i="14" s="1"/>
  <c r="V169" i="14"/>
  <c r="V168" i="14" s="1"/>
  <c r="V167" i="14" s="1"/>
  <c r="V166" i="14" s="1"/>
  <c r="T169" i="14"/>
  <c r="T168" i="14" s="1"/>
  <c r="T167" i="14" s="1"/>
  <c r="T166" i="14" s="1"/>
  <c r="S169" i="14"/>
  <c r="S168" i="14" s="1"/>
  <c r="S167" i="14" s="1"/>
  <c r="S166" i="14" s="1"/>
  <c r="L169" i="14"/>
  <c r="M169" i="14" s="1"/>
  <c r="Z169" i="14" s="1"/>
  <c r="W168" i="14"/>
  <c r="U168" i="14"/>
  <c r="U167" i="14" s="1"/>
  <c r="R168" i="14"/>
  <c r="R167" i="14" s="1"/>
  <c r="R166" i="14" s="1"/>
  <c r="P168" i="14"/>
  <c r="P167" i="14" s="1"/>
  <c r="P166" i="14" s="1"/>
  <c r="O168" i="14"/>
  <c r="K168" i="14"/>
  <c r="K167" i="14" s="1"/>
  <c r="K166" i="14" s="1"/>
  <c r="J168" i="14"/>
  <c r="J167" i="14" s="1"/>
  <c r="J166" i="14" s="1"/>
  <c r="I168" i="14"/>
  <c r="H168" i="14"/>
  <c r="H167" i="14" s="1"/>
  <c r="H166" i="14" s="1"/>
  <c r="G168" i="14"/>
  <c r="F168" i="14"/>
  <c r="W167" i="14"/>
  <c r="W166" i="14" s="1"/>
  <c r="O167" i="14"/>
  <c r="O166" i="14" s="1"/>
  <c r="I167" i="14"/>
  <c r="I166" i="14" s="1"/>
  <c r="G167" i="14"/>
  <c r="G166" i="14" s="1"/>
  <c r="F167" i="14"/>
  <c r="F166" i="14" s="1"/>
  <c r="AC165" i="14"/>
  <c r="AB165" i="14"/>
  <c r="AA165" i="14"/>
  <c r="X165" i="14"/>
  <c r="X164" i="14" s="1"/>
  <c r="X163" i="14" s="1"/>
  <c r="X162" i="14" s="1"/>
  <c r="V165" i="14"/>
  <c r="V164" i="14" s="1"/>
  <c r="V163" i="14" s="1"/>
  <c r="V162" i="14" s="1"/>
  <c r="T165" i="14"/>
  <c r="T164" i="14" s="1"/>
  <c r="T163" i="14" s="1"/>
  <c r="T162" i="14" s="1"/>
  <c r="S165" i="14"/>
  <c r="S164" i="14" s="1"/>
  <c r="S163" i="14" s="1"/>
  <c r="S162" i="14" s="1"/>
  <c r="M165" i="14"/>
  <c r="Z165" i="14" s="1"/>
  <c r="W164" i="14"/>
  <c r="U164" i="14"/>
  <c r="R164" i="14"/>
  <c r="P164" i="14"/>
  <c r="P163" i="14" s="1"/>
  <c r="P162" i="14" s="1"/>
  <c r="O164" i="14"/>
  <c r="O163" i="14" s="1"/>
  <c r="O162" i="14" s="1"/>
  <c r="K164" i="14"/>
  <c r="K163" i="14" s="1"/>
  <c r="K162" i="14" s="1"/>
  <c r="J164" i="14"/>
  <c r="J163" i="14" s="1"/>
  <c r="J162" i="14" s="1"/>
  <c r="I164" i="14"/>
  <c r="I163" i="14" s="1"/>
  <c r="H164" i="14"/>
  <c r="H163" i="14" s="1"/>
  <c r="H162" i="14" s="1"/>
  <c r="G164" i="14"/>
  <c r="F164" i="14"/>
  <c r="R163" i="14"/>
  <c r="R162" i="14" s="1"/>
  <c r="G163" i="14"/>
  <c r="G162" i="14" s="1"/>
  <c r="F163" i="14"/>
  <c r="F162" i="14"/>
  <c r="AC161" i="14"/>
  <c r="AB161" i="14"/>
  <c r="X161" i="14"/>
  <c r="V161" i="14"/>
  <c r="V160" i="14" s="1"/>
  <c r="V159" i="14" s="1"/>
  <c r="V158" i="14" s="1"/>
  <c r="T161" i="14"/>
  <c r="T160" i="14" s="1"/>
  <c r="T159" i="14" s="1"/>
  <c r="T158" i="14" s="1"/>
  <c r="L161" i="14"/>
  <c r="M161" i="14" s="1"/>
  <c r="AA161" i="14" s="1"/>
  <c r="X160" i="14"/>
  <c r="W160" i="14"/>
  <c r="U160" i="14"/>
  <c r="R160" i="14"/>
  <c r="P160" i="14"/>
  <c r="O160" i="14"/>
  <c r="K160" i="14"/>
  <c r="K159" i="14" s="1"/>
  <c r="J160" i="14"/>
  <c r="J159" i="14" s="1"/>
  <c r="J158" i="14" s="1"/>
  <c r="I160" i="14"/>
  <c r="I159" i="14" s="1"/>
  <c r="I158" i="14" s="1"/>
  <c r="H160" i="14"/>
  <c r="H159" i="14" s="1"/>
  <c r="G160" i="14"/>
  <c r="G159" i="14" s="1"/>
  <c r="G158" i="14" s="1"/>
  <c r="F160" i="14"/>
  <c r="X159" i="14"/>
  <c r="X158" i="14" s="1"/>
  <c r="W159" i="14"/>
  <c r="W158" i="14" s="1"/>
  <c r="U159" i="14"/>
  <c r="R159" i="14"/>
  <c r="AB159" i="14" s="1"/>
  <c r="P159" i="14"/>
  <c r="P158" i="14" s="1"/>
  <c r="O159" i="14"/>
  <c r="O158" i="14" s="1"/>
  <c r="F159" i="14"/>
  <c r="F158" i="14" s="1"/>
  <c r="U158" i="14"/>
  <c r="H158" i="14"/>
  <c r="AC157" i="14"/>
  <c r="AB157" i="14"/>
  <c r="X157" i="14"/>
  <c r="X156" i="14" s="1"/>
  <c r="X155" i="14" s="1"/>
  <c r="X154" i="14" s="1"/>
  <c r="V157" i="14"/>
  <c r="V156" i="14" s="1"/>
  <c r="V155" i="14" s="1"/>
  <c r="V154" i="14" s="1"/>
  <c r="T157" i="14"/>
  <c r="T156" i="14" s="1"/>
  <c r="T155" i="14" s="1"/>
  <c r="T154" i="14" s="1"/>
  <c r="L157" i="14"/>
  <c r="M157" i="14" s="1"/>
  <c r="M156" i="14" s="1"/>
  <c r="M155" i="14" s="1"/>
  <c r="M154" i="14" s="1"/>
  <c r="W156" i="14"/>
  <c r="W155" i="14" s="1"/>
  <c r="W154" i="14" s="1"/>
  <c r="U156" i="14"/>
  <c r="R156" i="14"/>
  <c r="AB156" i="14" s="1"/>
  <c r="P156" i="14"/>
  <c r="P155" i="14" s="1"/>
  <c r="P154" i="14" s="1"/>
  <c r="O156" i="14"/>
  <c r="O155" i="14" s="1"/>
  <c r="O154" i="14" s="1"/>
  <c r="K156" i="14"/>
  <c r="J156" i="14"/>
  <c r="J155" i="14" s="1"/>
  <c r="J154" i="14" s="1"/>
  <c r="I156" i="14"/>
  <c r="H156" i="14"/>
  <c r="H155" i="14" s="1"/>
  <c r="H154" i="14" s="1"/>
  <c r="G156" i="14"/>
  <c r="F156" i="14"/>
  <c r="U155" i="14"/>
  <c r="K155" i="14"/>
  <c r="K154" i="14" s="1"/>
  <c r="I155" i="14"/>
  <c r="I154" i="14" s="1"/>
  <c r="G155" i="14"/>
  <c r="F155" i="14"/>
  <c r="F154" i="14" s="1"/>
  <c r="U154" i="14"/>
  <c r="G154" i="14"/>
  <c r="AC153" i="14"/>
  <c r="AB153" i="14"/>
  <c r="X153" i="14"/>
  <c r="X152" i="14" s="1"/>
  <c r="X151" i="14" s="1"/>
  <c r="X150" i="14" s="1"/>
  <c r="V153" i="14"/>
  <c r="V152" i="14" s="1"/>
  <c r="V151" i="14" s="1"/>
  <c r="V150" i="14" s="1"/>
  <c r="T153" i="14"/>
  <c r="T152" i="14" s="1"/>
  <c r="T151" i="14" s="1"/>
  <c r="T150" i="14" s="1"/>
  <c r="L153" i="14"/>
  <c r="M153" i="14" s="1"/>
  <c r="Y153" i="14" s="1"/>
  <c r="W152" i="14"/>
  <c r="U152" i="14"/>
  <c r="R152" i="14"/>
  <c r="R151" i="14" s="1"/>
  <c r="P152" i="14"/>
  <c r="O152" i="14"/>
  <c r="O151" i="14" s="1"/>
  <c r="O150" i="14" s="1"/>
  <c r="K152" i="14"/>
  <c r="K151" i="14" s="1"/>
  <c r="K150" i="14" s="1"/>
  <c r="J152" i="14"/>
  <c r="J151" i="14" s="1"/>
  <c r="J150" i="14" s="1"/>
  <c r="I152" i="14"/>
  <c r="H152" i="14"/>
  <c r="H151" i="14" s="1"/>
  <c r="H150" i="14" s="1"/>
  <c r="G152" i="14"/>
  <c r="G151" i="14" s="1"/>
  <c r="F152" i="14"/>
  <c r="F151" i="14" s="1"/>
  <c r="F150" i="14" s="1"/>
  <c r="W151" i="14"/>
  <c r="U151" i="14"/>
  <c r="U150" i="14" s="1"/>
  <c r="P151" i="14"/>
  <c r="P150" i="14" s="1"/>
  <c r="I151" i="14"/>
  <c r="I150" i="14" s="1"/>
  <c r="AC149" i="14"/>
  <c r="AB149" i="14"/>
  <c r="X149" i="14"/>
  <c r="X148" i="14" s="1"/>
  <c r="X147" i="14" s="1"/>
  <c r="X146" i="14" s="1"/>
  <c r="V149" i="14"/>
  <c r="V148" i="14" s="1"/>
  <c r="V147" i="14" s="1"/>
  <c r="V146" i="14" s="1"/>
  <c r="T149" i="14"/>
  <c r="L149" i="14"/>
  <c r="M149" i="14" s="1"/>
  <c r="W148" i="14"/>
  <c r="U148" i="14"/>
  <c r="T148" i="14"/>
  <c r="T147" i="14" s="1"/>
  <c r="T146" i="14" s="1"/>
  <c r="R148" i="14"/>
  <c r="P148" i="14"/>
  <c r="P147" i="14" s="1"/>
  <c r="P146" i="14" s="1"/>
  <c r="O148" i="14"/>
  <c r="O147" i="14" s="1"/>
  <c r="O146" i="14" s="1"/>
  <c r="K148" i="14"/>
  <c r="K147" i="14" s="1"/>
  <c r="K146" i="14" s="1"/>
  <c r="J148" i="14"/>
  <c r="I148" i="14"/>
  <c r="I147" i="14" s="1"/>
  <c r="I146" i="14" s="1"/>
  <c r="H148" i="14"/>
  <c r="H147" i="14" s="1"/>
  <c r="H146" i="14" s="1"/>
  <c r="G148" i="14"/>
  <c r="F148" i="14"/>
  <c r="F147" i="14" s="1"/>
  <c r="F146" i="14" s="1"/>
  <c r="W147" i="14"/>
  <c r="W146" i="14" s="1"/>
  <c r="R147" i="14"/>
  <c r="J147" i="14"/>
  <c r="J146" i="14" s="1"/>
  <c r="R146" i="14"/>
  <c r="AC145" i="14"/>
  <c r="AB145" i="14"/>
  <c r="X145" i="14"/>
  <c r="X144" i="14" s="1"/>
  <c r="X143" i="14" s="1"/>
  <c r="X142" i="14" s="1"/>
  <c r="V145" i="14"/>
  <c r="T145" i="14"/>
  <c r="T144" i="14" s="1"/>
  <c r="T143" i="14" s="1"/>
  <c r="T142" i="14" s="1"/>
  <c r="L145" i="14"/>
  <c r="M145" i="14" s="1"/>
  <c r="Y145" i="14" s="1"/>
  <c r="W144" i="14"/>
  <c r="V144" i="14"/>
  <c r="V143" i="14" s="1"/>
  <c r="V142" i="14" s="1"/>
  <c r="U144" i="14"/>
  <c r="R144" i="14"/>
  <c r="P144" i="14"/>
  <c r="P143" i="14" s="1"/>
  <c r="P142" i="14" s="1"/>
  <c r="O144" i="14"/>
  <c r="O143" i="14" s="1"/>
  <c r="O142" i="14" s="1"/>
  <c r="K144" i="14"/>
  <c r="K143" i="14" s="1"/>
  <c r="K142" i="14" s="1"/>
  <c r="J144" i="14"/>
  <c r="J143" i="14" s="1"/>
  <c r="J142" i="14" s="1"/>
  <c r="I144" i="14"/>
  <c r="I143" i="14" s="1"/>
  <c r="I142" i="14" s="1"/>
  <c r="H144" i="14"/>
  <c r="G144" i="14"/>
  <c r="F144" i="14"/>
  <c r="F143" i="14" s="1"/>
  <c r="F142" i="14" s="1"/>
  <c r="W143" i="14"/>
  <c r="R143" i="14"/>
  <c r="H143" i="14"/>
  <c r="H142" i="14" s="1"/>
  <c r="R142" i="14"/>
  <c r="AC141" i="14"/>
  <c r="AB141" i="14"/>
  <c r="X141" i="14"/>
  <c r="X140" i="14" s="1"/>
  <c r="X139" i="14" s="1"/>
  <c r="X138" i="14" s="1"/>
  <c r="V141" i="14"/>
  <c r="V140" i="14" s="1"/>
  <c r="V139" i="14" s="1"/>
  <c r="V138" i="14" s="1"/>
  <c r="T141" i="14"/>
  <c r="T140" i="14" s="1"/>
  <c r="T139" i="14" s="1"/>
  <c r="T138" i="14" s="1"/>
  <c r="L141" i="14"/>
  <c r="M141" i="14" s="1"/>
  <c r="Q141" i="14" s="1"/>
  <c r="Q140" i="14" s="1"/>
  <c r="Q139" i="14" s="1"/>
  <c r="Q138" i="14" s="1"/>
  <c r="W140" i="14"/>
  <c r="AC140" i="14" s="1"/>
  <c r="U140" i="14"/>
  <c r="R140" i="14"/>
  <c r="R139" i="14" s="1"/>
  <c r="R138" i="14" s="1"/>
  <c r="P140" i="14"/>
  <c r="P139" i="14" s="1"/>
  <c r="P138" i="14" s="1"/>
  <c r="O140" i="14"/>
  <c r="O139" i="14" s="1"/>
  <c r="O138" i="14" s="1"/>
  <c r="K140" i="14"/>
  <c r="K139" i="14" s="1"/>
  <c r="K138" i="14" s="1"/>
  <c r="J140" i="14"/>
  <c r="J139" i="14" s="1"/>
  <c r="J138" i="14" s="1"/>
  <c r="I140" i="14"/>
  <c r="H140" i="14"/>
  <c r="H139" i="14" s="1"/>
  <c r="H138" i="14" s="1"/>
  <c r="G140" i="14"/>
  <c r="G139" i="14" s="1"/>
  <c r="G138" i="14" s="1"/>
  <c r="F140" i="14"/>
  <c r="F139" i="14" s="1"/>
  <c r="F138" i="14" s="1"/>
  <c r="U139" i="14"/>
  <c r="U138" i="14" s="1"/>
  <c r="I139" i="14"/>
  <c r="AC137" i="14"/>
  <c r="AB137" i="14"/>
  <c r="AA137" i="14"/>
  <c r="X137" i="14"/>
  <c r="X136" i="14" s="1"/>
  <c r="X135" i="14" s="1"/>
  <c r="X134" i="14" s="1"/>
  <c r="V137" i="14"/>
  <c r="T137" i="14"/>
  <c r="T136" i="14" s="1"/>
  <c r="T135" i="14" s="1"/>
  <c r="T134" i="14" s="1"/>
  <c r="L137" i="14"/>
  <c r="M137" i="14" s="1"/>
  <c r="W136" i="14"/>
  <c r="W135" i="14" s="1"/>
  <c r="V136" i="14"/>
  <c r="V135" i="14" s="1"/>
  <c r="V134" i="14" s="1"/>
  <c r="U136" i="14"/>
  <c r="AB136" i="14" s="1"/>
  <c r="R136" i="14"/>
  <c r="P136" i="14"/>
  <c r="P135" i="14" s="1"/>
  <c r="P134" i="14" s="1"/>
  <c r="P128" i="14" s="1"/>
  <c r="P125" i="14" s="1"/>
  <c r="P121" i="14" s="1"/>
  <c r="O136" i="14"/>
  <c r="O135" i="14" s="1"/>
  <c r="O134" i="14" s="1"/>
  <c r="K136" i="14"/>
  <c r="K135" i="14" s="1"/>
  <c r="K134" i="14" s="1"/>
  <c r="J136" i="14"/>
  <c r="I136" i="14"/>
  <c r="I135" i="14" s="1"/>
  <c r="I134" i="14" s="1"/>
  <c r="H136" i="14"/>
  <c r="G136" i="14"/>
  <c r="F136" i="14"/>
  <c r="F135" i="14" s="1"/>
  <c r="F134" i="14" s="1"/>
  <c r="R135" i="14"/>
  <c r="R134" i="14" s="1"/>
  <c r="J135" i="14"/>
  <c r="J134" i="14" s="1"/>
  <c r="H135" i="14"/>
  <c r="H134" i="14" s="1"/>
  <c r="AC133" i="14"/>
  <c r="AB133" i="14"/>
  <c r="X133" i="14"/>
  <c r="X132" i="14" s="1"/>
  <c r="X131" i="14" s="1"/>
  <c r="X130" i="14" s="1"/>
  <c r="V133" i="14"/>
  <c r="V132" i="14" s="1"/>
  <c r="V131" i="14" s="1"/>
  <c r="T133" i="14"/>
  <c r="T132" i="14" s="1"/>
  <c r="T131" i="14" s="1"/>
  <c r="T130" i="14" s="1"/>
  <c r="L133" i="14"/>
  <c r="M133" i="14" s="1"/>
  <c r="Y133" i="14" s="1"/>
  <c r="W132" i="14"/>
  <c r="U132" i="14"/>
  <c r="U131" i="14" s="1"/>
  <c r="U130" i="14" s="1"/>
  <c r="R132" i="14"/>
  <c r="P132" i="14"/>
  <c r="P131" i="14" s="1"/>
  <c r="P130" i="14" s="1"/>
  <c r="O132" i="14"/>
  <c r="O131" i="14" s="1"/>
  <c r="O130" i="14" s="1"/>
  <c r="K132" i="14"/>
  <c r="K131" i="14" s="1"/>
  <c r="K130" i="14" s="1"/>
  <c r="J132" i="14"/>
  <c r="I132" i="14"/>
  <c r="H132" i="14"/>
  <c r="L132" i="14" s="1"/>
  <c r="G132" i="14"/>
  <c r="G131" i="14" s="1"/>
  <c r="F132" i="14"/>
  <c r="F131" i="14" s="1"/>
  <c r="F130" i="14" s="1"/>
  <c r="J131" i="14"/>
  <c r="J130" i="14" s="1"/>
  <c r="I131" i="14"/>
  <c r="H131" i="14"/>
  <c r="H130" i="14" s="1"/>
  <c r="V130" i="14"/>
  <c r="I130" i="14"/>
  <c r="J129" i="14"/>
  <c r="J126" i="14" s="1"/>
  <c r="K122" i="14"/>
  <c r="F122" i="14"/>
  <c r="AB119" i="14"/>
  <c r="X119" i="14"/>
  <c r="X118" i="14" s="1"/>
  <c r="X113" i="14" s="1"/>
  <c r="X111" i="14" s="1"/>
  <c r="V119" i="14"/>
  <c r="T119" i="14"/>
  <c r="T118" i="14" s="1"/>
  <c r="T113" i="14" s="1"/>
  <c r="T111" i="14" s="1"/>
  <c r="L119" i="14"/>
  <c r="M119" i="14" s="1"/>
  <c r="Y119" i="14" s="1"/>
  <c r="W118" i="14"/>
  <c r="W113" i="14" s="1"/>
  <c r="V118" i="14"/>
  <c r="V113" i="14" s="1"/>
  <c r="V111" i="14" s="1"/>
  <c r="U118" i="14"/>
  <c r="U113" i="14" s="1"/>
  <c r="U111" i="14" s="1"/>
  <c r="R118" i="14"/>
  <c r="P118" i="14"/>
  <c r="O118" i="14"/>
  <c r="O113" i="14" s="1"/>
  <c r="O111" i="14" s="1"/>
  <c r="K118" i="14"/>
  <c r="K113" i="14" s="1"/>
  <c r="K111" i="14" s="1"/>
  <c r="J118" i="14"/>
  <c r="I118" i="14"/>
  <c r="H118" i="14"/>
  <c r="H113" i="14" s="1"/>
  <c r="G118" i="14"/>
  <c r="F118" i="14"/>
  <c r="F113" i="14" s="1"/>
  <c r="F111" i="14" s="1"/>
  <c r="X117" i="14"/>
  <c r="X116" i="14" s="1"/>
  <c r="X115" i="14" s="1"/>
  <c r="X114" i="14" s="1"/>
  <c r="X112" i="14" s="1"/>
  <c r="V117" i="14"/>
  <c r="T117" i="14"/>
  <c r="T116" i="14" s="1"/>
  <c r="T115" i="14" s="1"/>
  <c r="T114" i="14" s="1"/>
  <c r="T112" i="14" s="1"/>
  <c r="L117" i="14"/>
  <c r="M117" i="14" s="1"/>
  <c r="W116" i="14"/>
  <c r="V116" i="14"/>
  <c r="V115" i="14" s="1"/>
  <c r="V114" i="14" s="1"/>
  <c r="V112" i="14" s="1"/>
  <c r="U116" i="14"/>
  <c r="U115" i="14" s="1"/>
  <c r="U114" i="14" s="1"/>
  <c r="U112" i="14" s="1"/>
  <c r="R116" i="14"/>
  <c r="P116" i="14"/>
  <c r="P115" i="14" s="1"/>
  <c r="P114" i="14" s="1"/>
  <c r="P112" i="14" s="1"/>
  <c r="O116" i="14"/>
  <c r="O115" i="14" s="1"/>
  <c r="O114" i="14" s="1"/>
  <c r="O112" i="14" s="1"/>
  <c r="K116" i="14"/>
  <c r="K115" i="14" s="1"/>
  <c r="K114" i="14" s="1"/>
  <c r="K112" i="14" s="1"/>
  <c r="J116" i="14"/>
  <c r="J115" i="14" s="1"/>
  <c r="J114" i="14" s="1"/>
  <c r="J112" i="14" s="1"/>
  <c r="I116" i="14"/>
  <c r="I115" i="14" s="1"/>
  <c r="I114" i="14" s="1"/>
  <c r="I112" i="14" s="1"/>
  <c r="H116" i="14"/>
  <c r="G116" i="14"/>
  <c r="G115" i="14" s="1"/>
  <c r="G114" i="14" s="1"/>
  <c r="G112" i="14" s="1"/>
  <c r="F116" i="14"/>
  <c r="R115" i="14"/>
  <c r="R114" i="14" s="1"/>
  <c r="R112" i="14" s="1"/>
  <c r="H115" i="14"/>
  <c r="H114" i="14" s="1"/>
  <c r="H112" i="14" s="1"/>
  <c r="F115" i="14"/>
  <c r="F114" i="14" s="1"/>
  <c r="F112" i="14" s="1"/>
  <c r="R113" i="14"/>
  <c r="P113" i="14"/>
  <c r="P111" i="14" s="1"/>
  <c r="J113" i="14"/>
  <c r="J111" i="14" s="1"/>
  <c r="I113" i="14"/>
  <c r="I111" i="14" s="1"/>
  <c r="H111" i="14"/>
  <c r="X110" i="14"/>
  <c r="X109" i="14" s="1"/>
  <c r="X108" i="14" s="1"/>
  <c r="V110" i="14"/>
  <c r="T110" i="14"/>
  <c r="T109" i="14" s="1"/>
  <c r="T108" i="14" s="1"/>
  <c r="L110" i="14"/>
  <c r="M110" i="14" s="1"/>
  <c r="Y110" i="14" s="1"/>
  <c r="W109" i="14"/>
  <c r="V109" i="14"/>
  <c r="U109" i="14"/>
  <c r="R109" i="14"/>
  <c r="P109" i="14"/>
  <c r="P108" i="14" s="1"/>
  <c r="O109" i="14"/>
  <c r="O108" i="14" s="1"/>
  <c r="K109" i="14"/>
  <c r="K108" i="14" s="1"/>
  <c r="J109" i="14"/>
  <c r="J108" i="14" s="1"/>
  <c r="I109" i="14"/>
  <c r="I108" i="14" s="1"/>
  <c r="H109" i="14"/>
  <c r="H108" i="14" s="1"/>
  <c r="G109" i="14"/>
  <c r="F109" i="14"/>
  <c r="F108" i="14" s="1"/>
  <c r="V108" i="14"/>
  <c r="U108" i="14"/>
  <c r="G108" i="14"/>
  <c r="AC107" i="14"/>
  <c r="AB107" i="14"/>
  <c r="X107" i="14"/>
  <c r="V107" i="14"/>
  <c r="T107" i="14"/>
  <c r="S107" i="14"/>
  <c r="L107" i="14"/>
  <c r="M107" i="14" s="1"/>
  <c r="AC106" i="14"/>
  <c r="AB106" i="14"/>
  <c r="X106" i="14"/>
  <c r="V106" i="14"/>
  <c r="T106" i="14"/>
  <c r="L106" i="14"/>
  <c r="M106" i="14" s="1"/>
  <c r="AA106" i="14" s="1"/>
  <c r="X105" i="14"/>
  <c r="W105" i="14"/>
  <c r="AC105" i="14" s="1"/>
  <c r="U105" i="14"/>
  <c r="R105" i="14"/>
  <c r="AB105" i="14" s="1"/>
  <c r="P105" i="14"/>
  <c r="P104" i="14" s="1"/>
  <c r="O105" i="14"/>
  <c r="O104" i="14" s="1"/>
  <c r="O94" i="14" s="1"/>
  <c r="K105" i="14"/>
  <c r="K104" i="14" s="1"/>
  <c r="J105" i="14"/>
  <c r="I105" i="14"/>
  <c r="H105" i="14"/>
  <c r="H104" i="14" s="1"/>
  <c r="H94" i="14" s="1"/>
  <c r="G105" i="14"/>
  <c r="G104" i="14" s="1"/>
  <c r="F105" i="14"/>
  <c r="F104" i="14" s="1"/>
  <c r="X104" i="14"/>
  <c r="W104" i="14"/>
  <c r="W9" i="14" s="1"/>
  <c r="U104" i="14"/>
  <c r="I104" i="14"/>
  <c r="I94" i="14" s="1"/>
  <c r="AC103" i="14"/>
  <c r="AB103" i="14"/>
  <c r="X103" i="14"/>
  <c r="V103" i="14"/>
  <c r="T103" i="14"/>
  <c r="L103" i="14"/>
  <c r="M103" i="14" s="1"/>
  <c r="AC102" i="14"/>
  <c r="AB102" i="14"/>
  <c r="X102" i="14"/>
  <c r="V102" i="14"/>
  <c r="T102" i="14"/>
  <c r="L102" i="14"/>
  <c r="M102" i="14" s="1"/>
  <c r="Y102" i="14" s="1"/>
  <c r="W101" i="14"/>
  <c r="U101" i="14"/>
  <c r="U100" i="14" s="1"/>
  <c r="U99" i="14" s="1"/>
  <c r="T101" i="14"/>
  <c r="T100" i="14" s="1"/>
  <c r="T99" i="14" s="1"/>
  <c r="R101" i="14"/>
  <c r="P101" i="14"/>
  <c r="P100" i="14" s="1"/>
  <c r="P99" i="14" s="1"/>
  <c r="O101" i="14"/>
  <c r="O100" i="14" s="1"/>
  <c r="O99" i="14" s="1"/>
  <c r="K101" i="14"/>
  <c r="K100" i="14" s="1"/>
  <c r="K99" i="14" s="1"/>
  <c r="J101" i="14"/>
  <c r="J100" i="14" s="1"/>
  <c r="J99" i="14" s="1"/>
  <c r="I101" i="14"/>
  <c r="H101" i="14"/>
  <c r="G101" i="14"/>
  <c r="F101" i="14"/>
  <c r="F100" i="14" s="1"/>
  <c r="F99" i="14" s="1"/>
  <c r="W100" i="14"/>
  <c r="W99" i="14" s="1"/>
  <c r="AC99" i="14" s="1"/>
  <c r="I100" i="14"/>
  <c r="I99" i="14" s="1"/>
  <c r="H100" i="14"/>
  <c r="H99" i="14" s="1"/>
  <c r="X98" i="14"/>
  <c r="X97" i="14" s="1"/>
  <c r="X96" i="14" s="1"/>
  <c r="V98" i="14"/>
  <c r="V97" i="14" s="1"/>
  <c r="V96" i="14" s="1"/>
  <c r="T98" i="14"/>
  <c r="T97" i="14" s="1"/>
  <c r="T96" i="14" s="1"/>
  <c r="L98" i="14"/>
  <c r="M98" i="14" s="1"/>
  <c r="W97" i="14"/>
  <c r="W96" i="14" s="1"/>
  <c r="U97" i="14"/>
  <c r="R97" i="14"/>
  <c r="R96" i="14" s="1"/>
  <c r="P97" i="14"/>
  <c r="P96" i="14" s="1"/>
  <c r="O97" i="14"/>
  <c r="O96" i="14" s="1"/>
  <c r="K97" i="14"/>
  <c r="K96" i="14" s="1"/>
  <c r="J97" i="14"/>
  <c r="J96" i="14" s="1"/>
  <c r="I97" i="14"/>
  <c r="I96" i="14" s="1"/>
  <c r="H97" i="14"/>
  <c r="H96" i="14" s="1"/>
  <c r="G97" i="14"/>
  <c r="G96" i="14" s="1"/>
  <c r="F97" i="14"/>
  <c r="F96" i="14" s="1"/>
  <c r="U94" i="14"/>
  <c r="AC93" i="14"/>
  <c r="AB93" i="14"/>
  <c r="X93" i="14"/>
  <c r="V93" i="14"/>
  <c r="T93" i="14"/>
  <c r="O93" i="14"/>
  <c r="L93" i="14"/>
  <c r="M93" i="14" s="1"/>
  <c r="AC92" i="14"/>
  <c r="AB92" i="14"/>
  <c r="AA92" i="14"/>
  <c r="X92" i="14"/>
  <c r="V92" i="14"/>
  <c r="T92" i="14"/>
  <c r="S92" i="14"/>
  <c r="L92" i="14"/>
  <c r="M92" i="14" s="1"/>
  <c r="AC91" i="14"/>
  <c r="AB91" i="14"/>
  <c r="X91" i="14"/>
  <c r="V91" i="14"/>
  <c r="T91" i="14"/>
  <c r="L91" i="14"/>
  <c r="M91" i="14" s="1"/>
  <c r="AC90" i="14"/>
  <c r="AB90" i="14"/>
  <c r="X90" i="14"/>
  <c r="V90" i="14"/>
  <c r="T90" i="14"/>
  <c r="L90" i="14"/>
  <c r="M90" i="14" s="1"/>
  <c r="AC89" i="14"/>
  <c r="AB89" i="14"/>
  <c r="X89" i="14"/>
  <c r="V89" i="14"/>
  <c r="T89" i="14"/>
  <c r="L89" i="14"/>
  <c r="M89" i="14" s="1"/>
  <c r="AB88" i="14"/>
  <c r="X88" i="14"/>
  <c r="V88" i="14"/>
  <c r="T88" i="14"/>
  <c r="L88" i="14"/>
  <c r="M88" i="14" s="1"/>
  <c r="W87" i="14"/>
  <c r="AC87" i="14" s="1"/>
  <c r="U87" i="14"/>
  <c r="R87" i="14"/>
  <c r="P87" i="14"/>
  <c r="O87" i="14"/>
  <c r="K87" i="14"/>
  <c r="J87" i="14"/>
  <c r="I87" i="14"/>
  <c r="H87" i="14"/>
  <c r="G87" i="14"/>
  <c r="F87" i="14"/>
  <c r="AC86" i="14"/>
  <c r="AB86" i="14"/>
  <c r="X86" i="14"/>
  <c r="V86" i="14"/>
  <c r="T86" i="14"/>
  <c r="L86" i="14"/>
  <c r="M86" i="14" s="1"/>
  <c r="Z86" i="14" s="1"/>
  <c r="AC85" i="14"/>
  <c r="AB85" i="14"/>
  <c r="X85" i="14"/>
  <c r="V85" i="14"/>
  <c r="T85" i="14"/>
  <c r="K85" i="14"/>
  <c r="AC84" i="14"/>
  <c r="AB84" i="14"/>
  <c r="X84" i="14"/>
  <c r="V84" i="14"/>
  <c r="T84" i="14"/>
  <c r="M84" i="14"/>
  <c r="L84" i="14"/>
  <c r="AC83" i="14"/>
  <c r="AB83" i="14"/>
  <c r="Y83" i="14"/>
  <c r="X83" i="14"/>
  <c r="V83" i="14"/>
  <c r="T83" i="14"/>
  <c r="L83" i="14"/>
  <c r="M83" i="14" s="1"/>
  <c r="AC82" i="14"/>
  <c r="AB82" i="14"/>
  <c r="X82" i="14"/>
  <c r="V82" i="14"/>
  <c r="T82" i="14"/>
  <c r="M82" i="14"/>
  <c r="L82" i="14"/>
  <c r="AC81" i="14"/>
  <c r="AB81" i="14"/>
  <c r="X81" i="14"/>
  <c r="V81" i="14"/>
  <c r="T81" i="14"/>
  <c r="T80" i="14" s="1"/>
  <c r="L81" i="14"/>
  <c r="M81" i="14" s="1"/>
  <c r="W80" i="14"/>
  <c r="U80" i="14"/>
  <c r="R80" i="14"/>
  <c r="P80" i="14"/>
  <c r="O80" i="14"/>
  <c r="J80" i="14"/>
  <c r="I80" i="14"/>
  <c r="H80" i="14"/>
  <c r="G80" i="14"/>
  <c r="F80" i="14"/>
  <c r="AC79" i="14"/>
  <c r="AB79" i="14"/>
  <c r="X79" i="14"/>
  <c r="V79" i="14"/>
  <c r="T79" i="14"/>
  <c r="L79" i="14"/>
  <c r="M79" i="14" s="1"/>
  <c r="AC78" i="14"/>
  <c r="AB78" i="14"/>
  <c r="AA78" i="14"/>
  <c r="X78" i="14"/>
  <c r="V78" i="14"/>
  <c r="T78" i="14"/>
  <c r="L78" i="14"/>
  <c r="M78" i="14" s="1"/>
  <c r="AC77" i="14"/>
  <c r="AB77" i="14"/>
  <c r="X77" i="14"/>
  <c r="V77" i="14"/>
  <c r="T77" i="14"/>
  <c r="L77" i="14"/>
  <c r="M77" i="14" s="1"/>
  <c r="W76" i="14"/>
  <c r="U76" i="14"/>
  <c r="R76" i="14"/>
  <c r="P76" i="14"/>
  <c r="O76" i="14"/>
  <c r="K76" i="14"/>
  <c r="J76" i="14"/>
  <c r="I76" i="14"/>
  <c r="H76" i="14"/>
  <c r="G76" i="14"/>
  <c r="F76" i="14"/>
  <c r="AC75" i="14"/>
  <c r="AB75" i="14"/>
  <c r="X75" i="14"/>
  <c r="V75" i="14"/>
  <c r="T75" i="14"/>
  <c r="L75" i="14"/>
  <c r="M75" i="14" s="1"/>
  <c r="AC74" i="14"/>
  <c r="AB74" i="14"/>
  <c r="X74" i="14"/>
  <c r="V74" i="14"/>
  <c r="T74" i="14"/>
  <c r="L74" i="14"/>
  <c r="M74" i="14" s="1"/>
  <c r="Y74" i="14" s="1"/>
  <c r="AC73" i="14"/>
  <c r="AB73" i="14"/>
  <c r="X73" i="14"/>
  <c r="V73" i="14"/>
  <c r="T73" i="14"/>
  <c r="L73" i="14"/>
  <c r="M73" i="14" s="1"/>
  <c r="AA73" i="14" s="1"/>
  <c r="AC72" i="14"/>
  <c r="AB72" i="14"/>
  <c r="X72" i="14"/>
  <c r="V72" i="14"/>
  <c r="T72" i="14"/>
  <c r="J72" i="14"/>
  <c r="AC71" i="14"/>
  <c r="AB71" i="14"/>
  <c r="X71" i="14"/>
  <c r="V71" i="14"/>
  <c r="T71" i="14"/>
  <c r="T70" i="14" s="1"/>
  <c r="L71" i="14"/>
  <c r="M71" i="14" s="1"/>
  <c r="W70" i="14"/>
  <c r="AC70" i="14" s="1"/>
  <c r="U70" i="14"/>
  <c r="R70" i="14"/>
  <c r="P70" i="14"/>
  <c r="O70" i="14"/>
  <c r="K70" i="14"/>
  <c r="I70" i="14"/>
  <c r="H70" i="14"/>
  <c r="G70" i="14"/>
  <c r="F70" i="14"/>
  <c r="AB69" i="14"/>
  <c r="X69" i="14"/>
  <c r="V69" i="14"/>
  <c r="V68" i="14" s="1"/>
  <c r="T69" i="14"/>
  <c r="T68" i="14" s="1"/>
  <c r="L69" i="14"/>
  <c r="M69" i="14" s="1"/>
  <c r="X68" i="14"/>
  <c r="W68" i="14"/>
  <c r="U68" i="14"/>
  <c r="AB68" i="14" s="1"/>
  <c r="R68" i="14"/>
  <c r="P68" i="14"/>
  <c r="P67" i="14" s="1"/>
  <c r="O68" i="14"/>
  <c r="K68" i="14"/>
  <c r="J68" i="14"/>
  <c r="I68" i="14"/>
  <c r="H68" i="14"/>
  <c r="G68" i="14"/>
  <c r="F68" i="14"/>
  <c r="AC66" i="14"/>
  <c r="AB66" i="14"/>
  <c r="X66" i="14"/>
  <c r="V66" i="14"/>
  <c r="T66" i="14"/>
  <c r="L66" i="14"/>
  <c r="M66" i="14" s="1"/>
  <c r="AC65" i="14"/>
  <c r="AB65" i="14"/>
  <c r="X65" i="14"/>
  <c r="V65" i="14"/>
  <c r="T65" i="14"/>
  <c r="L65" i="14"/>
  <c r="M65" i="14" s="1"/>
  <c r="AB64" i="14"/>
  <c r="X64" i="14"/>
  <c r="V64" i="14"/>
  <c r="T64" i="14"/>
  <c r="L64" i="14"/>
  <c r="M64" i="14" s="1"/>
  <c r="Y64" i="14" s="1"/>
  <c r="AC63" i="14"/>
  <c r="AB63" i="14"/>
  <c r="X63" i="14"/>
  <c r="V63" i="14"/>
  <c r="T63" i="14"/>
  <c r="L63" i="14"/>
  <c r="M63" i="14" s="1"/>
  <c r="Z63" i="14" s="1"/>
  <c r="W62" i="14"/>
  <c r="U62" i="14"/>
  <c r="R62" i="14"/>
  <c r="P62" i="14"/>
  <c r="O62" i="14"/>
  <c r="K62" i="14"/>
  <c r="J62" i="14"/>
  <c r="I62" i="14"/>
  <c r="H62" i="14"/>
  <c r="G62" i="14"/>
  <c r="F62" i="14"/>
  <c r="AC61" i="14"/>
  <c r="AB61" i="14"/>
  <c r="X61" i="14"/>
  <c r="V61" i="14"/>
  <c r="T61" i="14"/>
  <c r="L61" i="14"/>
  <c r="M61" i="14" s="1"/>
  <c r="AC60" i="14"/>
  <c r="AB60" i="14"/>
  <c r="X60" i="14"/>
  <c r="V60" i="14"/>
  <c r="T60" i="14"/>
  <c r="L60" i="14"/>
  <c r="M60" i="14" s="1"/>
  <c r="AC59" i="14"/>
  <c r="AB59" i="14"/>
  <c r="X59" i="14"/>
  <c r="V59" i="14"/>
  <c r="T59" i="14"/>
  <c r="L59" i="14"/>
  <c r="M59" i="14" s="1"/>
  <c r="AC58" i="14"/>
  <c r="AB58" i="14"/>
  <c r="X58" i="14"/>
  <c r="V58" i="14"/>
  <c r="T58" i="14"/>
  <c r="L58" i="14"/>
  <c r="M58" i="14" s="1"/>
  <c r="AA58" i="14" s="1"/>
  <c r="AC57" i="14"/>
  <c r="AB57" i="14"/>
  <c r="X57" i="14"/>
  <c r="V57" i="14"/>
  <c r="T57" i="14"/>
  <c r="L57" i="14"/>
  <c r="M57" i="14" s="1"/>
  <c r="AC56" i="14"/>
  <c r="AB56" i="14"/>
  <c r="X56" i="14"/>
  <c r="V56" i="14"/>
  <c r="T56" i="14"/>
  <c r="T55" i="14" s="1"/>
  <c r="L56" i="14"/>
  <c r="M56" i="14" s="1"/>
  <c r="AA56" i="14" s="1"/>
  <c r="W55" i="14"/>
  <c r="U55" i="14"/>
  <c r="AB55" i="14" s="1"/>
  <c r="R55" i="14"/>
  <c r="P55" i="14"/>
  <c r="O55" i="14"/>
  <c r="K55" i="14"/>
  <c r="J55" i="14"/>
  <c r="I55" i="14"/>
  <c r="H55" i="14"/>
  <c r="G55" i="14"/>
  <c r="F55" i="14"/>
  <c r="AC54" i="14"/>
  <c r="AB54" i="14"/>
  <c r="X54" i="14"/>
  <c r="V54" i="14"/>
  <c r="T54" i="14"/>
  <c r="J54" i="14"/>
  <c r="J51" i="14" s="1"/>
  <c r="AC53" i="14"/>
  <c r="AB53" i="14"/>
  <c r="X53" i="14"/>
  <c r="V53" i="14"/>
  <c r="T53" i="14"/>
  <c r="L53" i="14"/>
  <c r="M53" i="14" s="1"/>
  <c r="AC52" i="14"/>
  <c r="AB52" i="14"/>
  <c r="X52" i="14"/>
  <c r="X51" i="14" s="1"/>
  <c r="V52" i="14"/>
  <c r="V51" i="14" s="1"/>
  <c r="T52" i="14"/>
  <c r="L52" i="14"/>
  <c r="M52" i="14" s="1"/>
  <c r="W51" i="14"/>
  <c r="AC51" i="14" s="1"/>
  <c r="U51" i="14"/>
  <c r="R51" i="14"/>
  <c r="P51" i="14"/>
  <c r="O51" i="14"/>
  <c r="K51" i="14"/>
  <c r="I51" i="14"/>
  <c r="H51" i="14"/>
  <c r="G51" i="14"/>
  <c r="F51" i="14"/>
  <c r="H50" i="14"/>
  <c r="X48" i="14"/>
  <c r="X47" i="14" s="1"/>
  <c r="V48" i="14"/>
  <c r="V47" i="14" s="1"/>
  <c r="T48" i="14"/>
  <c r="T47" i="14" s="1"/>
  <c r="L48" i="14"/>
  <c r="M48" i="14" s="1"/>
  <c r="W47" i="14"/>
  <c r="U47" i="14"/>
  <c r="R47" i="14"/>
  <c r="P47" i="14"/>
  <c r="O47" i="14"/>
  <c r="K47" i="14"/>
  <c r="J47" i="14"/>
  <c r="I47" i="14"/>
  <c r="H47" i="14"/>
  <c r="G47" i="14"/>
  <c r="F47" i="14"/>
  <c r="X46" i="14"/>
  <c r="V46" i="14"/>
  <c r="T46" i="14"/>
  <c r="L46" i="14"/>
  <c r="M46" i="14" s="1"/>
  <c r="X45" i="14"/>
  <c r="V45" i="14"/>
  <c r="T45" i="14"/>
  <c r="T44" i="14" s="1"/>
  <c r="T43" i="14" s="1"/>
  <c r="T42" i="14" s="1"/>
  <c r="L45" i="14"/>
  <c r="M45" i="14" s="1"/>
  <c r="W44" i="14"/>
  <c r="U44" i="14"/>
  <c r="R44" i="14"/>
  <c r="R43" i="14" s="1"/>
  <c r="R42" i="14" s="1"/>
  <c r="P44" i="14"/>
  <c r="O44" i="14"/>
  <c r="O43" i="14" s="1"/>
  <c r="O42" i="14" s="1"/>
  <c r="K44" i="14"/>
  <c r="J44" i="14"/>
  <c r="I44" i="14"/>
  <c r="I43" i="14" s="1"/>
  <c r="I42" i="14" s="1"/>
  <c r="H44" i="14"/>
  <c r="H43" i="14" s="1"/>
  <c r="H42" i="14" s="1"/>
  <c r="G44" i="14"/>
  <c r="F44" i="14"/>
  <c r="F43" i="14" s="1"/>
  <c r="F42" i="14" s="1"/>
  <c r="X40" i="14"/>
  <c r="V40" i="14"/>
  <c r="T40" i="14"/>
  <c r="L40" i="14"/>
  <c r="M40" i="14" s="1"/>
  <c r="W39" i="14"/>
  <c r="U39" i="14"/>
  <c r="R39" i="14"/>
  <c r="P39" i="14"/>
  <c r="T39" i="14" s="1"/>
  <c r="K39" i="14"/>
  <c r="J39" i="14"/>
  <c r="I39" i="14"/>
  <c r="H39" i="14"/>
  <c r="G39" i="14"/>
  <c r="X38" i="14"/>
  <c r="V38" i="14"/>
  <c r="T38" i="14"/>
  <c r="L38" i="14"/>
  <c r="M38" i="14" s="1"/>
  <c r="AC37" i="14"/>
  <c r="AB37" i="14"/>
  <c r="AA37" i="14"/>
  <c r="X37" i="14"/>
  <c r="V37" i="14"/>
  <c r="T37" i="14"/>
  <c r="L37" i="14"/>
  <c r="M37" i="14" s="1"/>
  <c r="S37" i="14" s="1"/>
  <c r="AC36" i="14"/>
  <c r="AB36" i="14"/>
  <c r="X36" i="14"/>
  <c r="V36" i="14"/>
  <c r="T36" i="14"/>
  <c r="L36" i="14"/>
  <c r="M36" i="14" s="1"/>
  <c r="AA36" i="14" s="1"/>
  <c r="AC35" i="14"/>
  <c r="AB35" i="14"/>
  <c r="X35" i="14"/>
  <c r="V35" i="14"/>
  <c r="T35" i="14"/>
  <c r="L35" i="14"/>
  <c r="M35" i="14" s="1"/>
  <c r="AC34" i="14"/>
  <c r="AB34" i="14"/>
  <c r="X34" i="14"/>
  <c r="X33" i="14" s="1"/>
  <c r="X32" i="14" s="1"/>
  <c r="V34" i="14"/>
  <c r="V33" i="14" s="1"/>
  <c r="T34" i="14"/>
  <c r="T33" i="14" s="1"/>
  <c r="L34" i="14"/>
  <c r="M34" i="14" s="1"/>
  <c r="W33" i="14"/>
  <c r="W32" i="14" s="1"/>
  <c r="U33" i="14"/>
  <c r="U32" i="14" s="1"/>
  <c r="R33" i="14"/>
  <c r="R32" i="14" s="1"/>
  <c r="P33" i="14"/>
  <c r="O33" i="14"/>
  <c r="O32" i="14" s="1"/>
  <c r="K33" i="14"/>
  <c r="K32" i="14" s="1"/>
  <c r="J33" i="14"/>
  <c r="I33" i="14"/>
  <c r="H33" i="14"/>
  <c r="H32" i="14" s="1"/>
  <c r="G33" i="14"/>
  <c r="F33" i="14"/>
  <c r="F32" i="14" s="1"/>
  <c r="P32" i="14"/>
  <c r="I32" i="14"/>
  <c r="G32" i="14"/>
  <c r="AC31" i="14"/>
  <c r="AB31" i="14"/>
  <c r="X31" i="14"/>
  <c r="V31" i="14"/>
  <c r="T31" i="14"/>
  <c r="L31" i="14"/>
  <c r="M31" i="14" s="1"/>
  <c r="AC30" i="14"/>
  <c r="AB30" i="14"/>
  <c r="X30" i="14"/>
  <c r="V30" i="14"/>
  <c r="T30" i="14"/>
  <c r="L30" i="14"/>
  <c r="M30" i="14" s="1"/>
  <c r="AC29" i="14"/>
  <c r="AB29" i="14"/>
  <c r="X29" i="14"/>
  <c r="V29" i="14"/>
  <c r="T29" i="14"/>
  <c r="L29" i="14"/>
  <c r="M29" i="14" s="1"/>
  <c r="Y29" i="14" s="1"/>
  <c r="AC28" i="14"/>
  <c r="AB28" i="14"/>
  <c r="X28" i="14"/>
  <c r="V28" i="14"/>
  <c r="T28" i="14"/>
  <c r="L28" i="14"/>
  <c r="M28" i="14" s="1"/>
  <c r="AC27" i="14"/>
  <c r="AB27" i="14"/>
  <c r="X27" i="14"/>
  <c r="V27" i="14"/>
  <c r="T27" i="14"/>
  <c r="L27" i="14"/>
  <c r="M27" i="14" s="1"/>
  <c r="AC26" i="14"/>
  <c r="AB26" i="14"/>
  <c r="X26" i="14"/>
  <c r="V26" i="14"/>
  <c r="T26" i="14"/>
  <c r="L26" i="14"/>
  <c r="M26" i="14" s="1"/>
  <c r="AC25" i="14"/>
  <c r="AB25" i="14"/>
  <c r="X25" i="14"/>
  <c r="V25" i="14"/>
  <c r="V24" i="14" s="1"/>
  <c r="T25" i="14"/>
  <c r="M25" i="14"/>
  <c r="L25" i="14"/>
  <c r="W24" i="14"/>
  <c r="U24" i="14"/>
  <c r="R24" i="14"/>
  <c r="P24" i="14"/>
  <c r="O24" i="14"/>
  <c r="K24" i="14"/>
  <c r="J24" i="14"/>
  <c r="I24" i="14"/>
  <c r="H24" i="14"/>
  <c r="G24" i="14"/>
  <c r="F24" i="14"/>
  <c r="AC23" i="14"/>
  <c r="AB23" i="14"/>
  <c r="X23" i="14"/>
  <c r="V23" i="14"/>
  <c r="T23" i="14"/>
  <c r="L23" i="14"/>
  <c r="M23" i="14" s="1"/>
  <c r="AC22" i="14"/>
  <c r="AB22" i="14"/>
  <c r="X22" i="14"/>
  <c r="V22" i="14"/>
  <c r="T22" i="14"/>
  <c r="L22" i="14"/>
  <c r="M22" i="14" s="1"/>
  <c r="AA22" i="14" s="1"/>
  <c r="AC21" i="14"/>
  <c r="AB21" i="14"/>
  <c r="X21" i="14"/>
  <c r="V21" i="14"/>
  <c r="T21" i="14"/>
  <c r="L21" i="14"/>
  <c r="M21" i="14" s="1"/>
  <c r="AA21" i="14" s="1"/>
  <c r="AC20" i="14"/>
  <c r="AB20" i="14"/>
  <c r="X20" i="14"/>
  <c r="V20" i="14"/>
  <c r="T20" i="14"/>
  <c r="L20" i="14"/>
  <c r="M20" i="14" s="1"/>
  <c r="AC19" i="14"/>
  <c r="AB19" i="14"/>
  <c r="X19" i="14"/>
  <c r="V19" i="14"/>
  <c r="T19" i="14"/>
  <c r="L19" i="14"/>
  <c r="M19" i="14" s="1"/>
  <c r="AC18" i="14"/>
  <c r="AB18" i="14"/>
  <c r="X18" i="14"/>
  <c r="V18" i="14"/>
  <c r="T18" i="14"/>
  <c r="L18" i="14"/>
  <c r="M18" i="14" s="1"/>
  <c r="AC17" i="14"/>
  <c r="AB17" i="14"/>
  <c r="X17" i="14"/>
  <c r="V17" i="14"/>
  <c r="T17" i="14"/>
  <c r="L17" i="14"/>
  <c r="M17" i="14" s="1"/>
  <c r="AC16" i="14"/>
  <c r="AB16" i="14"/>
  <c r="X16" i="14"/>
  <c r="V16" i="14"/>
  <c r="T16" i="14"/>
  <c r="L16" i="14"/>
  <c r="M16" i="14" s="1"/>
  <c r="AC15" i="14"/>
  <c r="AB15" i="14"/>
  <c r="X15" i="14"/>
  <c r="V15" i="14"/>
  <c r="T15" i="14"/>
  <c r="L15" i="14"/>
  <c r="M15" i="14" s="1"/>
  <c r="AA15" i="14" s="1"/>
  <c r="W14" i="14"/>
  <c r="U14" i="14"/>
  <c r="AB14" i="14" s="1"/>
  <c r="R14" i="14"/>
  <c r="P14" i="14"/>
  <c r="P13" i="14" s="1"/>
  <c r="P12" i="14" s="1"/>
  <c r="P11" i="14" s="1"/>
  <c r="O14" i="14"/>
  <c r="O13" i="14" s="1"/>
  <c r="K14" i="14"/>
  <c r="K13" i="14" s="1"/>
  <c r="J14" i="14"/>
  <c r="I14" i="14"/>
  <c r="H14" i="14"/>
  <c r="H13" i="14" s="1"/>
  <c r="G14" i="14"/>
  <c r="G13" i="14" s="1"/>
  <c r="F14" i="14"/>
  <c r="W13" i="14"/>
  <c r="R13" i="14"/>
  <c r="J13" i="14"/>
  <c r="F13" i="14"/>
  <c r="U9" i="14"/>
  <c r="O9" i="14"/>
  <c r="H87" i="13"/>
  <c r="J86" i="13"/>
  <c r="J83" i="13" s="1"/>
  <c r="G86" i="13"/>
  <c r="F86" i="13"/>
  <c r="K85" i="13"/>
  <c r="H85" i="13"/>
  <c r="J84" i="13"/>
  <c r="H84" i="13"/>
  <c r="H82" i="13" s="1"/>
  <c r="G84" i="13"/>
  <c r="G82" i="13" s="1"/>
  <c r="G80" i="13" s="1"/>
  <c r="G78" i="13" s="1"/>
  <c r="G76" i="13" s="1"/>
  <c r="F84" i="13"/>
  <c r="F82" i="13" s="1"/>
  <c r="F80" i="13" s="1"/>
  <c r="F78" i="13" s="1"/>
  <c r="F76" i="13" s="1"/>
  <c r="G83" i="13"/>
  <c r="F83" i="13"/>
  <c r="F81" i="13" s="1"/>
  <c r="F79" i="13" s="1"/>
  <c r="F77" i="13" s="1"/>
  <c r="F51" i="13" s="1"/>
  <c r="J82" i="13"/>
  <c r="G81" i="13"/>
  <c r="G79" i="13" s="1"/>
  <c r="G77" i="13" s="1"/>
  <c r="J80" i="13"/>
  <c r="J78" i="13"/>
  <c r="J76" i="13"/>
  <c r="H75" i="13"/>
  <c r="J74" i="13"/>
  <c r="G74" i="13"/>
  <c r="F74" i="13"/>
  <c r="F73" i="13" s="1"/>
  <c r="F72" i="13" s="1"/>
  <c r="F66" i="13" s="1"/>
  <c r="F64" i="13" s="1"/>
  <c r="G73" i="13"/>
  <c r="G72" i="13"/>
  <c r="K71" i="13"/>
  <c r="H71" i="13"/>
  <c r="J70" i="13"/>
  <c r="H70" i="13"/>
  <c r="G70" i="13"/>
  <c r="G69" i="13" s="1"/>
  <c r="G68" i="13" s="1"/>
  <c r="G67" i="13" s="1"/>
  <c r="G65" i="13" s="1"/>
  <c r="G51" i="13" s="1"/>
  <c r="F70" i="13"/>
  <c r="F69" i="13" s="1"/>
  <c r="F68" i="13" s="1"/>
  <c r="F67" i="13" s="1"/>
  <c r="F65" i="13" s="1"/>
  <c r="J69" i="13"/>
  <c r="J68" i="13"/>
  <c r="J67" i="13"/>
  <c r="G66" i="13"/>
  <c r="G64" i="13" s="1"/>
  <c r="J65" i="13"/>
  <c r="H63" i="13"/>
  <c r="J62" i="13"/>
  <c r="G62" i="13"/>
  <c r="F62" i="13"/>
  <c r="F61" i="13" s="1"/>
  <c r="F60" i="13" s="1"/>
  <c r="F55" i="13" s="1"/>
  <c r="F53" i="13" s="1"/>
  <c r="F50" i="13" s="1"/>
  <c r="J61" i="13"/>
  <c r="G61" i="13"/>
  <c r="G60" i="13"/>
  <c r="H59" i="13"/>
  <c r="K59" i="13" s="1"/>
  <c r="J58" i="13"/>
  <c r="G58" i="13"/>
  <c r="G57" i="13" s="1"/>
  <c r="G56" i="13" s="1"/>
  <c r="G54" i="13" s="1"/>
  <c r="G52" i="13" s="1"/>
  <c r="F58" i="13"/>
  <c r="F57" i="13" s="1"/>
  <c r="F56" i="13" s="1"/>
  <c r="F54" i="13" s="1"/>
  <c r="F52" i="13" s="1"/>
  <c r="J57" i="13"/>
  <c r="J56" i="13"/>
  <c r="G55" i="13"/>
  <c r="G53" i="13" s="1"/>
  <c r="G50" i="13" s="1"/>
  <c r="J54" i="13"/>
  <c r="J52" i="13"/>
  <c r="H48" i="13"/>
  <c r="J47" i="13"/>
  <c r="G47" i="13"/>
  <c r="F47" i="13"/>
  <c r="F46" i="13" s="1"/>
  <c r="F45" i="13" s="1"/>
  <c r="G46" i="13"/>
  <c r="G45" i="13"/>
  <c r="H44" i="13"/>
  <c r="K44" i="13" s="1"/>
  <c r="J43" i="13"/>
  <c r="H43" i="13"/>
  <c r="G43" i="13"/>
  <c r="F43" i="13"/>
  <c r="H42" i="13"/>
  <c r="H41" i="13"/>
  <c r="H40" i="13"/>
  <c r="K40" i="13" s="1"/>
  <c r="H39" i="13"/>
  <c r="K39" i="13" s="1"/>
  <c r="J38" i="13"/>
  <c r="G38" i="13"/>
  <c r="F38" i="13"/>
  <c r="H37" i="13"/>
  <c r="H36" i="13"/>
  <c r="K36" i="13" s="1"/>
  <c r="J35" i="13"/>
  <c r="H35" i="13"/>
  <c r="G35" i="13"/>
  <c r="F35" i="13"/>
  <c r="F34" i="13" s="1"/>
  <c r="G34" i="13"/>
  <c r="H33" i="13"/>
  <c r="K33" i="13" s="1"/>
  <c r="H32" i="13"/>
  <c r="J31" i="13"/>
  <c r="G31" i="13"/>
  <c r="F31" i="13"/>
  <c r="H30" i="13"/>
  <c r="K30" i="13" s="1"/>
  <c r="H29" i="13"/>
  <c r="H28" i="13"/>
  <c r="H27" i="13"/>
  <c r="K27" i="13" s="1"/>
  <c r="J26" i="13"/>
  <c r="G26" i="13"/>
  <c r="F26" i="13"/>
  <c r="H25" i="13"/>
  <c r="J24" i="13"/>
  <c r="G24" i="13"/>
  <c r="G23" i="13" s="1"/>
  <c r="F24" i="13"/>
  <c r="F23" i="13" s="1"/>
  <c r="F22" i="13" s="1"/>
  <c r="G22" i="13"/>
  <c r="G21" i="13" s="1"/>
  <c r="F21" i="13"/>
  <c r="H20" i="13"/>
  <c r="K20" i="13" s="1"/>
  <c r="H19" i="13"/>
  <c r="K19" i="13" s="1"/>
  <c r="K18" i="13"/>
  <c r="H18" i="13"/>
  <c r="H17" i="13"/>
  <c r="K17" i="13" s="1"/>
  <c r="K16" i="13"/>
  <c r="H16" i="13"/>
  <c r="H15" i="13"/>
  <c r="K15" i="13" s="1"/>
  <c r="H14" i="13"/>
  <c r="J13" i="13"/>
  <c r="G13" i="13"/>
  <c r="F13" i="13"/>
  <c r="H12" i="13"/>
  <c r="J11" i="13"/>
  <c r="G11" i="13"/>
  <c r="G10" i="13" s="1"/>
  <c r="G9" i="13" s="1"/>
  <c r="G8" i="13" s="1"/>
  <c r="G7" i="13" s="1"/>
  <c r="F11" i="13"/>
  <c r="F10" i="13" s="1"/>
  <c r="F9" i="13" s="1"/>
  <c r="F8" i="13" s="1"/>
  <c r="O224" i="12"/>
  <c r="N224" i="12"/>
  <c r="L224" i="12"/>
  <c r="H224" i="12"/>
  <c r="M224" i="12" s="1"/>
  <c r="O223" i="12"/>
  <c r="L223" i="12"/>
  <c r="K223" i="12"/>
  <c r="K222" i="12" s="1"/>
  <c r="J223" i="12"/>
  <c r="M223" i="12" s="1"/>
  <c r="H223" i="12"/>
  <c r="H222" i="12" s="1"/>
  <c r="M222" i="12" s="1"/>
  <c r="G223" i="12"/>
  <c r="F223" i="12"/>
  <c r="L222" i="12"/>
  <c r="L221" i="12" s="1"/>
  <c r="J222" i="12"/>
  <c r="G222" i="12"/>
  <c r="G221" i="12" s="1"/>
  <c r="F222" i="12"/>
  <c r="F221" i="12" s="1"/>
  <c r="K221" i="12"/>
  <c r="J221" i="12"/>
  <c r="O220" i="12"/>
  <c r="N220" i="12"/>
  <c r="L220" i="12"/>
  <c r="H220" i="12"/>
  <c r="M220" i="12" s="1"/>
  <c r="O219" i="12"/>
  <c r="L219" i="12"/>
  <c r="K219" i="12"/>
  <c r="K218" i="12" s="1"/>
  <c r="J219" i="12"/>
  <c r="H219" i="12"/>
  <c r="H218" i="12" s="1"/>
  <c r="G219" i="12"/>
  <c r="F219" i="12"/>
  <c r="M218" i="12"/>
  <c r="L218" i="12"/>
  <c r="L217" i="12" s="1"/>
  <c r="J218" i="12"/>
  <c r="G218" i="12"/>
  <c r="G217" i="12" s="1"/>
  <c r="F218" i="12"/>
  <c r="F217" i="12" s="1"/>
  <c r="K217" i="12"/>
  <c r="J217" i="12"/>
  <c r="O216" i="12"/>
  <c r="N216" i="12"/>
  <c r="L216" i="12"/>
  <c r="H216" i="12"/>
  <c r="M216" i="12" s="1"/>
  <c r="O215" i="12"/>
  <c r="N215" i="12"/>
  <c r="L215" i="12"/>
  <c r="K215" i="12"/>
  <c r="J215" i="12"/>
  <c r="H215" i="12"/>
  <c r="G215" i="12"/>
  <c r="F215" i="12"/>
  <c r="L214" i="12"/>
  <c r="L213" i="12" s="1"/>
  <c r="K214" i="12"/>
  <c r="O214" i="12" s="1"/>
  <c r="J214" i="12"/>
  <c r="G214" i="12"/>
  <c r="G213" i="12" s="1"/>
  <c r="F214" i="12"/>
  <c r="F213" i="12" s="1"/>
  <c r="K213" i="12"/>
  <c r="J213" i="12"/>
  <c r="N212" i="12"/>
  <c r="M212" i="12"/>
  <c r="L212" i="12"/>
  <c r="H212" i="12"/>
  <c r="L211" i="12"/>
  <c r="L206" i="12" s="1"/>
  <c r="L204" i="12" s="1"/>
  <c r="L198" i="12" s="1"/>
  <c r="L196" i="12" s="1"/>
  <c r="L50" i="12" s="1"/>
  <c r="K211" i="12"/>
  <c r="J211" i="12"/>
  <c r="G211" i="12"/>
  <c r="G206" i="12" s="1"/>
  <c r="G204" i="12" s="1"/>
  <c r="F211" i="12"/>
  <c r="F206" i="12" s="1"/>
  <c r="F204" i="12" s="1"/>
  <c r="O210" i="12"/>
  <c r="L210" i="12"/>
  <c r="H210" i="12"/>
  <c r="L209" i="12"/>
  <c r="K209" i="12"/>
  <c r="J209" i="12"/>
  <c r="G209" i="12"/>
  <c r="F209" i="12"/>
  <c r="O208" i="12"/>
  <c r="N208" i="12"/>
  <c r="M208" i="12"/>
  <c r="L208" i="12"/>
  <c r="H208" i="12"/>
  <c r="O207" i="12"/>
  <c r="N207" i="12"/>
  <c r="L207" i="12"/>
  <c r="L205" i="12" s="1"/>
  <c r="L203" i="12" s="1"/>
  <c r="K207" i="12"/>
  <c r="J207" i="12"/>
  <c r="H207" i="12"/>
  <c r="G207" i="12"/>
  <c r="F207" i="12"/>
  <c r="F205" i="12" s="1"/>
  <c r="F203" i="12" s="1"/>
  <c r="K205" i="12"/>
  <c r="J205" i="12"/>
  <c r="G205" i="12"/>
  <c r="G203" i="12"/>
  <c r="L202" i="12"/>
  <c r="H202" i="12"/>
  <c r="L201" i="12"/>
  <c r="K201" i="12"/>
  <c r="J201" i="12"/>
  <c r="G201" i="12"/>
  <c r="G200" i="12" s="1"/>
  <c r="G199" i="12" s="1"/>
  <c r="G197" i="12" s="1"/>
  <c r="G195" i="12" s="1"/>
  <c r="F201" i="12"/>
  <c r="L200" i="12"/>
  <c r="L199" i="12" s="1"/>
  <c r="K200" i="12"/>
  <c r="J200" i="12"/>
  <c r="F200" i="12"/>
  <c r="F199" i="12" s="1"/>
  <c r="F197" i="12" s="1"/>
  <c r="F195" i="12" s="1"/>
  <c r="G198" i="12"/>
  <c r="G196" i="12" s="1"/>
  <c r="F198" i="12"/>
  <c r="F196" i="12" s="1"/>
  <c r="O194" i="12"/>
  <c r="L194" i="12"/>
  <c r="H194" i="12"/>
  <c r="L193" i="12"/>
  <c r="K193" i="12"/>
  <c r="J193" i="12"/>
  <c r="G193" i="12"/>
  <c r="F193" i="12"/>
  <c r="L192" i="12"/>
  <c r="G192" i="12"/>
  <c r="F192" i="12"/>
  <c r="L191" i="12"/>
  <c r="L190" i="12" s="1"/>
  <c r="L189" i="12" s="1"/>
  <c r="G191" i="12"/>
  <c r="G190" i="12" s="1"/>
  <c r="G189" i="12" s="1"/>
  <c r="F191" i="12"/>
  <c r="F190" i="12" s="1"/>
  <c r="F189" i="12" s="1"/>
  <c r="O188" i="12"/>
  <c r="M188" i="12"/>
  <c r="L188" i="12"/>
  <c r="H188" i="12"/>
  <c r="L187" i="12"/>
  <c r="L186" i="12" s="1"/>
  <c r="L185" i="12" s="1"/>
  <c r="K187" i="12"/>
  <c r="O187" i="12" s="1"/>
  <c r="J187" i="12"/>
  <c r="G187" i="12"/>
  <c r="G186" i="12" s="1"/>
  <c r="G185" i="12" s="1"/>
  <c r="G184" i="12" s="1"/>
  <c r="G183" i="12" s="1"/>
  <c r="F187" i="12"/>
  <c r="F186" i="12" s="1"/>
  <c r="F185" i="12" s="1"/>
  <c r="K186" i="12"/>
  <c r="J186" i="12"/>
  <c r="L184" i="12"/>
  <c r="L183" i="12" s="1"/>
  <c r="F184" i="12"/>
  <c r="F183" i="12" s="1"/>
  <c r="O182" i="12"/>
  <c r="N182" i="12"/>
  <c r="M182" i="12"/>
  <c r="L182" i="12"/>
  <c r="H182" i="12"/>
  <c r="O181" i="12"/>
  <c r="N181" i="12"/>
  <c r="L181" i="12"/>
  <c r="K181" i="12"/>
  <c r="J181" i="12"/>
  <c r="H181" i="12"/>
  <c r="G181" i="12"/>
  <c r="F181" i="12"/>
  <c r="L180" i="12"/>
  <c r="L179" i="12" s="1"/>
  <c r="K180" i="12"/>
  <c r="O180" i="12" s="1"/>
  <c r="J180" i="12"/>
  <c r="G180" i="12"/>
  <c r="G179" i="12" s="1"/>
  <c r="F180" i="12"/>
  <c r="F179" i="12" s="1"/>
  <c r="K179" i="12"/>
  <c r="J179" i="12"/>
  <c r="O178" i="12"/>
  <c r="N178" i="12"/>
  <c r="M178" i="12"/>
  <c r="L178" i="12"/>
  <c r="H178" i="12"/>
  <c r="O177" i="12"/>
  <c r="N177" i="12"/>
  <c r="L177" i="12"/>
  <c r="K177" i="12"/>
  <c r="J177" i="12"/>
  <c r="H177" i="12"/>
  <c r="M177" i="12" s="1"/>
  <c r="G177" i="12"/>
  <c r="F177" i="12"/>
  <c r="O176" i="12"/>
  <c r="M176" i="12"/>
  <c r="L176" i="12"/>
  <c r="L175" i="12" s="1"/>
  <c r="L172" i="12" s="1"/>
  <c r="L170" i="12" s="1"/>
  <c r="H176" i="12"/>
  <c r="K175" i="12"/>
  <c r="O175" i="12" s="1"/>
  <c r="J175" i="12"/>
  <c r="G175" i="12"/>
  <c r="F175" i="12"/>
  <c r="L174" i="12"/>
  <c r="H174" i="12"/>
  <c r="N173" i="12"/>
  <c r="L173" i="12"/>
  <c r="K173" i="12"/>
  <c r="K171" i="12" s="1"/>
  <c r="J173" i="12"/>
  <c r="H173" i="12"/>
  <c r="G173" i="12"/>
  <c r="G171" i="12" s="1"/>
  <c r="G169" i="12" s="1"/>
  <c r="G167" i="12" s="1"/>
  <c r="G165" i="12" s="1"/>
  <c r="F173" i="12"/>
  <c r="K172" i="12"/>
  <c r="J172" i="12"/>
  <c r="G172" i="12"/>
  <c r="F172" i="12"/>
  <c r="F170" i="12" s="1"/>
  <c r="L171" i="12"/>
  <c r="L169" i="12" s="1"/>
  <c r="L167" i="12" s="1"/>
  <c r="L165" i="12" s="1"/>
  <c r="J171" i="12"/>
  <c r="F171" i="12"/>
  <c r="F169" i="12" s="1"/>
  <c r="F167" i="12" s="1"/>
  <c r="F165" i="12" s="1"/>
  <c r="G170" i="12"/>
  <c r="G168" i="12" s="1"/>
  <c r="G166" i="12" s="1"/>
  <c r="J169" i="12"/>
  <c r="L168" i="12"/>
  <c r="L166" i="12" s="1"/>
  <c r="F168" i="12"/>
  <c r="F166" i="12" s="1"/>
  <c r="F50" i="12" s="1"/>
  <c r="O164" i="12"/>
  <c r="L164" i="12"/>
  <c r="L163" i="12" s="1"/>
  <c r="L162" i="12" s="1"/>
  <c r="L161" i="12" s="1"/>
  <c r="L160" i="12" s="1"/>
  <c r="L159" i="12" s="1"/>
  <c r="H164" i="12"/>
  <c r="O163" i="12"/>
  <c r="K163" i="12"/>
  <c r="J163" i="12"/>
  <c r="G163" i="12"/>
  <c r="G162" i="12" s="1"/>
  <c r="F163" i="12"/>
  <c r="F162" i="12" s="1"/>
  <c r="K162" i="12"/>
  <c r="J162" i="12"/>
  <c r="G161" i="12"/>
  <c r="G160" i="12" s="1"/>
  <c r="G159" i="12" s="1"/>
  <c r="F161" i="12"/>
  <c r="F160" i="12" s="1"/>
  <c r="F159" i="12" s="1"/>
  <c r="O158" i="12"/>
  <c r="N158" i="12"/>
  <c r="M158" i="12"/>
  <c r="L158" i="12"/>
  <c r="H158" i="12"/>
  <c r="O157" i="12"/>
  <c r="L157" i="12"/>
  <c r="K157" i="12"/>
  <c r="J157" i="12"/>
  <c r="H157" i="12"/>
  <c r="N157" i="12" s="1"/>
  <c r="G157" i="12"/>
  <c r="F157" i="12"/>
  <c r="F156" i="12" s="1"/>
  <c r="F155" i="12" s="1"/>
  <c r="L156" i="12"/>
  <c r="L155" i="12" s="1"/>
  <c r="K156" i="12"/>
  <c r="J156" i="12"/>
  <c r="G156" i="12"/>
  <c r="J155" i="12"/>
  <c r="G155" i="12"/>
  <c r="O154" i="12"/>
  <c r="L154" i="12"/>
  <c r="H154" i="12"/>
  <c r="L153" i="12"/>
  <c r="K153" i="12"/>
  <c r="J153" i="12"/>
  <c r="G153" i="12"/>
  <c r="G152" i="12" s="1"/>
  <c r="F153" i="12"/>
  <c r="L152" i="12"/>
  <c r="F152" i="12"/>
  <c r="L151" i="12"/>
  <c r="G151" i="12"/>
  <c r="F151" i="12"/>
  <c r="O150" i="12"/>
  <c r="L150" i="12"/>
  <c r="H150" i="12"/>
  <c r="L149" i="12"/>
  <c r="K149" i="12"/>
  <c r="J149" i="12"/>
  <c r="G149" i="12"/>
  <c r="G148" i="12" s="1"/>
  <c r="G147" i="12" s="1"/>
  <c r="F149" i="12"/>
  <c r="L148" i="12"/>
  <c r="F148" i="12"/>
  <c r="L147" i="12"/>
  <c r="F147" i="12"/>
  <c r="O146" i="12"/>
  <c r="L146" i="12"/>
  <c r="H146" i="12"/>
  <c r="L145" i="12"/>
  <c r="K145" i="12"/>
  <c r="J145" i="12"/>
  <c r="G145" i="12"/>
  <c r="F145" i="12"/>
  <c r="L144" i="12"/>
  <c r="G144" i="12"/>
  <c r="F144" i="12"/>
  <c r="L143" i="12"/>
  <c r="G143" i="12"/>
  <c r="F143" i="12"/>
  <c r="O142" i="12"/>
  <c r="L142" i="12"/>
  <c r="H142" i="12"/>
  <c r="L141" i="12"/>
  <c r="K141" i="12"/>
  <c r="J141" i="12"/>
  <c r="G141" i="12"/>
  <c r="F141" i="12"/>
  <c r="L140" i="12"/>
  <c r="G140" i="12"/>
  <c r="F140" i="12"/>
  <c r="L139" i="12"/>
  <c r="G139" i="12"/>
  <c r="F139" i="12"/>
  <c r="O138" i="12"/>
  <c r="L138" i="12"/>
  <c r="H138" i="12"/>
  <c r="L137" i="12"/>
  <c r="K137" i="12"/>
  <c r="J137" i="12"/>
  <c r="G137" i="12"/>
  <c r="F137" i="12"/>
  <c r="L136" i="12"/>
  <c r="G136" i="12"/>
  <c r="F136" i="12"/>
  <c r="L135" i="12"/>
  <c r="G135" i="12"/>
  <c r="F135" i="12"/>
  <c r="O134" i="12"/>
  <c r="L134" i="12"/>
  <c r="H134" i="12"/>
  <c r="L133" i="12"/>
  <c r="K133" i="12"/>
  <c r="J133" i="12"/>
  <c r="G133" i="12"/>
  <c r="F133" i="12"/>
  <c r="L132" i="12"/>
  <c r="G132" i="12"/>
  <c r="F132" i="12"/>
  <c r="L131" i="12"/>
  <c r="G131" i="12"/>
  <c r="F131" i="12"/>
  <c r="O130" i="12"/>
  <c r="L130" i="12"/>
  <c r="H130" i="12"/>
  <c r="L129" i="12"/>
  <c r="K129" i="12"/>
  <c r="J129" i="12"/>
  <c r="G129" i="12"/>
  <c r="F129" i="12"/>
  <c r="L128" i="12"/>
  <c r="G128" i="12"/>
  <c r="F128" i="12"/>
  <c r="L127" i="12"/>
  <c r="G127" i="12"/>
  <c r="F127" i="12"/>
  <c r="O126" i="12"/>
  <c r="L126" i="12"/>
  <c r="H126" i="12"/>
  <c r="L125" i="12"/>
  <c r="K125" i="12"/>
  <c r="J125" i="12"/>
  <c r="G125" i="12"/>
  <c r="F125" i="12"/>
  <c r="L124" i="12"/>
  <c r="G124" i="12"/>
  <c r="F124" i="12"/>
  <c r="L123" i="12"/>
  <c r="G123" i="12"/>
  <c r="F123" i="12"/>
  <c r="O122" i="12"/>
  <c r="L122" i="12"/>
  <c r="H122" i="12"/>
  <c r="L121" i="12"/>
  <c r="K121" i="12"/>
  <c r="J121" i="12"/>
  <c r="G121" i="12"/>
  <c r="F121" i="12"/>
  <c r="L120" i="12"/>
  <c r="G120" i="12"/>
  <c r="F120" i="12"/>
  <c r="L119" i="12"/>
  <c r="G119" i="12"/>
  <c r="F119" i="12"/>
  <c r="O118" i="12"/>
  <c r="L118" i="12"/>
  <c r="H118" i="12"/>
  <c r="L117" i="12"/>
  <c r="K117" i="12"/>
  <c r="J117" i="12"/>
  <c r="G117" i="12"/>
  <c r="F117" i="12"/>
  <c r="L116" i="12"/>
  <c r="G116" i="12"/>
  <c r="F116" i="12"/>
  <c r="L115" i="12"/>
  <c r="G115" i="12"/>
  <c r="F115" i="12"/>
  <c r="O114" i="12"/>
  <c r="N114" i="12"/>
  <c r="M114" i="12"/>
  <c r="L114" i="12"/>
  <c r="H114" i="12"/>
  <c r="L113" i="12"/>
  <c r="K113" i="12"/>
  <c r="O113" i="12" s="1"/>
  <c r="J113" i="12"/>
  <c r="J112" i="12" s="1"/>
  <c r="H113" i="12"/>
  <c r="G113" i="12"/>
  <c r="G112" i="12" s="1"/>
  <c r="F113" i="12"/>
  <c r="L112" i="12"/>
  <c r="L111" i="12" s="1"/>
  <c r="K112" i="12"/>
  <c r="F112" i="12"/>
  <c r="J111" i="12"/>
  <c r="G111" i="12"/>
  <c r="F111" i="12"/>
  <c r="O110" i="12"/>
  <c r="L110" i="12"/>
  <c r="H110" i="12"/>
  <c r="L109" i="12"/>
  <c r="K109" i="12"/>
  <c r="J109" i="12"/>
  <c r="G109" i="12"/>
  <c r="F109" i="12"/>
  <c r="L108" i="12"/>
  <c r="L107" i="12" s="1"/>
  <c r="G108" i="12"/>
  <c r="G107" i="12" s="1"/>
  <c r="F108" i="12"/>
  <c r="F107" i="12"/>
  <c r="O106" i="12"/>
  <c r="N106" i="12"/>
  <c r="M106" i="12"/>
  <c r="L106" i="12"/>
  <c r="H106" i="12"/>
  <c r="M105" i="12"/>
  <c r="L105" i="12"/>
  <c r="K105" i="12"/>
  <c r="O105" i="12" s="1"/>
  <c r="J105" i="12"/>
  <c r="J104" i="12" s="1"/>
  <c r="H105" i="12"/>
  <c r="N105" i="12" s="1"/>
  <c r="G105" i="12"/>
  <c r="G104" i="12" s="1"/>
  <c r="F105" i="12"/>
  <c r="L104" i="12"/>
  <c r="L103" i="12" s="1"/>
  <c r="K104" i="12"/>
  <c r="F104" i="12"/>
  <c r="J103" i="12"/>
  <c r="G103" i="12"/>
  <c r="F103" i="12"/>
  <c r="O102" i="12"/>
  <c r="L102" i="12"/>
  <c r="H102" i="12"/>
  <c r="L101" i="12"/>
  <c r="K101" i="12"/>
  <c r="J101" i="12"/>
  <c r="G101" i="12"/>
  <c r="F101" i="12"/>
  <c r="L100" i="12"/>
  <c r="L99" i="12" s="1"/>
  <c r="G100" i="12"/>
  <c r="G99" i="12" s="1"/>
  <c r="F100" i="12"/>
  <c r="F99" i="12"/>
  <c r="O98" i="12"/>
  <c r="N98" i="12"/>
  <c r="M98" i="12"/>
  <c r="L98" i="12"/>
  <c r="H98" i="12"/>
  <c r="L97" i="12"/>
  <c r="K97" i="12"/>
  <c r="O97" i="12" s="1"/>
  <c r="J97" i="12"/>
  <c r="J96" i="12" s="1"/>
  <c r="H97" i="12"/>
  <c r="G97" i="12"/>
  <c r="G96" i="12" s="1"/>
  <c r="F97" i="12"/>
  <c r="L96" i="12"/>
  <c r="L95" i="12" s="1"/>
  <c r="K96" i="12"/>
  <c r="F96" i="12"/>
  <c r="J95" i="12"/>
  <c r="G95" i="12"/>
  <c r="F95" i="12"/>
  <c r="O94" i="12"/>
  <c r="L94" i="12"/>
  <c r="H94" i="12"/>
  <c r="L93" i="12"/>
  <c r="K93" i="12"/>
  <c r="J93" i="12"/>
  <c r="G93" i="12"/>
  <c r="F93" i="12"/>
  <c r="L92" i="12"/>
  <c r="L91" i="12" s="1"/>
  <c r="G92" i="12"/>
  <c r="G91" i="12" s="1"/>
  <c r="F92" i="12"/>
  <c r="F91" i="12"/>
  <c r="O90" i="12"/>
  <c r="N90" i="12"/>
  <c r="M90" i="12"/>
  <c r="L90" i="12"/>
  <c r="H90" i="12"/>
  <c r="M89" i="12"/>
  <c r="L89" i="12"/>
  <c r="K89" i="12"/>
  <c r="O89" i="12" s="1"/>
  <c r="J89" i="12"/>
  <c r="J88" i="12" s="1"/>
  <c r="H89" i="12"/>
  <c r="N89" i="12" s="1"/>
  <c r="G89" i="12"/>
  <c r="G88" i="12" s="1"/>
  <c r="F89" i="12"/>
  <c r="L88" i="12"/>
  <c r="L87" i="12" s="1"/>
  <c r="K88" i="12"/>
  <c r="F88" i="12"/>
  <c r="J87" i="12"/>
  <c r="G87" i="12"/>
  <c r="F87" i="12"/>
  <c r="O86" i="12"/>
  <c r="L86" i="12"/>
  <c r="H86" i="12"/>
  <c r="L85" i="12"/>
  <c r="K85" i="12"/>
  <c r="J85" i="12"/>
  <c r="G85" i="12"/>
  <c r="F85" i="12"/>
  <c r="L84" i="12"/>
  <c r="L83" i="12" s="1"/>
  <c r="G84" i="12"/>
  <c r="G83" i="12" s="1"/>
  <c r="F84" i="12"/>
  <c r="F83" i="12"/>
  <c r="O82" i="12"/>
  <c r="N82" i="12"/>
  <c r="M82" i="12"/>
  <c r="L82" i="12"/>
  <c r="H82" i="12"/>
  <c r="L81" i="12"/>
  <c r="K81" i="12"/>
  <c r="O81" i="12" s="1"/>
  <c r="J81" i="12"/>
  <c r="J80" i="12" s="1"/>
  <c r="H81" i="12"/>
  <c r="G81" i="12"/>
  <c r="G80" i="12" s="1"/>
  <c r="F81" i="12"/>
  <c r="L80" i="12"/>
  <c r="L79" i="12" s="1"/>
  <c r="K80" i="12"/>
  <c r="F80" i="12"/>
  <c r="J79" i="12"/>
  <c r="G79" i="12"/>
  <c r="F79" i="12"/>
  <c r="O78" i="12"/>
  <c r="L78" i="12"/>
  <c r="H78" i="12"/>
  <c r="L77" i="12"/>
  <c r="K77" i="12"/>
  <c r="J77" i="12"/>
  <c r="G77" i="12"/>
  <c r="F77" i="12"/>
  <c r="L76" i="12"/>
  <c r="L75" i="12" s="1"/>
  <c r="G76" i="12"/>
  <c r="G75" i="12" s="1"/>
  <c r="F76" i="12"/>
  <c r="F75" i="12"/>
  <c r="O74" i="12"/>
  <c r="N74" i="12"/>
  <c r="M74" i="12"/>
  <c r="L74" i="12"/>
  <c r="H74" i="12"/>
  <c r="M73" i="12"/>
  <c r="L73" i="12"/>
  <c r="K73" i="12"/>
  <c r="O73" i="12" s="1"/>
  <c r="J73" i="12"/>
  <c r="J72" i="12" s="1"/>
  <c r="H73" i="12"/>
  <c r="N73" i="12" s="1"/>
  <c r="G73" i="12"/>
  <c r="G72" i="12" s="1"/>
  <c r="F73" i="12"/>
  <c r="L72" i="12"/>
  <c r="L71" i="12" s="1"/>
  <c r="K72" i="12"/>
  <c r="F72" i="12"/>
  <c r="J71" i="12"/>
  <c r="G71" i="12"/>
  <c r="F71" i="12"/>
  <c r="O70" i="12"/>
  <c r="L70" i="12"/>
  <c r="H70" i="12"/>
  <c r="L69" i="12"/>
  <c r="K69" i="12"/>
  <c r="J69" i="12"/>
  <c r="G69" i="12"/>
  <c r="F69" i="12"/>
  <c r="O68" i="12"/>
  <c r="N68" i="12"/>
  <c r="M68" i="12"/>
  <c r="L68" i="12"/>
  <c r="H68" i="12"/>
  <c r="O67" i="12"/>
  <c r="N67" i="12"/>
  <c r="L67" i="12"/>
  <c r="L65" i="12" s="1"/>
  <c r="K67" i="12"/>
  <c r="J67" i="12"/>
  <c r="H67" i="12"/>
  <c r="M67" i="12" s="1"/>
  <c r="G67" i="12"/>
  <c r="F67" i="12"/>
  <c r="F65" i="12" s="1"/>
  <c r="L66" i="12"/>
  <c r="L64" i="12" s="1"/>
  <c r="K66" i="12"/>
  <c r="G66" i="12"/>
  <c r="G64" i="12" s="1"/>
  <c r="F66" i="12"/>
  <c r="K65" i="12"/>
  <c r="O65" i="12" s="1"/>
  <c r="J65" i="12"/>
  <c r="H65" i="12"/>
  <c r="G65" i="12"/>
  <c r="G63" i="12" s="1"/>
  <c r="K64" i="12"/>
  <c r="F64" i="12"/>
  <c r="L63" i="12"/>
  <c r="L53" i="12" s="1"/>
  <c r="L51" i="12" s="1"/>
  <c r="K63" i="12"/>
  <c r="F63" i="12"/>
  <c r="F53" i="12" s="1"/>
  <c r="F51" i="12" s="1"/>
  <c r="F48" i="12" s="1"/>
  <c r="O62" i="12"/>
  <c r="M62" i="12"/>
  <c r="L62" i="12"/>
  <c r="L61" i="12" s="1"/>
  <c r="L60" i="12" s="1"/>
  <c r="L59" i="12" s="1"/>
  <c r="H62" i="12"/>
  <c r="K61" i="12"/>
  <c r="J61" i="12"/>
  <c r="J60" i="12" s="1"/>
  <c r="G61" i="12"/>
  <c r="F61" i="12"/>
  <c r="F60" i="12" s="1"/>
  <c r="F59" i="12" s="1"/>
  <c r="F54" i="12" s="1"/>
  <c r="F52" i="12" s="1"/>
  <c r="F49" i="12" s="1"/>
  <c r="K60" i="12"/>
  <c r="G60" i="12"/>
  <c r="G59" i="12" s="1"/>
  <c r="O58" i="12"/>
  <c r="M58" i="12"/>
  <c r="L58" i="12"/>
  <c r="H58" i="12"/>
  <c r="O57" i="12"/>
  <c r="L57" i="12"/>
  <c r="L56" i="12" s="1"/>
  <c r="L55" i="12" s="1"/>
  <c r="K57" i="12"/>
  <c r="J57" i="12"/>
  <c r="G57" i="12"/>
  <c r="G56" i="12" s="1"/>
  <c r="G55" i="12" s="1"/>
  <c r="F57" i="12"/>
  <c r="F56" i="12" s="1"/>
  <c r="K56" i="12"/>
  <c r="O56" i="12" s="1"/>
  <c r="J56" i="12"/>
  <c r="J55" i="12" s="1"/>
  <c r="O55" i="12"/>
  <c r="K55" i="12"/>
  <c r="F55" i="12"/>
  <c r="G53" i="12"/>
  <c r="G51" i="12" s="1"/>
  <c r="G48" i="12" s="1"/>
  <c r="G50" i="12"/>
  <c r="O47" i="12"/>
  <c r="L47" i="12"/>
  <c r="H47" i="12"/>
  <c r="N47" i="12" s="1"/>
  <c r="L46" i="12"/>
  <c r="K46" i="12"/>
  <c r="O46" i="12" s="1"/>
  <c r="J46" i="12"/>
  <c r="J45" i="12" s="1"/>
  <c r="G46" i="12"/>
  <c r="F46" i="12"/>
  <c r="L45" i="12"/>
  <c r="G45" i="12"/>
  <c r="G44" i="12" s="1"/>
  <c r="F45" i="12"/>
  <c r="L44" i="12"/>
  <c r="J44" i="12"/>
  <c r="F44" i="12"/>
  <c r="O43" i="12"/>
  <c r="N43" i="12"/>
  <c r="M43" i="12"/>
  <c r="L43" i="12"/>
  <c r="H43" i="12"/>
  <c r="O42" i="12"/>
  <c r="N42" i="12"/>
  <c r="M42" i="12"/>
  <c r="L42" i="12"/>
  <c r="H42" i="12"/>
  <c r="M41" i="12"/>
  <c r="L41" i="12"/>
  <c r="K41" i="12"/>
  <c r="O41" i="12" s="1"/>
  <c r="J41" i="12"/>
  <c r="H41" i="12"/>
  <c r="G41" i="12"/>
  <c r="F41" i="12"/>
  <c r="O40" i="12"/>
  <c r="N40" i="12"/>
  <c r="M40" i="12"/>
  <c r="L40" i="12"/>
  <c r="H40" i="12"/>
  <c r="O39" i="12"/>
  <c r="N39" i="12"/>
  <c r="M39" i="12"/>
  <c r="L39" i="12"/>
  <c r="H39" i="12"/>
  <c r="O38" i="12"/>
  <c r="N38" i="12"/>
  <c r="M38" i="12"/>
  <c r="L38" i="12"/>
  <c r="H38" i="12"/>
  <c r="O37" i="12"/>
  <c r="N37" i="12"/>
  <c r="M37" i="12"/>
  <c r="L37" i="12"/>
  <c r="H37" i="12"/>
  <c r="L36" i="12"/>
  <c r="K36" i="12"/>
  <c r="O36" i="12" s="1"/>
  <c r="J36" i="12"/>
  <c r="H36" i="12"/>
  <c r="G36" i="12"/>
  <c r="F36" i="12"/>
  <c r="O35" i="12"/>
  <c r="L35" i="12"/>
  <c r="L34" i="12" s="1"/>
  <c r="L30" i="12" s="1"/>
  <c r="H35" i="12"/>
  <c r="O34" i="12"/>
  <c r="K34" i="12"/>
  <c r="J34" i="12"/>
  <c r="G34" i="12"/>
  <c r="F34" i="12"/>
  <c r="F30" i="12" s="1"/>
  <c r="O33" i="12"/>
  <c r="L33" i="12"/>
  <c r="H33" i="12"/>
  <c r="N33" i="12" s="1"/>
  <c r="O32" i="12"/>
  <c r="L32" i="12"/>
  <c r="H32" i="12"/>
  <c r="N32" i="12" s="1"/>
  <c r="L31" i="12"/>
  <c r="K31" i="12"/>
  <c r="O31" i="12" s="1"/>
  <c r="J31" i="12"/>
  <c r="J30" i="12" s="1"/>
  <c r="G31" i="12"/>
  <c r="F31" i="12"/>
  <c r="G30" i="12"/>
  <c r="O29" i="12"/>
  <c r="L29" i="12"/>
  <c r="H29" i="12"/>
  <c r="N29" i="12" s="1"/>
  <c r="O28" i="12"/>
  <c r="L28" i="12"/>
  <c r="H28" i="12"/>
  <c r="N28" i="12" s="1"/>
  <c r="O27" i="12"/>
  <c r="L27" i="12"/>
  <c r="H27" i="12"/>
  <c r="N27" i="12" s="1"/>
  <c r="O26" i="12"/>
  <c r="M26" i="12"/>
  <c r="L26" i="12"/>
  <c r="H26" i="12"/>
  <c r="N26" i="12" s="1"/>
  <c r="O25" i="12"/>
  <c r="M25" i="12"/>
  <c r="L25" i="12"/>
  <c r="H25" i="12"/>
  <c r="N25" i="12" s="1"/>
  <c r="O24" i="12"/>
  <c r="M24" i="12"/>
  <c r="L24" i="12"/>
  <c r="L23" i="12" s="1"/>
  <c r="L18" i="12" s="1"/>
  <c r="H24" i="12"/>
  <c r="K23" i="12"/>
  <c r="J23" i="12"/>
  <c r="G23" i="12"/>
  <c r="F23" i="12"/>
  <c r="F18" i="12" s="1"/>
  <c r="F17" i="12" s="1"/>
  <c r="N22" i="12"/>
  <c r="M22" i="12"/>
  <c r="L22" i="12"/>
  <c r="H22" i="12"/>
  <c r="O21" i="12"/>
  <c r="N21" i="12"/>
  <c r="M21" i="12"/>
  <c r="L21" i="12"/>
  <c r="H21" i="12"/>
  <c r="O20" i="12"/>
  <c r="N20" i="12"/>
  <c r="M20" i="12"/>
  <c r="L20" i="12"/>
  <c r="H20" i="12"/>
  <c r="M19" i="12"/>
  <c r="L19" i="12"/>
  <c r="K19" i="12"/>
  <c r="O19" i="12" s="1"/>
  <c r="J19" i="12"/>
  <c r="H19" i="12"/>
  <c r="G19" i="12"/>
  <c r="G18" i="12" s="1"/>
  <c r="G17" i="12" s="1"/>
  <c r="F19" i="12"/>
  <c r="K18" i="12"/>
  <c r="O16" i="12"/>
  <c r="L16" i="12"/>
  <c r="H16" i="12"/>
  <c r="N16" i="12" s="1"/>
  <c r="O15" i="12"/>
  <c r="L15" i="12"/>
  <c r="H15" i="12"/>
  <c r="N15" i="12" s="1"/>
  <c r="O14" i="12"/>
  <c r="L14" i="12"/>
  <c r="H14" i="12"/>
  <c r="N14" i="12" s="1"/>
  <c r="L13" i="12"/>
  <c r="K13" i="12"/>
  <c r="O13" i="12" s="1"/>
  <c r="J13" i="12"/>
  <c r="J12" i="12" s="1"/>
  <c r="G13" i="12"/>
  <c r="F13" i="12"/>
  <c r="L12" i="12"/>
  <c r="L11" i="12" s="1"/>
  <c r="G12" i="12"/>
  <c r="G11" i="12" s="1"/>
  <c r="G10" i="12" s="1"/>
  <c r="G9" i="12" s="1"/>
  <c r="F12" i="12"/>
  <c r="J11" i="12"/>
  <c r="F11" i="12"/>
  <c r="AC344" i="11"/>
  <c r="AB344" i="11"/>
  <c r="X344" i="11"/>
  <c r="X343" i="11" s="1"/>
  <c r="X342" i="11" s="1"/>
  <c r="X341" i="11" s="1"/>
  <c r="X308" i="11" s="1"/>
  <c r="X305" i="11" s="1"/>
  <c r="V344" i="11"/>
  <c r="T344" i="11"/>
  <c r="M344" i="11"/>
  <c r="L344" i="11"/>
  <c r="W343" i="11"/>
  <c r="V343" i="11"/>
  <c r="V342" i="11" s="1"/>
  <c r="U343" i="11"/>
  <c r="T343" i="11"/>
  <c r="R343" i="11"/>
  <c r="P343" i="11"/>
  <c r="P342" i="11" s="1"/>
  <c r="P341" i="11" s="1"/>
  <c r="O343" i="11"/>
  <c r="O342" i="11" s="1"/>
  <c r="O341" i="11" s="1"/>
  <c r="K343" i="11"/>
  <c r="J343" i="11"/>
  <c r="I343" i="11"/>
  <c r="H343" i="11"/>
  <c r="H342" i="11" s="1"/>
  <c r="H341" i="11" s="1"/>
  <c r="G343" i="11"/>
  <c r="F343" i="11"/>
  <c r="W342" i="11"/>
  <c r="T342" i="11"/>
  <c r="T341" i="11" s="1"/>
  <c r="R342" i="11"/>
  <c r="K342" i="11"/>
  <c r="J342" i="11"/>
  <c r="J341" i="11" s="1"/>
  <c r="I342" i="11"/>
  <c r="I341" i="11" s="1"/>
  <c r="F342" i="11"/>
  <c r="W341" i="11"/>
  <c r="V341" i="11"/>
  <c r="R341" i="11"/>
  <c r="K341" i="11"/>
  <c r="F341" i="11"/>
  <c r="AC340" i="11"/>
  <c r="AB340" i="11"/>
  <c r="X340" i="11"/>
  <c r="V340" i="11"/>
  <c r="T340" i="11"/>
  <c r="T339" i="11" s="1"/>
  <c r="Q340" i="11"/>
  <c r="L340" i="11"/>
  <c r="M340" i="11" s="1"/>
  <c r="AC339" i="11"/>
  <c r="X339" i="11"/>
  <c r="W339" i="11"/>
  <c r="V339" i="11"/>
  <c r="V338" i="11" s="1"/>
  <c r="U339" i="11"/>
  <c r="AB339" i="11" s="1"/>
  <c r="R339" i="11"/>
  <c r="Q339" i="11"/>
  <c r="Q338" i="11" s="1"/>
  <c r="Q337" i="11" s="1"/>
  <c r="P339" i="11"/>
  <c r="P338" i="11" s="1"/>
  <c r="P337" i="11" s="1"/>
  <c r="O339" i="11"/>
  <c r="O338" i="11" s="1"/>
  <c r="O337" i="11" s="1"/>
  <c r="K339" i="11"/>
  <c r="J339" i="11"/>
  <c r="I339" i="11"/>
  <c r="I338" i="11" s="1"/>
  <c r="I337" i="11" s="1"/>
  <c r="H339" i="11"/>
  <c r="H338" i="11" s="1"/>
  <c r="G339" i="11"/>
  <c r="F339" i="11"/>
  <c r="X338" i="11"/>
  <c r="U338" i="11"/>
  <c r="T338" i="11"/>
  <c r="T337" i="11" s="1"/>
  <c r="R338" i="11"/>
  <c r="K338" i="11"/>
  <c r="J338" i="11"/>
  <c r="J337" i="11" s="1"/>
  <c r="G338" i="11"/>
  <c r="F338" i="11"/>
  <c r="X337" i="11"/>
  <c r="V337" i="11"/>
  <c r="R337" i="11"/>
  <c r="K337" i="11"/>
  <c r="H337" i="11"/>
  <c r="G337" i="11"/>
  <c r="F337" i="11"/>
  <c r="AC336" i="11"/>
  <c r="AB336" i="11"/>
  <c r="Z336" i="11"/>
  <c r="X336" i="11"/>
  <c r="V336" i="11"/>
  <c r="V335" i="11" s="1"/>
  <c r="V334" i="11" s="1"/>
  <c r="V333" i="11" s="1"/>
  <c r="T336" i="11"/>
  <c r="T335" i="11" s="1"/>
  <c r="T334" i="11" s="1"/>
  <c r="T333" i="11" s="1"/>
  <c r="L336" i="11"/>
  <c r="M336" i="11" s="1"/>
  <c r="X335" i="11"/>
  <c r="W335" i="11"/>
  <c r="U335" i="11"/>
  <c r="R335" i="11"/>
  <c r="AB335" i="11" s="1"/>
  <c r="P335" i="11"/>
  <c r="O335" i="11"/>
  <c r="K335" i="11"/>
  <c r="J335" i="11"/>
  <c r="J334" i="11" s="1"/>
  <c r="J333" i="11" s="1"/>
  <c r="I335" i="11"/>
  <c r="H335" i="11"/>
  <c r="G335" i="11"/>
  <c r="F335" i="11"/>
  <c r="AB334" i="11"/>
  <c r="X334" i="11"/>
  <c r="W334" i="11"/>
  <c r="U334" i="11"/>
  <c r="R334" i="11"/>
  <c r="P334" i="11"/>
  <c r="O334" i="11"/>
  <c r="K334" i="11"/>
  <c r="I334" i="11"/>
  <c r="H334" i="11"/>
  <c r="G334" i="11"/>
  <c r="F334" i="11"/>
  <c r="X333" i="11"/>
  <c r="W333" i="11"/>
  <c r="U333" i="11"/>
  <c r="P333" i="11"/>
  <c r="O333" i="11"/>
  <c r="K333" i="11"/>
  <c r="H333" i="11"/>
  <c r="G333" i="11"/>
  <c r="F333" i="11"/>
  <c r="F308" i="11" s="1"/>
  <c r="AB332" i="11"/>
  <c r="AA332" i="11"/>
  <c r="X332" i="11"/>
  <c r="V332" i="11"/>
  <c r="T332" i="11"/>
  <c r="T331" i="11" s="1"/>
  <c r="L332" i="11"/>
  <c r="M332" i="11" s="1"/>
  <c r="X331" i="11"/>
  <c r="W331" i="11"/>
  <c r="V331" i="11"/>
  <c r="U331" i="11"/>
  <c r="AB331" i="11" s="1"/>
  <c r="R331" i="11"/>
  <c r="P331" i="11"/>
  <c r="O331" i="11"/>
  <c r="K331" i="11"/>
  <c r="J331" i="11"/>
  <c r="J328" i="11" s="1"/>
  <c r="J317" i="11" s="1"/>
  <c r="J310" i="11" s="1"/>
  <c r="J307" i="11" s="1"/>
  <c r="I331" i="11"/>
  <c r="I328" i="11" s="1"/>
  <c r="I317" i="11" s="1"/>
  <c r="I310" i="11" s="1"/>
  <c r="H331" i="11"/>
  <c r="H328" i="11" s="1"/>
  <c r="G331" i="11"/>
  <c r="F331" i="11"/>
  <c r="AC330" i="11"/>
  <c r="AB330" i="11"/>
  <c r="AA330" i="11"/>
  <c r="X330" i="11"/>
  <c r="V330" i="11"/>
  <c r="T330" i="11"/>
  <c r="T329" i="11" s="1"/>
  <c r="S330" i="11"/>
  <c r="S329" i="11" s="1"/>
  <c r="Q330" i="11"/>
  <c r="Q329" i="11" s="1"/>
  <c r="L330" i="11"/>
  <c r="M330" i="11" s="1"/>
  <c r="X329" i="11"/>
  <c r="W329" i="11"/>
  <c r="V329" i="11"/>
  <c r="V328" i="11" s="1"/>
  <c r="V317" i="11" s="1"/>
  <c r="V310" i="11" s="1"/>
  <c r="V307" i="11" s="1"/>
  <c r="U329" i="11"/>
  <c r="R329" i="11"/>
  <c r="P329" i="11"/>
  <c r="O329" i="11"/>
  <c r="K329" i="11"/>
  <c r="L329" i="11" s="1"/>
  <c r="J329" i="11"/>
  <c r="I329" i="11"/>
  <c r="H329" i="11"/>
  <c r="G329" i="11"/>
  <c r="F329" i="11"/>
  <c r="X328" i="11"/>
  <c r="X317" i="11" s="1"/>
  <c r="X310" i="11" s="1"/>
  <c r="X307" i="11" s="1"/>
  <c r="W328" i="11"/>
  <c r="R328" i="11"/>
  <c r="P328" i="11"/>
  <c r="O328" i="11"/>
  <c r="O317" i="11" s="1"/>
  <c r="K328" i="11"/>
  <c r="G328" i="11"/>
  <c r="F328" i="11"/>
  <c r="F317" i="11" s="1"/>
  <c r="F310" i="11" s="1"/>
  <c r="F307" i="11" s="1"/>
  <c r="AC327" i="11"/>
  <c r="AB327" i="11"/>
  <c r="X327" i="11"/>
  <c r="V327" i="11"/>
  <c r="V326" i="11" s="1"/>
  <c r="T327" i="11"/>
  <c r="T326" i="11" s="1"/>
  <c r="M327" i="11"/>
  <c r="L327" i="11"/>
  <c r="AB326" i="11"/>
  <c r="X326" i="11"/>
  <c r="W326" i="11"/>
  <c r="U326" i="11"/>
  <c r="R326" i="11"/>
  <c r="P326" i="11"/>
  <c r="P323" i="11" s="1"/>
  <c r="O326" i="11"/>
  <c r="K326" i="11"/>
  <c r="J326" i="11"/>
  <c r="I326" i="11"/>
  <c r="H326" i="11"/>
  <c r="G326" i="11"/>
  <c r="F326" i="11"/>
  <c r="AC325" i="11"/>
  <c r="AB325" i="11"/>
  <c r="Y325" i="11"/>
  <c r="X325" i="11"/>
  <c r="V325" i="11"/>
  <c r="V324" i="11" s="1"/>
  <c r="T325" i="11"/>
  <c r="T324" i="11" s="1"/>
  <c r="T323" i="11" s="1"/>
  <c r="T316" i="11" s="1"/>
  <c r="T309" i="11" s="1"/>
  <c r="L325" i="11"/>
  <c r="M325" i="11" s="1"/>
  <c r="X324" i="11"/>
  <c r="X323" i="11" s="1"/>
  <c r="X316" i="11" s="1"/>
  <c r="X309" i="11" s="1"/>
  <c r="X306" i="11" s="1"/>
  <c r="W324" i="11"/>
  <c r="U324" i="11"/>
  <c r="R324" i="11"/>
  <c r="P324" i="11"/>
  <c r="O324" i="11"/>
  <c r="L324" i="11"/>
  <c r="K324" i="11"/>
  <c r="J324" i="11"/>
  <c r="I324" i="11"/>
  <c r="H324" i="11"/>
  <c r="H323" i="11" s="1"/>
  <c r="G324" i="11"/>
  <c r="F324" i="11"/>
  <c r="U323" i="11"/>
  <c r="O323" i="11"/>
  <c r="K323" i="11"/>
  <c r="K316" i="11" s="1"/>
  <c r="I323" i="11"/>
  <c r="G323" i="11"/>
  <c r="F323" i="11"/>
  <c r="F316" i="11" s="1"/>
  <c r="F309" i="11" s="1"/>
  <c r="F306" i="11" s="1"/>
  <c r="AA322" i="11"/>
  <c r="Z322" i="11"/>
  <c r="Y322" i="11"/>
  <c r="X322" i="11"/>
  <c r="X321" i="11" s="1"/>
  <c r="X318" i="11" s="1"/>
  <c r="X315" i="11" s="1"/>
  <c r="V322" i="11"/>
  <c r="V321" i="11" s="1"/>
  <c r="T322" i="11"/>
  <c r="T321" i="11" s="1"/>
  <c r="S322" i="11"/>
  <c r="Q322" i="11"/>
  <c r="L322" i="11"/>
  <c r="Z321" i="11"/>
  <c r="Y321" i="11"/>
  <c r="W321" i="11"/>
  <c r="U321" i="11"/>
  <c r="S321" i="11"/>
  <c r="R321" i="11"/>
  <c r="Q321" i="11"/>
  <c r="P321" i="11"/>
  <c r="O321" i="11"/>
  <c r="M321" i="11"/>
  <c r="AA321" i="11" s="1"/>
  <c r="K321" i="11"/>
  <c r="J321" i="11"/>
  <c r="I321" i="11"/>
  <c r="H321" i="11"/>
  <c r="G321" i="11"/>
  <c r="F321" i="11"/>
  <c r="AC320" i="11"/>
  <c r="AB320" i="11"/>
  <c r="AA320" i="11"/>
  <c r="Z320" i="11"/>
  <c r="Y320" i="11"/>
  <c r="X320" i="11"/>
  <c r="V320" i="11"/>
  <c r="T320" i="11"/>
  <c r="T319" i="11" s="1"/>
  <c r="T318" i="11" s="1"/>
  <c r="T315" i="11" s="1"/>
  <c r="S320" i="11"/>
  <c r="S319" i="11" s="1"/>
  <c r="Q320" i="11"/>
  <c r="Q319" i="11" s="1"/>
  <c r="Q318" i="11" s="1"/>
  <c r="Q315" i="11" s="1"/>
  <c r="L320" i="11"/>
  <c r="AA319" i="11"/>
  <c r="Z319" i="11"/>
  <c r="X319" i="11"/>
  <c r="W319" i="11"/>
  <c r="AC319" i="11" s="1"/>
  <c r="V319" i="11"/>
  <c r="U319" i="11"/>
  <c r="U318" i="11" s="1"/>
  <c r="AB318" i="11" s="1"/>
  <c r="R319" i="11"/>
  <c r="P319" i="11"/>
  <c r="P318" i="11" s="1"/>
  <c r="P315" i="11" s="1"/>
  <c r="O319" i="11"/>
  <c r="O318" i="11" s="1"/>
  <c r="O315" i="11" s="1"/>
  <c r="M319" i="11"/>
  <c r="Y319" i="11" s="1"/>
  <c r="L319" i="11"/>
  <c r="K319" i="11"/>
  <c r="J319" i="11"/>
  <c r="J318" i="11" s="1"/>
  <c r="J315" i="11" s="1"/>
  <c r="I319" i="11"/>
  <c r="H319" i="11"/>
  <c r="H318" i="11" s="1"/>
  <c r="G319" i="11"/>
  <c r="G318" i="11" s="1"/>
  <c r="F319" i="11"/>
  <c r="Z318" i="11"/>
  <c r="Y318" i="11"/>
  <c r="W318" i="11"/>
  <c r="S318" i="11"/>
  <c r="S315" i="11" s="1"/>
  <c r="R318" i="11"/>
  <c r="M318" i="11"/>
  <c r="K318" i="11"/>
  <c r="I318" i="11"/>
  <c r="I315" i="11" s="1"/>
  <c r="F318" i="11"/>
  <c r="P317" i="11"/>
  <c r="H317" i="11"/>
  <c r="H310" i="11" s="1"/>
  <c r="G317" i="11"/>
  <c r="U316" i="11"/>
  <c r="P316" i="11"/>
  <c r="P309" i="11" s="1"/>
  <c r="P306" i="11" s="1"/>
  <c r="O316" i="11"/>
  <c r="I316" i="11"/>
  <c r="I309" i="11" s="1"/>
  <c r="I306" i="11" s="1"/>
  <c r="H316" i="11"/>
  <c r="H309" i="11" s="1"/>
  <c r="H306" i="11" s="1"/>
  <c r="G316" i="11"/>
  <c r="AB315" i="11"/>
  <c r="W315" i="11"/>
  <c r="U315" i="11"/>
  <c r="R315" i="11"/>
  <c r="K315" i="11"/>
  <c r="H315" i="11"/>
  <c r="G315" i="11"/>
  <c r="F315" i="11"/>
  <c r="AC314" i="11"/>
  <c r="AB314" i="11"/>
  <c r="AA314" i="11"/>
  <c r="Z314" i="11"/>
  <c r="Y314" i="11"/>
  <c r="X314" i="11"/>
  <c r="V314" i="11"/>
  <c r="T314" i="11"/>
  <c r="S314" i="11"/>
  <c r="S313" i="11" s="1"/>
  <c r="S312" i="11" s="1"/>
  <c r="S311" i="11" s="1"/>
  <c r="Q314" i="11"/>
  <c r="Q313" i="11" s="1"/>
  <c r="Q312" i="11" s="1"/>
  <c r="Q311" i="11" s="1"/>
  <c r="L314" i="11"/>
  <c r="M314" i="11" s="1"/>
  <c r="M313" i="11" s="1"/>
  <c r="M312" i="11" s="1"/>
  <c r="M311" i="11" s="1"/>
  <c r="AA313" i="11"/>
  <c r="Z313" i="11"/>
  <c r="X313" i="11"/>
  <c r="W313" i="11"/>
  <c r="AC313" i="11" s="1"/>
  <c r="V313" i="11"/>
  <c r="U313" i="11"/>
  <c r="AB313" i="11" s="1"/>
  <c r="T313" i="11"/>
  <c r="R313" i="11"/>
  <c r="Y313" i="11" s="1"/>
  <c r="P313" i="11"/>
  <c r="O313" i="11"/>
  <c r="K313" i="11"/>
  <c r="J313" i="11"/>
  <c r="J312" i="11" s="1"/>
  <c r="J311" i="11" s="1"/>
  <c r="I313" i="11"/>
  <c r="I312" i="11" s="1"/>
  <c r="H313" i="11"/>
  <c r="G313" i="11"/>
  <c r="F313" i="11"/>
  <c r="AA312" i="11"/>
  <c r="X312" i="11"/>
  <c r="W312" i="11"/>
  <c r="V312" i="11"/>
  <c r="U312" i="11"/>
  <c r="T312" i="11"/>
  <c r="T311" i="11" s="1"/>
  <c r="R312" i="11"/>
  <c r="Y312" i="11" s="1"/>
  <c r="P312" i="11"/>
  <c r="P311" i="11" s="1"/>
  <c r="O312" i="11"/>
  <c r="K312" i="11"/>
  <c r="K311" i="11" s="1"/>
  <c r="K308" i="11" s="1"/>
  <c r="K305" i="11" s="1"/>
  <c r="H312" i="11"/>
  <c r="L312" i="11" s="1"/>
  <c r="G312" i="11"/>
  <c r="F312" i="11"/>
  <c r="X311" i="11"/>
  <c r="W311" i="11"/>
  <c r="V311" i="11"/>
  <c r="R311" i="11"/>
  <c r="Y311" i="11" s="1"/>
  <c r="O311" i="11"/>
  <c r="I311" i="11"/>
  <c r="H311" i="11"/>
  <c r="G311" i="11"/>
  <c r="F311" i="11"/>
  <c r="P310" i="11"/>
  <c r="O310" i="11"/>
  <c r="O307" i="11" s="1"/>
  <c r="U309" i="11"/>
  <c r="O309" i="11"/>
  <c r="O306" i="11" s="1"/>
  <c r="K309" i="11"/>
  <c r="P308" i="11"/>
  <c r="P305" i="11" s="1"/>
  <c r="P307" i="11"/>
  <c r="I307" i="11"/>
  <c r="H307" i="11"/>
  <c r="U306" i="11"/>
  <c r="T306" i="11"/>
  <c r="K306" i="11"/>
  <c r="K122" i="11" s="1"/>
  <c r="F305" i="11"/>
  <c r="AC304" i="11"/>
  <c r="AB304" i="11"/>
  <c r="AA304" i="11"/>
  <c r="X304" i="11"/>
  <c r="V304" i="11"/>
  <c r="V303" i="11" s="1"/>
  <c r="V302" i="11" s="1"/>
  <c r="V301" i="11" s="1"/>
  <c r="T304" i="11"/>
  <c r="T303" i="11" s="1"/>
  <c r="T302" i="11" s="1"/>
  <c r="T301" i="11" s="1"/>
  <c r="S304" i="11"/>
  <c r="S303" i="11" s="1"/>
  <c r="S302" i="11" s="1"/>
  <c r="S301" i="11" s="1"/>
  <c r="Q304" i="11"/>
  <c r="Q303" i="11" s="1"/>
  <c r="Q302" i="11" s="1"/>
  <c r="Q301" i="11" s="1"/>
  <c r="L304" i="11"/>
  <c r="M304" i="11" s="1"/>
  <c r="X303" i="11"/>
  <c r="X302" i="11" s="1"/>
  <c r="X301" i="11" s="1"/>
  <c r="W303" i="11"/>
  <c r="U303" i="11"/>
  <c r="R303" i="11"/>
  <c r="P303" i="11"/>
  <c r="O303" i="11"/>
  <c r="K303" i="11"/>
  <c r="J303" i="11"/>
  <c r="J302" i="11" s="1"/>
  <c r="I303" i="11"/>
  <c r="H303" i="11"/>
  <c r="G303" i="11"/>
  <c r="F303" i="11"/>
  <c r="AB302" i="11"/>
  <c r="U302" i="11"/>
  <c r="R302" i="11"/>
  <c r="P302" i="11"/>
  <c r="P301" i="11" s="1"/>
  <c r="O302" i="11"/>
  <c r="O301" i="11" s="1"/>
  <c r="O296" i="11" s="1"/>
  <c r="O295" i="11" s="1"/>
  <c r="K302" i="11"/>
  <c r="I302" i="11"/>
  <c r="H302" i="11"/>
  <c r="G302" i="11"/>
  <c r="F302" i="11"/>
  <c r="U301" i="11"/>
  <c r="K301" i="11"/>
  <c r="J301" i="11"/>
  <c r="H301" i="11"/>
  <c r="G301" i="11"/>
  <c r="F301" i="11"/>
  <c r="AC300" i="11"/>
  <c r="AB300" i="11"/>
  <c r="X300" i="11"/>
  <c r="X299" i="11" s="1"/>
  <c r="V300" i="11"/>
  <c r="T300" i="11"/>
  <c r="T299" i="11" s="1"/>
  <c r="T298" i="11" s="1"/>
  <c r="T297" i="11" s="1"/>
  <c r="L300" i="11"/>
  <c r="M300" i="11" s="1"/>
  <c r="AC299" i="11"/>
  <c r="AB299" i="11"/>
  <c r="W299" i="11"/>
  <c r="V299" i="11"/>
  <c r="V298" i="11" s="1"/>
  <c r="V297" i="11" s="1"/>
  <c r="V296" i="11" s="1"/>
  <c r="V295" i="11" s="1"/>
  <c r="U299" i="11"/>
  <c r="R299" i="11"/>
  <c r="P299" i="11"/>
  <c r="O299" i="11"/>
  <c r="L299" i="11"/>
  <c r="K299" i="11"/>
  <c r="J299" i="11"/>
  <c r="I299" i="11"/>
  <c r="H299" i="11"/>
  <c r="G299" i="11"/>
  <c r="G298" i="11" s="1"/>
  <c r="L298" i="11" s="1"/>
  <c r="F299" i="11"/>
  <c r="F298" i="11" s="1"/>
  <c r="X298" i="11"/>
  <c r="U298" i="11"/>
  <c r="R298" i="11"/>
  <c r="P298" i="11"/>
  <c r="P297" i="11" s="1"/>
  <c r="O298" i="11"/>
  <c r="K298" i="11"/>
  <c r="J298" i="11"/>
  <c r="I298" i="11"/>
  <c r="H298" i="11"/>
  <c r="X297" i="11"/>
  <c r="U297" i="11"/>
  <c r="R297" i="11"/>
  <c r="O297" i="11"/>
  <c r="L297" i="11"/>
  <c r="K297" i="11"/>
  <c r="K296" i="11" s="1"/>
  <c r="K295" i="11" s="1"/>
  <c r="J297" i="11"/>
  <c r="I297" i="11"/>
  <c r="H297" i="11"/>
  <c r="G297" i="11"/>
  <c r="G296" i="11" s="1"/>
  <c r="G295" i="11" s="1"/>
  <c r="F297" i="11"/>
  <c r="F296" i="11" s="1"/>
  <c r="F295" i="11" s="1"/>
  <c r="H296" i="11"/>
  <c r="H295" i="11"/>
  <c r="AC294" i="11"/>
  <c r="AB294" i="11"/>
  <c r="X294" i="11"/>
  <c r="V294" i="11"/>
  <c r="V293" i="11" s="1"/>
  <c r="V292" i="11" s="1"/>
  <c r="V291" i="11" s="1"/>
  <c r="V290" i="11" s="1"/>
  <c r="V289" i="11" s="1"/>
  <c r="T294" i="11"/>
  <c r="L294" i="11"/>
  <c r="M294" i="11" s="1"/>
  <c r="X293" i="11"/>
  <c r="W293" i="11"/>
  <c r="U293" i="11"/>
  <c r="AB293" i="11" s="1"/>
  <c r="T293" i="11"/>
  <c r="T292" i="11" s="1"/>
  <c r="R293" i="11"/>
  <c r="P293" i="11"/>
  <c r="O293" i="11"/>
  <c r="K293" i="11"/>
  <c r="K292" i="11" s="1"/>
  <c r="K291" i="11" s="1"/>
  <c r="J293" i="11"/>
  <c r="I293" i="11"/>
  <c r="H293" i="11"/>
  <c r="G293" i="11"/>
  <c r="F293" i="11"/>
  <c r="X292" i="11"/>
  <c r="U292" i="11"/>
  <c r="R292" i="11"/>
  <c r="P292" i="11"/>
  <c r="O292" i="11"/>
  <c r="J292" i="11"/>
  <c r="I292" i="11"/>
  <c r="H292" i="11"/>
  <c r="H291" i="11" s="1"/>
  <c r="H290" i="11" s="1"/>
  <c r="H289" i="11" s="1"/>
  <c r="G292" i="11"/>
  <c r="F292" i="11"/>
  <c r="F291" i="11" s="1"/>
  <c r="X291" i="11"/>
  <c r="U291" i="11"/>
  <c r="T291" i="11"/>
  <c r="T290" i="11" s="1"/>
  <c r="T289" i="11" s="1"/>
  <c r="P291" i="11"/>
  <c r="O291" i="11"/>
  <c r="J291" i="11"/>
  <c r="I291" i="11"/>
  <c r="X290" i="11"/>
  <c r="X289" i="11" s="1"/>
  <c r="U290" i="11"/>
  <c r="P290" i="11"/>
  <c r="O290" i="11"/>
  <c r="K290" i="11"/>
  <c r="K289" i="11" s="1"/>
  <c r="J290" i="11"/>
  <c r="I290" i="11"/>
  <c r="F290" i="11"/>
  <c r="F289" i="11" s="1"/>
  <c r="U289" i="11"/>
  <c r="P289" i="11"/>
  <c r="O289" i="11"/>
  <c r="J289" i="11"/>
  <c r="I289" i="11"/>
  <c r="X288" i="11"/>
  <c r="X287" i="11" s="1"/>
  <c r="V288" i="11"/>
  <c r="V287" i="11" s="1"/>
  <c r="T288" i="11"/>
  <c r="L288" i="11"/>
  <c r="M288" i="11" s="1"/>
  <c r="W287" i="11"/>
  <c r="U287" i="11"/>
  <c r="T287" i="11"/>
  <c r="R287" i="11"/>
  <c r="P287" i="11"/>
  <c r="O287" i="11"/>
  <c r="K287" i="11"/>
  <c r="J287" i="11"/>
  <c r="I287" i="11"/>
  <c r="H287" i="11"/>
  <c r="G287" i="11"/>
  <c r="F287" i="11"/>
  <c r="Y286" i="11"/>
  <c r="X286" i="11"/>
  <c r="X285" i="11" s="1"/>
  <c r="V286" i="11"/>
  <c r="T286" i="11"/>
  <c r="M286" i="11"/>
  <c r="L286" i="11"/>
  <c r="W285" i="11"/>
  <c r="V285" i="11"/>
  <c r="U285" i="11"/>
  <c r="T285" i="11"/>
  <c r="R285" i="11"/>
  <c r="P285" i="11"/>
  <c r="O285" i="11"/>
  <c r="L285" i="11"/>
  <c r="K285" i="11"/>
  <c r="J285" i="11"/>
  <c r="I285" i="11"/>
  <c r="H285" i="11"/>
  <c r="G285" i="11"/>
  <c r="F285" i="11"/>
  <c r="X284" i="11"/>
  <c r="X283" i="11" s="1"/>
  <c r="V284" i="11"/>
  <c r="T284" i="11"/>
  <c r="S284" i="11"/>
  <c r="S283" i="11" s="1"/>
  <c r="M284" i="11"/>
  <c r="L284" i="11"/>
  <c r="W283" i="11"/>
  <c r="V283" i="11"/>
  <c r="U283" i="11"/>
  <c r="T283" i="11"/>
  <c r="R283" i="11"/>
  <c r="P283" i="11"/>
  <c r="O283" i="11"/>
  <c r="K283" i="11"/>
  <c r="J283" i="11"/>
  <c r="I283" i="11"/>
  <c r="H283" i="11"/>
  <c r="G283" i="11"/>
  <c r="L283" i="11" s="1"/>
  <c r="F283" i="11"/>
  <c r="AA282" i="11"/>
  <c r="Z282" i="11"/>
  <c r="Y282" i="11"/>
  <c r="X282" i="11"/>
  <c r="V282" i="11"/>
  <c r="T282" i="11"/>
  <c r="S282" i="11"/>
  <c r="S281" i="11" s="1"/>
  <c r="Q282" i="11"/>
  <c r="Q281" i="11" s="1"/>
  <c r="M282" i="11"/>
  <c r="L282" i="11"/>
  <c r="Z281" i="11"/>
  <c r="X281" i="11"/>
  <c r="W281" i="11"/>
  <c r="V281" i="11"/>
  <c r="U281" i="11"/>
  <c r="T281" i="11"/>
  <c r="T278" i="11" s="1"/>
  <c r="T277" i="11" s="1"/>
  <c r="T249" i="11" s="1"/>
  <c r="T247" i="11" s="1"/>
  <c r="R281" i="11"/>
  <c r="R278" i="11" s="1"/>
  <c r="P281" i="11"/>
  <c r="O281" i="11"/>
  <c r="M281" i="11"/>
  <c r="L281" i="11"/>
  <c r="K281" i="11"/>
  <c r="J281" i="11"/>
  <c r="I281" i="11"/>
  <c r="H281" i="11"/>
  <c r="G281" i="11"/>
  <c r="F281" i="11"/>
  <c r="X280" i="11"/>
  <c r="X279" i="11" s="1"/>
  <c r="V280" i="11"/>
  <c r="V279" i="11" s="1"/>
  <c r="V278" i="11" s="1"/>
  <c r="V277" i="11" s="1"/>
  <c r="T280" i="11"/>
  <c r="T279" i="11" s="1"/>
  <c r="M280" i="11"/>
  <c r="L280" i="11"/>
  <c r="W279" i="11"/>
  <c r="U279" i="11"/>
  <c r="R279" i="11"/>
  <c r="P279" i="11"/>
  <c r="P278" i="11" s="1"/>
  <c r="O279" i="11"/>
  <c r="O278" i="11" s="1"/>
  <c r="O277" i="11" s="1"/>
  <c r="K279" i="11"/>
  <c r="J279" i="11"/>
  <c r="I279" i="11"/>
  <c r="H279" i="11"/>
  <c r="G279" i="11"/>
  <c r="F279" i="11"/>
  <c r="X278" i="11"/>
  <c r="X277" i="11" s="1"/>
  <c r="G278" i="11"/>
  <c r="F278" i="11"/>
  <c r="F277" i="11" s="1"/>
  <c r="R277" i="11"/>
  <c r="P277" i="11"/>
  <c r="AA276" i="11"/>
  <c r="X276" i="11"/>
  <c r="X275" i="11" s="1"/>
  <c r="V276" i="11"/>
  <c r="V275" i="11" s="1"/>
  <c r="T276" i="11"/>
  <c r="S276" i="11"/>
  <c r="Q276" i="11"/>
  <c r="Q275" i="11" s="1"/>
  <c r="L276" i="11"/>
  <c r="M276" i="11" s="1"/>
  <c r="AA275" i="11"/>
  <c r="W275" i="11"/>
  <c r="U275" i="11"/>
  <c r="T275" i="11"/>
  <c r="T272" i="11" s="1"/>
  <c r="T271" i="11" s="1"/>
  <c r="S275" i="11"/>
  <c r="R275" i="11"/>
  <c r="P275" i="11"/>
  <c r="O275" i="11"/>
  <c r="M275" i="11"/>
  <c r="K275" i="11"/>
  <c r="J275" i="11"/>
  <c r="I275" i="11"/>
  <c r="I272" i="11" s="1"/>
  <c r="I271" i="11" s="1"/>
  <c r="H275" i="11"/>
  <c r="G275" i="11"/>
  <c r="F275" i="11"/>
  <c r="X274" i="11"/>
  <c r="X273" i="11" s="1"/>
  <c r="V274" i="11"/>
  <c r="T274" i="11"/>
  <c r="L274" i="11"/>
  <c r="M274" i="11" s="1"/>
  <c r="W273" i="11"/>
  <c r="V273" i="11"/>
  <c r="U273" i="11"/>
  <c r="T273" i="11"/>
  <c r="R273" i="11"/>
  <c r="R272" i="11" s="1"/>
  <c r="P273" i="11"/>
  <c r="O273" i="11"/>
  <c r="K273" i="11"/>
  <c r="J273" i="11"/>
  <c r="J272" i="11" s="1"/>
  <c r="J271" i="11" s="1"/>
  <c r="I273" i="11"/>
  <c r="H273" i="11"/>
  <c r="G273" i="11"/>
  <c r="F273" i="11"/>
  <c r="F272" i="11" s="1"/>
  <c r="W272" i="11"/>
  <c r="V272" i="11"/>
  <c r="V271" i="11" s="1"/>
  <c r="U272" i="11"/>
  <c r="U271" i="11" s="1"/>
  <c r="P272" i="11"/>
  <c r="P271" i="11" s="1"/>
  <c r="O272" i="11"/>
  <c r="O271" i="11" s="1"/>
  <c r="K272" i="11"/>
  <c r="K271" i="11" s="1"/>
  <c r="H272" i="11"/>
  <c r="H271" i="11" s="1"/>
  <c r="R271" i="11"/>
  <c r="F271" i="11"/>
  <c r="AB270" i="11"/>
  <c r="Y270" i="11"/>
  <c r="X270" i="11"/>
  <c r="X269" i="11" s="1"/>
  <c r="V270" i="11"/>
  <c r="V269" i="11" s="1"/>
  <c r="T270" i="11"/>
  <c r="L270" i="11"/>
  <c r="M270" i="11" s="1"/>
  <c r="W269" i="11"/>
  <c r="U269" i="11"/>
  <c r="AB269" i="11" s="1"/>
  <c r="T269" i="11"/>
  <c r="R269" i="11"/>
  <c r="P269" i="11"/>
  <c r="O269" i="11"/>
  <c r="K269" i="11"/>
  <c r="J269" i="11"/>
  <c r="I269" i="11"/>
  <c r="H269" i="11"/>
  <c r="G269" i="11"/>
  <c r="F269" i="11"/>
  <c r="AB268" i="11"/>
  <c r="Y268" i="11"/>
  <c r="X268" i="11"/>
  <c r="V268" i="11"/>
  <c r="V267" i="11" s="1"/>
  <c r="T268" i="11"/>
  <c r="T267" i="11" s="1"/>
  <c r="T266" i="11" s="1"/>
  <c r="M268" i="11"/>
  <c r="AB267" i="11"/>
  <c r="X267" i="11"/>
  <c r="W267" i="11"/>
  <c r="U267" i="11"/>
  <c r="R267" i="11"/>
  <c r="P267" i="11"/>
  <c r="O267" i="11"/>
  <c r="K267" i="11"/>
  <c r="J267" i="11"/>
  <c r="J266" i="11" s="1"/>
  <c r="I267" i="11"/>
  <c r="H267" i="11"/>
  <c r="G267" i="11"/>
  <c r="F267" i="11"/>
  <c r="F266" i="11" s="1"/>
  <c r="U266" i="11"/>
  <c r="P266" i="11"/>
  <c r="O266" i="11"/>
  <c r="K266" i="11"/>
  <c r="I266" i="11"/>
  <c r="H266" i="11"/>
  <c r="AA265" i="11"/>
  <c r="Z265" i="11"/>
  <c r="Y265" i="11"/>
  <c r="X265" i="11"/>
  <c r="V265" i="11"/>
  <c r="T265" i="11"/>
  <c r="S265" i="11"/>
  <c r="S264" i="11" s="1"/>
  <c r="Q265" i="11"/>
  <c r="Q264" i="11" s="1"/>
  <c r="M265" i="11"/>
  <c r="L265" i="11"/>
  <c r="Z264" i="11"/>
  <c r="X264" i="11"/>
  <c r="X261" i="11" s="1"/>
  <c r="W264" i="11"/>
  <c r="V264" i="11"/>
  <c r="U264" i="11"/>
  <c r="T264" i="11"/>
  <c r="R264" i="11"/>
  <c r="R261" i="11" s="1"/>
  <c r="P264" i="11"/>
  <c r="O264" i="11"/>
  <c r="M264" i="11"/>
  <c r="L264" i="11"/>
  <c r="K264" i="11"/>
  <c r="J264" i="11"/>
  <c r="I264" i="11"/>
  <c r="H264" i="11"/>
  <c r="G264" i="11"/>
  <c r="F264" i="11"/>
  <c r="X263" i="11"/>
  <c r="X262" i="11" s="1"/>
  <c r="V263" i="11"/>
  <c r="V262" i="11" s="1"/>
  <c r="V261" i="11" s="1"/>
  <c r="T263" i="11"/>
  <c r="T262" i="11" s="1"/>
  <c r="M263" i="11"/>
  <c r="L263" i="11"/>
  <c r="W262" i="11"/>
  <c r="U262" i="11"/>
  <c r="R262" i="11"/>
  <c r="P262" i="11"/>
  <c r="P261" i="11" s="1"/>
  <c r="O262" i="11"/>
  <c r="K262" i="11"/>
  <c r="K261" i="11" s="1"/>
  <c r="J262" i="11"/>
  <c r="J261" i="11" s="1"/>
  <c r="I262" i="11"/>
  <c r="I261" i="11" s="1"/>
  <c r="I260" i="11" s="1"/>
  <c r="I248" i="11" s="1"/>
  <c r="I246" i="11" s="1"/>
  <c r="H262" i="11"/>
  <c r="H261" i="11" s="1"/>
  <c r="H260" i="11" s="1"/>
  <c r="H248" i="11" s="1"/>
  <c r="H246" i="11" s="1"/>
  <c r="G262" i="11"/>
  <c r="F262" i="11"/>
  <c r="U261" i="11"/>
  <c r="T261" i="11"/>
  <c r="O261" i="11"/>
  <c r="G261" i="11"/>
  <c r="L261" i="11" s="1"/>
  <c r="F261" i="11"/>
  <c r="F260" i="11" s="1"/>
  <c r="F248" i="11" s="1"/>
  <c r="K260" i="11"/>
  <c r="AC259" i="11"/>
  <c r="AB259" i="11"/>
  <c r="X259" i="11"/>
  <c r="V259" i="11"/>
  <c r="V258" i="11" s="1"/>
  <c r="V257" i="11" s="1"/>
  <c r="V256" i="11" s="1"/>
  <c r="T259" i="11"/>
  <c r="Q259" i="11"/>
  <c r="Q258" i="11" s="1"/>
  <c r="Q257" i="11" s="1"/>
  <c r="Q256" i="11" s="1"/>
  <c r="L259" i="11"/>
  <c r="M259" i="11" s="1"/>
  <c r="X258" i="11"/>
  <c r="W258" i="11"/>
  <c r="U258" i="11"/>
  <c r="T258" i="11"/>
  <c r="R258" i="11"/>
  <c r="R257" i="11" s="1"/>
  <c r="P258" i="11"/>
  <c r="O258" i="11"/>
  <c r="O257" i="11" s="1"/>
  <c r="K258" i="11"/>
  <c r="J258" i="11"/>
  <c r="I258" i="11"/>
  <c r="I257" i="11" s="1"/>
  <c r="H258" i="11"/>
  <c r="H257" i="11" s="1"/>
  <c r="G258" i="11"/>
  <c r="L258" i="11" s="1"/>
  <c r="F258" i="11"/>
  <c r="X257" i="11"/>
  <c r="X256" i="11" s="1"/>
  <c r="W257" i="11"/>
  <c r="T257" i="11"/>
  <c r="T256" i="11" s="1"/>
  <c r="P257" i="11"/>
  <c r="L257" i="11"/>
  <c r="K257" i="11"/>
  <c r="J257" i="11"/>
  <c r="G257" i="11"/>
  <c r="F257" i="11"/>
  <c r="F256" i="11" s="1"/>
  <c r="W256" i="11"/>
  <c r="P256" i="11"/>
  <c r="O256" i="11"/>
  <c r="K256" i="11"/>
  <c r="J256" i="11"/>
  <c r="I256" i="11"/>
  <c r="H256" i="11"/>
  <c r="G256" i="11"/>
  <c r="L256" i="11" s="1"/>
  <c r="AB255" i="11"/>
  <c r="X255" i="11"/>
  <c r="X254" i="11" s="1"/>
  <c r="V255" i="11"/>
  <c r="V254" i="11" s="1"/>
  <c r="T255" i="11"/>
  <c r="L255" i="11"/>
  <c r="M255" i="11" s="1"/>
  <c r="W254" i="11"/>
  <c r="U254" i="11"/>
  <c r="AB254" i="11" s="1"/>
  <c r="T254" i="11"/>
  <c r="R254" i="11"/>
  <c r="P254" i="11"/>
  <c r="O254" i="11"/>
  <c r="K254" i="11"/>
  <c r="J254" i="11"/>
  <c r="I254" i="11"/>
  <c r="H254" i="11"/>
  <c r="G254" i="11"/>
  <c r="F254" i="11"/>
  <c r="AB253" i="11"/>
  <c r="X253" i="11"/>
  <c r="V253" i="11"/>
  <c r="V252" i="11" s="1"/>
  <c r="T253" i="11"/>
  <c r="T252" i="11" s="1"/>
  <c r="T251" i="11" s="1"/>
  <c r="T250" i="11" s="1"/>
  <c r="M253" i="11"/>
  <c r="Y253" i="11" s="1"/>
  <c r="L253" i="11"/>
  <c r="AB252" i="11"/>
  <c r="X252" i="11"/>
  <c r="X251" i="11" s="1"/>
  <c r="X250" i="11" s="1"/>
  <c r="W252" i="11"/>
  <c r="U252" i="11"/>
  <c r="R252" i="11"/>
  <c r="R251" i="11" s="1"/>
  <c r="P252" i="11"/>
  <c r="P251" i="11" s="1"/>
  <c r="P250" i="11" s="1"/>
  <c r="P249" i="11" s="1"/>
  <c r="P247" i="11" s="1"/>
  <c r="O252" i="11"/>
  <c r="K252" i="11"/>
  <c r="J252" i="11"/>
  <c r="L252" i="11" s="1"/>
  <c r="I252" i="11"/>
  <c r="H252" i="11"/>
  <c r="G252" i="11"/>
  <c r="F252" i="11"/>
  <c r="U251" i="11"/>
  <c r="O251" i="11"/>
  <c r="K251" i="11"/>
  <c r="J251" i="11"/>
  <c r="J250" i="11" s="1"/>
  <c r="I251" i="11"/>
  <c r="I250" i="11" s="1"/>
  <c r="F251" i="11"/>
  <c r="F250" i="11" s="1"/>
  <c r="O250" i="11"/>
  <c r="O249" i="11" s="1"/>
  <c r="O247" i="11" s="1"/>
  <c r="K250" i="11"/>
  <c r="K248" i="11"/>
  <c r="K246" i="11"/>
  <c r="F246" i="11"/>
  <c r="AC245" i="11"/>
  <c r="AB245" i="11"/>
  <c r="Y245" i="11"/>
  <c r="X245" i="11"/>
  <c r="X244" i="11" s="1"/>
  <c r="X243" i="11" s="1"/>
  <c r="X242" i="11" s="1"/>
  <c r="X241" i="11" s="1"/>
  <c r="X240" i="11" s="1"/>
  <c r="V245" i="11"/>
  <c r="V244" i="11" s="1"/>
  <c r="V243" i="11" s="1"/>
  <c r="V242" i="11" s="1"/>
  <c r="V241" i="11" s="1"/>
  <c r="V240" i="11" s="1"/>
  <c r="T245" i="11"/>
  <c r="T244" i="11" s="1"/>
  <c r="T243" i="11" s="1"/>
  <c r="T242" i="11" s="1"/>
  <c r="T241" i="11" s="1"/>
  <c r="T240" i="11" s="1"/>
  <c r="L245" i="11"/>
  <c r="M245" i="11" s="1"/>
  <c r="AC244" i="11"/>
  <c r="Z244" i="11"/>
  <c r="Y244" i="11"/>
  <c r="W244" i="11"/>
  <c r="U244" i="11"/>
  <c r="R244" i="11"/>
  <c r="P244" i="11"/>
  <c r="O244" i="11"/>
  <c r="M244" i="11"/>
  <c r="M243" i="11" s="1"/>
  <c r="K244" i="11"/>
  <c r="J244" i="11"/>
  <c r="I244" i="11"/>
  <c r="H244" i="11"/>
  <c r="G244" i="11"/>
  <c r="G243" i="11" s="1"/>
  <c r="F244" i="11"/>
  <c r="W243" i="11"/>
  <c r="U243" i="11"/>
  <c r="P243" i="11"/>
  <c r="O243" i="11"/>
  <c r="K243" i="11"/>
  <c r="K242" i="11" s="1"/>
  <c r="J243" i="11"/>
  <c r="I243" i="11"/>
  <c r="F243" i="11"/>
  <c r="F242" i="11" s="1"/>
  <c r="Z242" i="11"/>
  <c r="U242" i="11"/>
  <c r="P242" i="11"/>
  <c r="O242" i="11"/>
  <c r="M242" i="11"/>
  <c r="M241" i="11" s="1"/>
  <c r="J242" i="11"/>
  <c r="I242" i="11"/>
  <c r="G242" i="11"/>
  <c r="G241" i="11" s="1"/>
  <c r="U241" i="11"/>
  <c r="P241" i="11"/>
  <c r="O241" i="11"/>
  <c r="K241" i="11"/>
  <c r="K240" i="11" s="1"/>
  <c r="J241" i="11"/>
  <c r="I241" i="11"/>
  <c r="F241" i="11"/>
  <c r="F240" i="11" s="1"/>
  <c r="Z240" i="11"/>
  <c r="U240" i="11"/>
  <c r="P240" i="11"/>
  <c r="O240" i="11"/>
  <c r="M240" i="11"/>
  <c r="J240" i="11"/>
  <c r="I240" i="11"/>
  <c r="G240" i="11"/>
  <c r="X239" i="11"/>
  <c r="X238" i="11" s="1"/>
  <c r="V239" i="11"/>
  <c r="T239" i="11"/>
  <c r="T238" i="11" s="1"/>
  <c r="T233" i="11" s="1"/>
  <c r="T231" i="11" s="1"/>
  <c r="T129" i="11" s="1"/>
  <c r="T126" i="11" s="1"/>
  <c r="S239" i="11"/>
  <c r="S238" i="11" s="1"/>
  <c r="M239" i="11"/>
  <c r="L239" i="11"/>
  <c r="W238" i="11"/>
  <c r="V238" i="11"/>
  <c r="V233" i="11" s="1"/>
  <c r="V231" i="11" s="1"/>
  <c r="V129" i="11" s="1"/>
  <c r="U238" i="11"/>
  <c r="R238" i="11"/>
  <c r="P238" i="11"/>
  <c r="P233" i="11" s="1"/>
  <c r="P231" i="11" s="1"/>
  <c r="O238" i="11"/>
  <c r="K238" i="11"/>
  <c r="J238" i="11"/>
  <c r="I238" i="11"/>
  <c r="I233" i="11" s="1"/>
  <c r="H238" i="11"/>
  <c r="H233" i="11" s="1"/>
  <c r="H231" i="11" s="1"/>
  <c r="H129" i="11" s="1"/>
  <c r="G238" i="11"/>
  <c r="L238" i="11" s="1"/>
  <c r="F238" i="11"/>
  <c r="Y237" i="11"/>
  <c r="X237" i="11"/>
  <c r="V237" i="11"/>
  <c r="V235" i="11" s="1"/>
  <c r="T237" i="11"/>
  <c r="M237" i="11"/>
  <c r="L237" i="11"/>
  <c r="AC236" i="11"/>
  <c r="AB236" i="11"/>
  <c r="AA236" i="11"/>
  <c r="Z236" i="11"/>
  <c r="Y236" i="11"/>
  <c r="X236" i="11"/>
  <c r="V236" i="11"/>
  <c r="T236" i="11"/>
  <c r="S236" i="11"/>
  <c r="Q236" i="11"/>
  <c r="Q234" i="11" s="1"/>
  <c r="M236" i="11"/>
  <c r="L236" i="11"/>
  <c r="X235" i="11"/>
  <c r="X233" i="11" s="1"/>
  <c r="X231" i="11" s="1"/>
  <c r="W235" i="11"/>
  <c r="U235" i="11"/>
  <c r="T235" i="11"/>
  <c r="R235" i="11"/>
  <c r="P235" i="11"/>
  <c r="O235" i="11"/>
  <c r="K235" i="11"/>
  <c r="J235" i="11"/>
  <c r="I235" i="11"/>
  <c r="H235" i="11"/>
  <c r="L235" i="11" s="1"/>
  <c r="G235" i="11"/>
  <c r="F235" i="11"/>
  <c r="F233" i="11" s="1"/>
  <c r="F231" i="11" s="1"/>
  <c r="Z234" i="11"/>
  <c r="X234" i="11"/>
  <c r="X232" i="11" s="1"/>
  <c r="X230" i="11" s="1"/>
  <c r="W234" i="11"/>
  <c r="V234" i="11"/>
  <c r="U234" i="11"/>
  <c r="T234" i="11"/>
  <c r="T232" i="11" s="1"/>
  <c r="T230" i="11" s="1"/>
  <c r="S234" i="11"/>
  <c r="S232" i="11" s="1"/>
  <c r="S230" i="11" s="1"/>
  <c r="R234" i="11"/>
  <c r="Y234" i="11" s="1"/>
  <c r="P234" i="11"/>
  <c r="O234" i="11"/>
  <c r="O232" i="11" s="1"/>
  <c r="M234" i="11"/>
  <c r="M232" i="11" s="1"/>
  <c r="M230" i="11" s="1"/>
  <c r="K234" i="11"/>
  <c r="J234" i="11"/>
  <c r="I234" i="11"/>
  <c r="I232" i="11" s="1"/>
  <c r="H234" i="11"/>
  <c r="H232" i="11" s="1"/>
  <c r="H230" i="11" s="1"/>
  <c r="G234" i="11"/>
  <c r="F234" i="11"/>
  <c r="R233" i="11"/>
  <c r="K233" i="11"/>
  <c r="J233" i="11"/>
  <c r="J231" i="11" s="1"/>
  <c r="J129" i="11" s="1"/>
  <c r="J126" i="11" s="1"/>
  <c r="G233" i="11"/>
  <c r="Y232" i="11"/>
  <c r="W232" i="11"/>
  <c r="V232" i="11"/>
  <c r="R232" i="11"/>
  <c r="R230" i="11" s="1"/>
  <c r="Y230" i="11" s="1"/>
  <c r="Q232" i="11"/>
  <c r="Q230" i="11" s="1"/>
  <c r="P232" i="11"/>
  <c r="P230" i="11" s="1"/>
  <c r="K232" i="11"/>
  <c r="J232" i="11"/>
  <c r="J230" i="11" s="1"/>
  <c r="G232" i="11"/>
  <c r="F232" i="11"/>
  <c r="F230" i="11" s="1"/>
  <c r="K231" i="11"/>
  <c r="K129" i="11" s="1"/>
  <c r="K126" i="11" s="1"/>
  <c r="I231" i="11"/>
  <c r="W230" i="11"/>
  <c r="V230" i="11"/>
  <c r="O230" i="11"/>
  <c r="K230" i="11"/>
  <c r="I230" i="11"/>
  <c r="AB229" i="11"/>
  <c r="Y229" i="11"/>
  <c r="X229" i="11"/>
  <c r="V229" i="11"/>
  <c r="T229" i="11"/>
  <c r="T228" i="11" s="1"/>
  <c r="L229" i="11"/>
  <c r="M229" i="11" s="1"/>
  <c r="AB228" i="11"/>
  <c r="X228" i="11"/>
  <c r="W228" i="11"/>
  <c r="V228" i="11"/>
  <c r="V227" i="11" s="1"/>
  <c r="V226" i="11" s="1"/>
  <c r="U228" i="11"/>
  <c r="R228" i="11"/>
  <c r="P228" i="11"/>
  <c r="P227" i="11" s="1"/>
  <c r="P226" i="11" s="1"/>
  <c r="O228" i="11"/>
  <c r="K228" i="11"/>
  <c r="J228" i="11"/>
  <c r="J227" i="11" s="1"/>
  <c r="J226" i="11" s="1"/>
  <c r="I228" i="11"/>
  <c r="H228" i="11"/>
  <c r="G228" i="11"/>
  <c r="F228" i="11"/>
  <c r="X227" i="11"/>
  <c r="W227" i="11"/>
  <c r="T227" i="11"/>
  <c r="T226" i="11" s="1"/>
  <c r="R227" i="11"/>
  <c r="O227" i="11"/>
  <c r="O226" i="11" s="1"/>
  <c r="K227" i="11"/>
  <c r="I227" i="11"/>
  <c r="I226" i="11" s="1"/>
  <c r="H227" i="11"/>
  <c r="L227" i="11" s="1"/>
  <c r="G227" i="11"/>
  <c r="F227" i="11"/>
  <c r="X226" i="11"/>
  <c r="W226" i="11"/>
  <c r="R226" i="11"/>
  <c r="K226" i="11"/>
  <c r="H226" i="11"/>
  <c r="G226" i="11"/>
  <c r="F226" i="11"/>
  <c r="AB225" i="11"/>
  <c r="X225" i="11"/>
  <c r="V225" i="11"/>
  <c r="V224" i="11" s="1"/>
  <c r="V223" i="11" s="1"/>
  <c r="V222" i="11" s="1"/>
  <c r="T225" i="11"/>
  <c r="T224" i="11" s="1"/>
  <c r="T223" i="11" s="1"/>
  <c r="T222" i="11" s="1"/>
  <c r="M225" i="11"/>
  <c r="L225" i="11"/>
  <c r="X224" i="11"/>
  <c r="X223" i="11" s="1"/>
  <c r="X222" i="11" s="1"/>
  <c r="W224" i="11"/>
  <c r="U224" i="11"/>
  <c r="R224" i="11"/>
  <c r="AB224" i="11" s="1"/>
  <c r="P224" i="11"/>
  <c r="P223" i="11" s="1"/>
  <c r="P222" i="11" s="1"/>
  <c r="O224" i="11"/>
  <c r="K224" i="11"/>
  <c r="K223" i="11" s="1"/>
  <c r="J224" i="11"/>
  <c r="L224" i="11" s="1"/>
  <c r="I224" i="11"/>
  <c r="H224" i="11"/>
  <c r="H223" i="11" s="1"/>
  <c r="G224" i="11"/>
  <c r="G223" i="11" s="1"/>
  <c r="G222" i="11" s="1"/>
  <c r="F224" i="11"/>
  <c r="W223" i="11"/>
  <c r="U223" i="11"/>
  <c r="R223" i="11"/>
  <c r="O223" i="11"/>
  <c r="J223" i="11"/>
  <c r="J222" i="11" s="1"/>
  <c r="I223" i="11"/>
  <c r="I222" i="11" s="1"/>
  <c r="F223" i="11"/>
  <c r="F222" i="11" s="1"/>
  <c r="U222" i="11"/>
  <c r="O222" i="11"/>
  <c r="K222" i="11"/>
  <c r="AB221" i="11"/>
  <c r="AA221" i="11"/>
  <c r="Z221" i="11"/>
  <c r="Y221" i="11"/>
  <c r="X221" i="11"/>
  <c r="V221" i="11"/>
  <c r="T221" i="11"/>
  <c r="T220" i="11" s="1"/>
  <c r="T219" i="11" s="1"/>
  <c r="T218" i="11" s="1"/>
  <c r="S221" i="11"/>
  <c r="S220" i="11" s="1"/>
  <c r="S219" i="11" s="1"/>
  <c r="S218" i="11" s="1"/>
  <c r="Q221" i="11"/>
  <c r="Q220" i="11" s="1"/>
  <c r="Q219" i="11" s="1"/>
  <c r="Q218" i="11" s="1"/>
  <c r="L221" i="11"/>
  <c r="M221" i="11" s="1"/>
  <c r="X220" i="11"/>
  <c r="W220" i="11"/>
  <c r="V220" i="11"/>
  <c r="V219" i="11" s="1"/>
  <c r="V218" i="11" s="1"/>
  <c r="U220" i="11"/>
  <c r="AB220" i="11" s="1"/>
  <c r="R220" i="11"/>
  <c r="P220" i="11"/>
  <c r="P219" i="11" s="1"/>
  <c r="P218" i="11" s="1"/>
  <c r="O220" i="11"/>
  <c r="M220" i="11"/>
  <c r="K220" i="11"/>
  <c r="J220" i="11"/>
  <c r="J219" i="11" s="1"/>
  <c r="J218" i="11" s="1"/>
  <c r="I220" i="11"/>
  <c r="H220" i="11"/>
  <c r="G220" i="11"/>
  <c r="F220" i="11"/>
  <c r="X219" i="11"/>
  <c r="X218" i="11" s="1"/>
  <c r="W219" i="11"/>
  <c r="U219" i="11"/>
  <c r="R219" i="11"/>
  <c r="O219" i="11"/>
  <c r="O218" i="11" s="1"/>
  <c r="K219" i="11"/>
  <c r="I219" i="11"/>
  <c r="I218" i="11" s="1"/>
  <c r="H219" i="11"/>
  <c r="F219" i="11"/>
  <c r="F218" i="11" s="1"/>
  <c r="W218" i="11"/>
  <c r="R218" i="11"/>
  <c r="K218" i="11"/>
  <c r="H218" i="11"/>
  <c r="AC217" i="11"/>
  <c r="AB217" i="11"/>
  <c r="X217" i="11"/>
  <c r="V217" i="11"/>
  <c r="V216" i="11" s="1"/>
  <c r="V215" i="11" s="1"/>
  <c r="V214" i="11" s="1"/>
  <c r="T217" i="11"/>
  <c r="Q217" i="11"/>
  <c r="Q216" i="11" s="1"/>
  <c r="Q215" i="11" s="1"/>
  <c r="Q214" i="11" s="1"/>
  <c r="M217" i="11"/>
  <c r="L217" i="11"/>
  <c r="X216" i="11"/>
  <c r="X215" i="11" s="1"/>
  <c r="X214" i="11" s="1"/>
  <c r="W216" i="11"/>
  <c r="U216" i="11"/>
  <c r="T216" i="11"/>
  <c r="R216" i="11"/>
  <c r="P216" i="11"/>
  <c r="O216" i="11"/>
  <c r="O215" i="11" s="1"/>
  <c r="K216" i="11"/>
  <c r="J216" i="11"/>
  <c r="I216" i="11"/>
  <c r="I215" i="11" s="1"/>
  <c r="H216" i="11"/>
  <c r="G216" i="11"/>
  <c r="F216" i="11"/>
  <c r="W215" i="11"/>
  <c r="T215" i="11"/>
  <c r="T214" i="11" s="1"/>
  <c r="R215" i="11"/>
  <c r="P215" i="11"/>
  <c r="K215" i="11"/>
  <c r="J215" i="11"/>
  <c r="G215" i="11"/>
  <c r="F215" i="11"/>
  <c r="W214" i="11"/>
  <c r="P214" i="11"/>
  <c r="O214" i="11"/>
  <c r="K214" i="11"/>
  <c r="J214" i="11"/>
  <c r="I214" i="11"/>
  <c r="G214" i="11"/>
  <c r="F214" i="11"/>
  <c r="AC213" i="11"/>
  <c r="AB213" i="11"/>
  <c r="X213" i="11"/>
  <c r="X212" i="11" s="1"/>
  <c r="X211" i="11" s="1"/>
  <c r="X210" i="11" s="1"/>
  <c r="V213" i="11"/>
  <c r="T213" i="11"/>
  <c r="M213" i="11"/>
  <c r="L213" i="11"/>
  <c r="W212" i="11"/>
  <c r="AC212" i="11" s="1"/>
  <c r="V212" i="11"/>
  <c r="U212" i="11"/>
  <c r="AB212" i="11" s="1"/>
  <c r="T212" i="11"/>
  <c r="R212" i="11"/>
  <c r="P212" i="11"/>
  <c r="P211" i="11" s="1"/>
  <c r="P210" i="11" s="1"/>
  <c r="O212" i="11"/>
  <c r="K212" i="11"/>
  <c r="J212" i="11"/>
  <c r="J211" i="11" s="1"/>
  <c r="I212" i="11"/>
  <c r="I211" i="11" s="1"/>
  <c r="H212" i="11"/>
  <c r="G212" i="11"/>
  <c r="F212" i="11"/>
  <c r="AB211" i="11"/>
  <c r="W211" i="11"/>
  <c r="V211" i="11"/>
  <c r="V210" i="11" s="1"/>
  <c r="U211" i="11"/>
  <c r="T211" i="11"/>
  <c r="T210" i="11" s="1"/>
  <c r="R211" i="11"/>
  <c r="O211" i="11"/>
  <c r="O210" i="11" s="1"/>
  <c r="K211" i="11"/>
  <c r="H211" i="11"/>
  <c r="G211" i="11"/>
  <c r="F211" i="11"/>
  <c r="W210" i="11"/>
  <c r="U210" i="11"/>
  <c r="R210" i="11"/>
  <c r="K210" i="11"/>
  <c r="J210" i="11"/>
  <c r="I210" i="11"/>
  <c r="H210" i="11"/>
  <c r="F210" i="11"/>
  <c r="AC209" i="11"/>
  <c r="AB209" i="11"/>
  <c r="AA209" i="11"/>
  <c r="Z209" i="11"/>
  <c r="Y209" i="11"/>
  <c r="X209" i="11"/>
  <c r="V209" i="11"/>
  <c r="T209" i="11"/>
  <c r="S209" i="11"/>
  <c r="S208" i="11" s="1"/>
  <c r="S207" i="11" s="1"/>
  <c r="S206" i="11" s="1"/>
  <c r="Q209" i="11"/>
  <c r="Q208" i="11" s="1"/>
  <c r="Q207" i="11" s="1"/>
  <c r="Q206" i="11" s="1"/>
  <c r="L209" i="11"/>
  <c r="M209" i="11" s="1"/>
  <c r="M208" i="11" s="1"/>
  <c r="M207" i="11" s="1"/>
  <c r="M206" i="11" s="1"/>
  <c r="AA208" i="11"/>
  <c r="Z208" i="11"/>
  <c r="X208" i="11"/>
  <c r="W208" i="11"/>
  <c r="V208" i="11"/>
  <c r="U208" i="11"/>
  <c r="AC208" i="11" s="1"/>
  <c r="T208" i="11"/>
  <c r="T207" i="11" s="1"/>
  <c r="T206" i="11" s="1"/>
  <c r="R208" i="11"/>
  <c r="Y208" i="11" s="1"/>
  <c r="P208" i="11"/>
  <c r="O208" i="11"/>
  <c r="K208" i="11"/>
  <c r="K207" i="11" s="1"/>
  <c r="K206" i="11" s="1"/>
  <c r="J208" i="11"/>
  <c r="J207" i="11" s="1"/>
  <c r="J206" i="11" s="1"/>
  <c r="I208" i="11"/>
  <c r="I207" i="11" s="1"/>
  <c r="H208" i="11"/>
  <c r="G208" i="11"/>
  <c r="F208" i="11"/>
  <c r="AB207" i="11"/>
  <c r="AA207" i="11"/>
  <c r="X207" i="11"/>
  <c r="W207" i="11"/>
  <c r="V207" i="11"/>
  <c r="U207" i="11"/>
  <c r="R207" i="11"/>
  <c r="Y207" i="11" s="1"/>
  <c r="P207" i="11"/>
  <c r="O207" i="11"/>
  <c r="H207" i="11"/>
  <c r="H206" i="11" s="1"/>
  <c r="G207" i="11"/>
  <c r="F207" i="11"/>
  <c r="X206" i="11"/>
  <c r="W206" i="11"/>
  <c r="V206" i="11"/>
  <c r="R206" i="11"/>
  <c r="Y206" i="11" s="1"/>
  <c r="P206" i="11"/>
  <c r="O206" i="11"/>
  <c r="I206" i="11"/>
  <c r="G206" i="11"/>
  <c r="F206" i="11"/>
  <c r="AC205" i="11"/>
  <c r="AB205" i="11"/>
  <c r="AA205" i="11"/>
  <c r="X205" i="11"/>
  <c r="V205" i="11"/>
  <c r="T205" i="11"/>
  <c r="T204" i="11" s="1"/>
  <c r="T203" i="11" s="1"/>
  <c r="T202" i="11" s="1"/>
  <c r="S205" i="11"/>
  <c r="S204" i="11" s="1"/>
  <c r="S203" i="11" s="1"/>
  <c r="S202" i="11" s="1"/>
  <c r="Q205" i="11"/>
  <c r="Q204" i="11" s="1"/>
  <c r="Q203" i="11" s="1"/>
  <c r="Q202" i="11" s="1"/>
  <c r="L205" i="11"/>
  <c r="M205" i="11" s="1"/>
  <c r="X204" i="11"/>
  <c r="W204" i="11"/>
  <c r="V204" i="11"/>
  <c r="V203" i="11" s="1"/>
  <c r="V202" i="11" s="1"/>
  <c r="U204" i="11"/>
  <c r="R204" i="11"/>
  <c r="P204" i="11"/>
  <c r="O204" i="11"/>
  <c r="K204" i="11"/>
  <c r="J204" i="11"/>
  <c r="I204" i="11"/>
  <c r="H204" i="11"/>
  <c r="G204" i="11"/>
  <c r="F204" i="11"/>
  <c r="F203" i="11" s="1"/>
  <c r="X203" i="11"/>
  <c r="X202" i="11" s="1"/>
  <c r="R203" i="11"/>
  <c r="P203" i="11"/>
  <c r="P202" i="11" s="1"/>
  <c r="O203" i="11"/>
  <c r="O202" i="11" s="1"/>
  <c r="J203" i="11"/>
  <c r="I203" i="11"/>
  <c r="H203" i="11"/>
  <c r="G203" i="11"/>
  <c r="R202" i="11"/>
  <c r="J202" i="11"/>
  <c r="I202" i="11"/>
  <c r="H202" i="11"/>
  <c r="G202" i="11"/>
  <c r="F202" i="11"/>
  <c r="AC201" i="11"/>
  <c r="AB201" i="11"/>
  <c r="X201" i="11"/>
  <c r="V201" i="11"/>
  <c r="V200" i="11" s="1"/>
  <c r="T201" i="11"/>
  <c r="T200" i="11" s="1"/>
  <c r="T199" i="11" s="1"/>
  <c r="T198" i="11" s="1"/>
  <c r="S201" i="11"/>
  <c r="L201" i="11"/>
  <c r="M201" i="11" s="1"/>
  <c r="AC200" i="11"/>
  <c r="X200" i="11"/>
  <c r="X199" i="11" s="1"/>
  <c r="W200" i="11"/>
  <c r="U200" i="11"/>
  <c r="Z200" i="11" s="1"/>
  <c r="S200" i="11"/>
  <c r="S199" i="11" s="1"/>
  <c r="S198" i="11" s="1"/>
  <c r="R200" i="11"/>
  <c r="R199" i="11" s="1"/>
  <c r="P200" i="11"/>
  <c r="O200" i="11"/>
  <c r="M200" i="11"/>
  <c r="L200" i="11"/>
  <c r="K200" i="11"/>
  <c r="K199" i="11" s="1"/>
  <c r="J200" i="11"/>
  <c r="J199" i="11" s="1"/>
  <c r="J198" i="11" s="1"/>
  <c r="I200" i="11"/>
  <c r="H200" i="11"/>
  <c r="G200" i="11"/>
  <c r="G199" i="11" s="1"/>
  <c r="G198" i="11" s="1"/>
  <c r="F200" i="11"/>
  <c r="F199" i="11" s="1"/>
  <c r="F198" i="11" s="1"/>
  <c r="AB199" i="11"/>
  <c r="W199" i="11"/>
  <c r="V199" i="11"/>
  <c r="U199" i="11"/>
  <c r="P199" i="11"/>
  <c r="O199" i="11"/>
  <c r="I199" i="11"/>
  <c r="H199" i="11"/>
  <c r="X198" i="11"/>
  <c r="W198" i="11"/>
  <c r="V198" i="11"/>
  <c r="U198" i="11"/>
  <c r="R198" i="11"/>
  <c r="AB198" i="11" s="1"/>
  <c r="P198" i="11"/>
  <c r="O198" i="11"/>
  <c r="K198" i="11"/>
  <c r="I198" i="11"/>
  <c r="H198" i="11"/>
  <c r="AB197" i="11"/>
  <c r="AA197" i="11"/>
  <c r="X197" i="11"/>
  <c r="X196" i="11" s="1"/>
  <c r="X195" i="11" s="1"/>
  <c r="X194" i="11" s="1"/>
  <c r="V197" i="11"/>
  <c r="T197" i="11"/>
  <c r="T196" i="11" s="1"/>
  <c r="L197" i="11"/>
  <c r="M197" i="11" s="1"/>
  <c r="AB196" i="11"/>
  <c r="W196" i="11"/>
  <c r="W195" i="11" s="1"/>
  <c r="W194" i="11" s="1"/>
  <c r="V196" i="11"/>
  <c r="V195" i="11" s="1"/>
  <c r="U196" i="11"/>
  <c r="R196" i="11"/>
  <c r="P196" i="11"/>
  <c r="O196" i="11"/>
  <c r="O195" i="11" s="1"/>
  <c r="K196" i="11"/>
  <c r="J196" i="11"/>
  <c r="J195" i="11" s="1"/>
  <c r="J194" i="11" s="1"/>
  <c r="I196" i="11"/>
  <c r="H196" i="11"/>
  <c r="G196" i="11"/>
  <c r="F196" i="11"/>
  <c r="F195" i="11" s="1"/>
  <c r="F194" i="11" s="1"/>
  <c r="U195" i="11"/>
  <c r="T195" i="11"/>
  <c r="T194" i="11" s="1"/>
  <c r="P195" i="11"/>
  <c r="P194" i="11" s="1"/>
  <c r="K195" i="11"/>
  <c r="K194" i="11" s="1"/>
  <c r="I195" i="11"/>
  <c r="I194" i="11" s="1"/>
  <c r="H195" i="11"/>
  <c r="G195" i="11"/>
  <c r="V194" i="11"/>
  <c r="O194" i="11"/>
  <c r="H194" i="11"/>
  <c r="G194" i="11"/>
  <c r="AC193" i="11"/>
  <c r="AB193" i="11"/>
  <c r="X193" i="11"/>
  <c r="V193" i="11"/>
  <c r="T193" i="11"/>
  <c r="L193" i="11"/>
  <c r="M193" i="11" s="1"/>
  <c r="Y193" i="11" s="1"/>
  <c r="AC192" i="11"/>
  <c r="X192" i="11"/>
  <c r="W192" i="11"/>
  <c r="V192" i="11"/>
  <c r="V191" i="11" s="1"/>
  <c r="V190" i="11" s="1"/>
  <c r="U192" i="11"/>
  <c r="AB192" i="11" s="1"/>
  <c r="T192" i="11"/>
  <c r="R192" i="11"/>
  <c r="P192" i="11"/>
  <c r="P191" i="11" s="1"/>
  <c r="O192" i="11"/>
  <c r="O191" i="11" s="1"/>
  <c r="K192" i="11"/>
  <c r="J192" i="11"/>
  <c r="J191" i="11" s="1"/>
  <c r="J190" i="11" s="1"/>
  <c r="I192" i="11"/>
  <c r="H192" i="11"/>
  <c r="H191" i="11" s="1"/>
  <c r="G192" i="11"/>
  <c r="F192" i="11"/>
  <c r="AB191" i="11"/>
  <c r="X191" i="11"/>
  <c r="U191" i="11"/>
  <c r="T191" i="11"/>
  <c r="T190" i="11" s="1"/>
  <c r="R191" i="11"/>
  <c r="K191" i="11"/>
  <c r="K190" i="11" s="1"/>
  <c r="I191" i="11"/>
  <c r="I190" i="11" s="1"/>
  <c r="G191" i="11"/>
  <c r="F191" i="11"/>
  <c r="X190" i="11"/>
  <c r="R190" i="11"/>
  <c r="P190" i="11"/>
  <c r="O190" i="11"/>
  <c r="H190" i="11"/>
  <c r="G190" i="11"/>
  <c r="F190" i="11"/>
  <c r="AC189" i="11"/>
  <c r="AB189" i="11"/>
  <c r="X189" i="11"/>
  <c r="V189" i="11"/>
  <c r="T189" i="11"/>
  <c r="T188" i="11" s="1"/>
  <c r="T187" i="11" s="1"/>
  <c r="T186" i="11" s="1"/>
  <c r="L189" i="11"/>
  <c r="M189" i="11" s="1"/>
  <c r="AC188" i="11"/>
  <c r="X188" i="11"/>
  <c r="W188" i="11"/>
  <c r="V188" i="11"/>
  <c r="U188" i="11"/>
  <c r="R188" i="11"/>
  <c r="P188" i="11"/>
  <c r="O188" i="11"/>
  <c r="L188" i="11"/>
  <c r="K188" i="11"/>
  <c r="J188" i="11"/>
  <c r="I188" i="11"/>
  <c r="H188" i="11"/>
  <c r="G188" i="11"/>
  <c r="F188" i="11"/>
  <c r="F187" i="11" s="1"/>
  <c r="F186" i="11" s="1"/>
  <c r="X187" i="11"/>
  <c r="W187" i="11"/>
  <c r="V187" i="11"/>
  <c r="V186" i="11" s="1"/>
  <c r="U187" i="11"/>
  <c r="R187" i="11"/>
  <c r="P187" i="11"/>
  <c r="O187" i="11"/>
  <c r="K187" i="11"/>
  <c r="K186" i="11" s="1"/>
  <c r="L186" i="11" s="1"/>
  <c r="J187" i="11"/>
  <c r="I187" i="11"/>
  <c r="H187" i="11"/>
  <c r="G187" i="11"/>
  <c r="X186" i="11"/>
  <c r="W186" i="11"/>
  <c r="R186" i="11"/>
  <c r="P186" i="11"/>
  <c r="O186" i="11"/>
  <c r="J186" i="11"/>
  <c r="I186" i="11"/>
  <c r="H186" i="11"/>
  <c r="G186" i="11"/>
  <c r="AC185" i="11"/>
  <c r="AB185" i="11"/>
  <c r="X185" i="11"/>
  <c r="V185" i="11"/>
  <c r="T185" i="11"/>
  <c r="T184" i="11" s="1"/>
  <c r="T183" i="11" s="1"/>
  <c r="T182" i="11" s="1"/>
  <c r="S185" i="11"/>
  <c r="S184" i="11" s="1"/>
  <c r="S183" i="11" s="1"/>
  <c r="S182" i="11" s="1"/>
  <c r="L185" i="11"/>
  <c r="M185" i="11" s="1"/>
  <c r="X184" i="11"/>
  <c r="W184" i="11"/>
  <c r="V184" i="11"/>
  <c r="V183" i="11" s="1"/>
  <c r="V182" i="11" s="1"/>
  <c r="U184" i="11"/>
  <c r="R184" i="11"/>
  <c r="AB184" i="11" s="1"/>
  <c r="P184" i="11"/>
  <c r="P183" i="11" s="1"/>
  <c r="O184" i="11"/>
  <c r="K184" i="11"/>
  <c r="K183" i="11" s="1"/>
  <c r="K182" i="11" s="1"/>
  <c r="J184" i="11"/>
  <c r="I184" i="11"/>
  <c r="H184" i="11"/>
  <c r="G184" i="11"/>
  <c r="F184" i="11"/>
  <c r="X183" i="11"/>
  <c r="X182" i="11" s="1"/>
  <c r="U183" i="11"/>
  <c r="R183" i="11"/>
  <c r="O183" i="11"/>
  <c r="L183" i="11"/>
  <c r="J183" i="11"/>
  <c r="J182" i="11" s="1"/>
  <c r="I183" i="11"/>
  <c r="H183" i="11"/>
  <c r="G183" i="11"/>
  <c r="G182" i="11" s="1"/>
  <c r="F183" i="11"/>
  <c r="F182" i="11" s="1"/>
  <c r="U182" i="11"/>
  <c r="P182" i="11"/>
  <c r="O182" i="11"/>
  <c r="I182" i="11"/>
  <c r="H182" i="11"/>
  <c r="AC181" i="11"/>
  <c r="AB181" i="11"/>
  <c r="Y181" i="11"/>
  <c r="X181" i="11"/>
  <c r="X180" i="11" s="1"/>
  <c r="V181" i="11"/>
  <c r="V180" i="11" s="1"/>
  <c r="V179" i="11" s="1"/>
  <c r="V178" i="11" s="1"/>
  <c r="T181" i="11"/>
  <c r="T180" i="11" s="1"/>
  <c r="T179" i="11" s="1"/>
  <c r="T178" i="11" s="1"/>
  <c r="L181" i="11"/>
  <c r="M181" i="11" s="1"/>
  <c r="AC180" i="11"/>
  <c r="Z180" i="11"/>
  <c r="W180" i="11"/>
  <c r="U180" i="11"/>
  <c r="R180" i="11"/>
  <c r="P180" i="11"/>
  <c r="O180" i="11"/>
  <c r="M180" i="11"/>
  <c r="M179" i="11" s="1"/>
  <c r="K180" i="11"/>
  <c r="J180" i="11"/>
  <c r="I180" i="11"/>
  <c r="H180" i="11"/>
  <c r="G180" i="11"/>
  <c r="G179" i="11" s="1"/>
  <c r="F180" i="11"/>
  <c r="X179" i="11"/>
  <c r="X178" i="11" s="1"/>
  <c r="W179" i="11"/>
  <c r="U179" i="11"/>
  <c r="P179" i="11"/>
  <c r="O179" i="11"/>
  <c r="K179" i="11"/>
  <c r="K178" i="11" s="1"/>
  <c r="J179" i="11"/>
  <c r="I179" i="11"/>
  <c r="F179" i="11"/>
  <c r="F178" i="11" s="1"/>
  <c r="Z178" i="11"/>
  <c r="U178" i="11"/>
  <c r="P178" i="11"/>
  <c r="O178" i="11"/>
  <c r="M178" i="11"/>
  <c r="J178" i="11"/>
  <c r="I178" i="11"/>
  <c r="G178" i="11"/>
  <c r="AC177" i="11"/>
  <c r="AB177" i="11"/>
  <c r="X177" i="11"/>
  <c r="V177" i="11"/>
  <c r="V176" i="11" s="1"/>
  <c r="V175" i="11" s="1"/>
  <c r="V174" i="11" s="1"/>
  <c r="T177" i="11"/>
  <c r="L177" i="11"/>
  <c r="M177" i="11" s="1"/>
  <c r="X176" i="11"/>
  <c r="X175" i="11" s="1"/>
  <c r="X174" i="11" s="1"/>
  <c r="W176" i="11"/>
  <c r="U176" i="11"/>
  <c r="T176" i="11"/>
  <c r="T175" i="11" s="1"/>
  <c r="T174" i="11" s="1"/>
  <c r="R176" i="11"/>
  <c r="P176" i="11"/>
  <c r="O176" i="11"/>
  <c r="M176" i="11"/>
  <c r="K176" i="11"/>
  <c r="J176" i="11"/>
  <c r="I176" i="11"/>
  <c r="H176" i="11"/>
  <c r="H175" i="11" s="1"/>
  <c r="G176" i="11"/>
  <c r="F176" i="11"/>
  <c r="W175" i="11"/>
  <c r="R175" i="11"/>
  <c r="R174" i="11" s="1"/>
  <c r="P175" i="11"/>
  <c r="O175" i="11"/>
  <c r="O174" i="11" s="1"/>
  <c r="K175" i="11"/>
  <c r="J175" i="11"/>
  <c r="I175" i="11"/>
  <c r="I174" i="11" s="1"/>
  <c r="F175" i="11"/>
  <c r="W174" i="11"/>
  <c r="P174" i="11"/>
  <c r="K174" i="11"/>
  <c r="J174" i="11"/>
  <c r="H174" i="11"/>
  <c r="F174" i="11"/>
  <c r="X173" i="11"/>
  <c r="V173" i="11"/>
  <c r="T173" i="11"/>
  <c r="S173" i="11"/>
  <c r="S172" i="11" s="1"/>
  <c r="S171" i="11" s="1"/>
  <c r="S170" i="11" s="1"/>
  <c r="Q173" i="11"/>
  <c r="Q172" i="11" s="1"/>
  <c r="Q171" i="11" s="1"/>
  <c r="Q170" i="11" s="1"/>
  <c r="L173" i="11"/>
  <c r="X172" i="11"/>
  <c r="W172" i="11"/>
  <c r="W171" i="11" s="1"/>
  <c r="W170" i="11" s="1"/>
  <c r="V172" i="11"/>
  <c r="V171" i="11" s="1"/>
  <c r="U172" i="11"/>
  <c r="T172" i="11"/>
  <c r="T171" i="11" s="1"/>
  <c r="T170" i="11" s="1"/>
  <c r="R172" i="11"/>
  <c r="P172" i="11"/>
  <c r="O172" i="11"/>
  <c r="O171" i="11" s="1"/>
  <c r="O170" i="11" s="1"/>
  <c r="M172" i="11"/>
  <c r="K172" i="11"/>
  <c r="K171" i="11" s="1"/>
  <c r="K170" i="11" s="1"/>
  <c r="J172" i="11"/>
  <c r="I172" i="11"/>
  <c r="H172" i="11"/>
  <c r="G172" i="11"/>
  <c r="F172" i="11"/>
  <c r="X171" i="11"/>
  <c r="X170" i="11" s="1"/>
  <c r="U171" i="11"/>
  <c r="U170" i="11" s="1"/>
  <c r="R171" i="11"/>
  <c r="R170" i="11" s="1"/>
  <c r="P171" i="11"/>
  <c r="P170" i="11" s="1"/>
  <c r="M171" i="11"/>
  <c r="J171" i="11"/>
  <c r="H171" i="11"/>
  <c r="H170" i="11" s="1"/>
  <c r="G171" i="11"/>
  <c r="V170" i="11"/>
  <c r="M170" i="11"/>
  <c r="I170" i="11"/>
  <c r="G170" i="11"/>
  <c r="F170" i="11"/>
  <c r="AC169" i="11"/>
  <c r="AB169" i="11"/>
  <c r="X169" i="11"/>
  <c r="V169" i="11"/>
  <c r="V168" i="11" s="1"/>
  <c r="V167" i="11" s="1"/>
  <c r="V166" i="11" s="1"/>
  <c r="T169" i="11"/>
  <c r="T168" i="11" s="1"/>
  <c r="T167" i="11" s="1"/>
  <c r="T166" i="11" s="1"/>
  <c r="S169" i="11"/>
  <c r="S168" i="11" s="1"/>
  <c r="S167" i="11" s="1"/>
  <c r="S166" i="11" s="1"/>
  <c r="L169" i="11"/>
  <c r="M169" i="11" s="1"/>
  <c r="AC168" i="11"/>
  <c r="AB168" i="11"/>
  <c r="X168" i="11"/>
  <c r="X167" i="11" s="1"/>
  <c r="X166" i="11" s="1"/>
  <c r="W168" i="11"/>
  <c r="U168" i="11"/>
  <c r="R168" i="11"/>
  <c r="P168" i="11"/>
  <c r="O168" i="11"/>
  <c r="K168" i="11"/>
  <c r="J168" i="11"/>
  <c r="I168" i="11"/>
  <c r="H168" i="11"/>
  <c r="G168" i="11"/>
  <c r="F168" i="11"/>
  <c r="W167" i="11"/>
  <c r="U167" i="11"/>
  <c r="P167" i="11"/>
  <c r="P166" i="11" s="1"/>
  <c r="O167" i="11"/>
  <c r="K167" i="11"/>
  <c r="J167" i="11"/>
  <c r="H167" i="11"/>
  <c r="G167" i="11"/>
  <c r="F167" i="11"/>
  <c r="W166" i="11"/>
  <c r="O166" i="11"/>
  <c r="K166" i="11"/>
  <c r="J166" i="11"/>
  <c r="H166" i="11"/>
  <c r="G166" i="11"/>
  <c r="F166" i="11"/>
  <c r="AC165" i="11"/>
  <c r="AB165" i="11"/>
  <c r="AA165" i="11"/>
  <c r="X165" i="11"/>
  <c r="X164" i="11" s="1"/>
  <c r="X163" i="11" s="1"/>
  <c r="X162" i="11" s="1"/>
  <c r="V165" i="11"/>
  <c r="T165" i="11"/>
  <c r="T164" i="11" s="1"/>
  <c r="T163" i="11" s="1"/>
  <c r="T162" i="11" s="1"/>
  <c r="S165" i="11"/>
  <c r="S164" i="11" s="1"/>
  <c r="S163" i="11" s="1"/>
  <c r="S162" i="11" s="1"/>
  <c r="M165" i="11"/>
  <c r="W164" i="11"/>
  <c r="V164" i="11"/>
  <c r="U164" i="11"/>
  <c r="R164" i="11"/>
  <c r="P164" i="11"/>
  <c r="O164" i="11"/>
  <c r="K164" i="11"/>
  <c r="J164" i="11"/>
  <c r="L164" i="11" s="1"/>
  <c r="I164" i="11"/>
  <c r="H164" i="11"/>
  <c r="G164" i="11"/>
  <c r="F164" i="11"/>
  <c r="W163" i="11"/>
  <c r="V163" i="11"/>
  <c r="V162" i="11" s="1"/>
  <c r="P163" i="11"/>
  <c r="O163" i="11"/>
  <c r="O162" i="11" s="1"/>
  <c r="K163" i="11"/>
  <c r="K162" i="11" s="1"/>
  <c r="J163" i="11"/>
  <c r="I163" i="11"/>
  <c r="H163" i="11"/>
  <c r="G163" i="11"/>
  <c r="F163" i="11"/>
  <c r="F162" i="11" s="1"/>
  <c r="P162" i="11"/>
  <c r="I162" i="11"/>
  <c r="H162" i="11"/>
  <c r="G162" i="11"/>
  <c r="AC161" i="11"/>
  <c r="AB161" i="11"/>
  <c r="X161" i="11"/>
  <c r="V161" i="11"/>
  <c r="V160" i="11" s="1"/>
  <c r="T161" i="11"/>
  <c r="T160" i="11" s="1"/>
  <c r="T159" i="11" s="1"/>
  <c r="T158" i="11" s="1"/>
  <c r="M161" i="11"/>
  <c r="L161" i="11"/>
  <c r="X160" i="11"/>
  <c r="X159" i="11" s="1"/>
  <c r="X158" i="11" s="1"/>
  <c r="W160" i="11"/>
  <c r="U160" i="11"/>
  <c r="R160" i="11"/>
  <c r="R159" i="11" s="1"/>
  <c r="P160" i="11"/>
  <c r="P159" i="11" s="1"/>
  <c r="P158" i="11" s="1"/>
  <c r="O160" i="11"/>
  <c r="K160" i="11"/>
  <c r="K159" i="11" s="1"/>
  <c r="K158" i="11" s="1"/>
  <c r="J160" i="11"/>
  <c r="I160" i="11"/>
  <c r="H160" i="11"/>
  <c r="G160" i="11"/>
  <c r="F160" i="11"/>
  <c r="V159" i="11"/>
  <c r="V158" i="11" s="1"/>
  <c r="U159" i="11"/>
  <c r="O159" i="11"/>
  <c r="I159" i="11"/>
  <c r="H159" i="11"/>
  <c r="G159" i="11"/>
  <c r="F159" i="11"/>
  <c r="F158" i="11" s="1"/>
  <c r="U158" i="11"/>
  <c r="O158" i="11"/>
  <c r="I158" i="11"/>
  <c r="H158" i="11"/>
  <c r="G158" i="11"/>
  <c r="AC157" i="11"/>
  <c r="AB157" i="11"/>
  <c r="Y157" i="11"/>
  <c r="X157" i="11"/>
  <c r="X156" i="11" s="1"/>
  <c r="V157" i="11"/>
  <c r="V156" i="11" s="1"/>
  <c r="V155" i="11" s="1"/>
  <c r="V154" i="11" s="1"/>
  <c r="T157" i="11"/>
  <c r="L157" i="11"/>
  <c r="M157" i="11" s="1"/>
  <c r="W156" i="11"/>
  <c r="U156" i="11"/>
  <c r="AB156" i="11" s="1"/>
  <c r="T156" i="11"/>
  <c r="T155" i="11" s="1"/>
  <c r="R156" i="11"/>
  <c r="P156" i="11"/>
  <c r="O156" i="11"/>
  <c r="K156" i="11"/>
  <c r="J156" i="11"/>
  <c r="I156" i="11"/>
  <c r="H156" i="11"/>
  <c r="H155" i="11" s="1"/>
  <c r="H154" i="11" s="1"/>
  <c r="H128" i="11" s="1"/>
  <c r="G156" i="11"/>
  <c r="L156" i="11" s="1"/>
  <c r="F156" i="11"/>
  <c r="X155" i="11"/>
  <c r="X154" i="11" s="1"/>
  <c r="U155" i="11"/>
  <c r="R155" i="11"/>
  <c r="P155" i="11"/>
  <c r="O155" i="11"/>
  <c r="K155" i="11"/>
  <c r="K154" i="11" s="1"/>
  <c r="J155" i="11"/>
  <c r="I155" i="11"/>
  <c r="G155" i="11"/>
  <c r="F155" i="11"/>
  <c r="F154" i="11" s="1"/>
  <c r="U154" i="11"/>
  <c r="T154" i="11"/>
  <c r="P154" i="11"/>
  <c r="O154" i="11"/>
  <c r="J154" i="11"/>
  <c r="I154" i="11"/>
  <c r="AC153" i="11"/>
  <c r="AB153" i="11"/>
  <c r="X153" i="11"/>
  <c r="V153" i="11"/>
  <c r="V152" i="11" s="1"/>
  <c r="V151" i="11" s="1"/>
  <c r="V150" i="11" s="1"/>
  <c r="T153" i="11"/>
  <c r="Q153" i="11"/>
  <c r="Q152" i="11" s="1"/>
  <c r="Q151" i="11" s="1"/>
  <c r="Q150" i="11" s="1"/>
  <c r="M153" i="11"/>
  <c r="L153" i="11"/>
  <c r="X152" i="11"/>
  <c r="X151" i="11" s="1"/>
  <c r="X150" i="11" s="1"/>
  <c r="W152" i="11"/>
  <c r="U152" i="11"/>
  <c r="T152" i="11"/>
  <c r="R152" i="11"/>
  <c r="P152" i="11"/>
  <c r="O152" i="11"/>
  <c r="O151" i="11" s="1"/>
  <c r="K152" i="11"/>
  <c r="J152" i="11"/>
  <c r="I152" i="11"/>
  <c r="I151" i="11" s="1"/>
  <c r="H152" i="11"/>
  <c r="G152" i="11"/>
  <c r="F152" i="11"/>
  <c r="W151" i="11"/>
  <c r="T151" i="11"/>
  <c r="R151" i="11"/>
  <c r="P151" i="11"/>
  <c r="K151" i="11"/>
  <c r="J151" i="11"/>
  <c r="G151" i="11"/>
  <c r="F151" i="11"/>
  <c r="W150" i="11"/>
  <c r="T150" i="11"/>
  <c r="P150" i="11"/>
  <c r="O150" i="11"/>
  <c r="K150" i="11"/>
  <c r="J150" i="11"/>
  <c r="I150" i="11"/>
  <c r="F150" i="11"/>
  <c r="AC149" i="11"/>
  <c r="AB149" i="11"/>
  <c r="AA149" i="11"/>
  <c r="Z149" i="11"/>
  <c r="X149" i="11"/>
  <c r="X148" i="11" s="1"/>
  <c r="X147" i="11" s="1"/>
  <c r="X146" i="11" s="1"/>
  <c r="V149" i="11"/>
  <c r="T149" i="11"/>
  <c r="S149" i="11"/>
  <c r="S148" i="11" s="1"/>
  <c r="S147" i="11" s="1"/>
  <c r="S146" i="11" s="1"/>
  <c r="Q149" i="11"/>
  <c r="Q148" i="11" s="1"/>
  <c r="Q147" i="11" s="1"/>
  <c r="Q146" i="11" s="1"/>
  <c r="M149" i="11"/>
  <c r="M148" i="11" s="1"/>
  <c r="L149" i="11"/>
  <c r="Z148" i="11"/>
  <c r="Y148" i="11"/>
  <c r="W148" i="11"/>
  <c r="AC148" i="11" s="1"/>
  <c r="V148" i="11"/>
  <c r="U148" i="11"/>
  <c r="AB148" i="11" s="1"/>
  <c r="T148" i="11"/>
  <c r="R148" i="11"/>
  <c r="P148" i="11"/>
  <c r="P147" i="11" s="1"/>
  <c r="P146" i="11" s="1"/>
  <c r="O148" i="11"/>
  <c r="K148" i="11"/>
  <c r="J148" i="11"/>
  <c r="J147" i="11" s="1"/>
  <c r="I148" i="11"/>
  <c r="I147" i="11" s="1"/>
  <c r="I146" i="11" s="1"/>
  <c r="H148" i="11"/>
  <c r="G148" i="11"/>
  <c r="F148" i="11"/>
  <c r="AB147" i="11"/>
  <c r="W147" i="11"/>
  <c r="V147" i="11"/>
  <c r="V146" i="11" s="1"/>
  <c r="U147" i="11"/>
  <c r="T147" i="11"/>
  <c r="T146" i="11" s="1"/>
  <c r="R147" i="11"/>
  <c r="O147" i="11"/>
  <c r="O146" i="11" s="1"/>
  <c r="K147" i="11"/>
  <c r="H147" i="11"/>
  <c r="G147" i="11"/>
  <c r="F147" i="11"/>
  <c r="AB146" i="11"/>
  <c r="W146" i="11"/>
  <c r="U146" i="11"/>
  <c r="R146" i="11"/>
  <c r="K146" i="11"/>
  <c r="J146" i="11"/>
  <c r="H146" i="11"/>
  <c r="F146" i="11"/>
  <c r="AC145" i="11"/>
  <c r="AB145" i="11"/>
  <c r="AA145" i="11"/>
  <c r="Z145" i="11"/>
  <c r="Y145" i="11"/>
  <c r="X145" i="11"/>
  <c r="V145" i="11"/>
  <c r="T145" i="11"/>
  <c r="T144" i="11" s="1"/>
  <c r="S145" i="11"/>
  <c r="S144" i="11" s="1"/>
  <c r="S143" i="11" s="1"/>
  <c r="S142" i="11" s="1"/>
  <c r="Q145" i="11"/>
  <c r="L145" i="11"/>
  <c r="M145" i="11" s="1"/>
  <c r="M144" i="11" s="1"/>
  <c r="M143" i="11" s="1"/>
  <c r="M142" i="11" s="1"/>
  <c r="Y142" i="11" s="1"/>
  <c r="AA144" i="11"/>
  <c r="Z144" i="11"/>
  <c r="X144" i="11"/>
  <c r="W144" i="11"/>
  <c r="V144" i="11"/>
  <c r="U144" i="11"/>
  <c r="AC144" i="11" s="1"/>
  <c r="R144" i="11"/>
  <c r="Y144" i="11" s="1"/>
  <c r="Q144" i="11"/>
  <c r="Q143" i="11" s="1"/>
  <c r="Q142" i="11" s="1"/>
  <c r="P144" i="11"/>
  <c r="O144" i="11"/>
  <c r="K144" i="11"/>
  <c r="J144" i="11"/>
  <c r="J143" i="11" s="1"/>
  <c r="J142" i="11" s="1"/>
  <c r="I144" i="11"/>
  <c r="I143" i="11" s="1"/>
  <c r="I142" i="11" s="1"/>
  <c r="H144" i="11"/>
  <c r="G144" i="11"/>
  <c r="F144" i="11"/>
  <c r="AB143" i="11"/>
  <c r="AA143" i="11"/>
  <c r="X143" i="11"/>
  <c r="W143" i="11"/>
  <c r="V143" i="11"/>
  <c r="U143" i="11"/>
  <c r="T143" i="11"/>
  <c r="T142" i="11" s="1"/>
  <c r="R143" i="11"/>
  <c r="Y143" i="11" s="1"/>
  <c r="P143" i="11"/>
  <c r="O143" i="11"/>
  <c r="K143" i="11"/>
  <c r="K142" i="11" s="1"/>
  <c r="H143" i="11"/>
  <c r="H142" i="11" s="1"/>
  <c r="G143" i="11"/>
  <c r="F143" i="11"/>
  <c r="X142" i="11"/>
  <c r="W142" i="11"/>
  <c r="V142" i="11"/>
  <c r="R142" i="11"/>
  <c r="P142" i="11"/>
  <c r="O142" i="11"/>
  <c r="G142" i="11"/>
  <c r="F142" i="11"/>
  <c r="AC141" i="11"/>
  <c r="AB141" i="11"/>
  <c r="AA141" i="11"/>
  <c r="X141" i="11"/>
  <c r="V141" i="11"/>
  <c r="T141" i="11"/>
  <c r="T140" i="11" s="1"/>
  <c r="T139" i="11" s="1"/>
  <c r="T138" i="11" s="1"/>
  <c r="S141" i="11"/>
  <c r="S140" i="11" s="1"/>
  <c r="S139" i="11" s="1"/>
  <c r="S138" i="11" s="1"/>
  <c r="Q141" i="11"/>
  <c r="Q140" i="11" s="1"/>
  <c r="Q139" i="11" s="1"/>
  <c r="Q138" i="11" s="1"/>
  <c r="L141" i="11"/>
  <c r="M141" i="11" s="1"/>
  <c r="X140" i="11"/>
  <c r="X139" i="11" s="1"/>
  <c r="X138" i="11" s="1"/>
  <c r="W140" i="11"/>
  <c r="V140" i="11"/>
  <c r="V139" i="11" s="1"/>
  <c r="U140" i="11"/>
  <c r="R140" i="11"/>
  <c r="P140" i="11"/>
  <c r="O140" i="11"/>
  <c r="K140" i="11"/>
  <c r="K139" i="11" s="1"/>
  <c r="L139" i="11" s="1"/>
  <c r="J140" i="11"/>
  <c r="I140" i="11"/>
  <c r="H140" i="11"/>
  <c r="G140" i="11"/>
  <c r="F140" i="11"/>
  <c r="F139" i="11" s="1"/>
  <c r="F138" i="11" s="1"/>
  <c r="U139" i="11"/>
  <c r="R139" i="11"/>
  <c r="P139" i="11"/>
  <c r="P138" i="11" s="1"/>
  <c r="P127" i="11" s="1"/>
  <c r="P124" i="11" s="1"/>
  <c r="O139" i="11"/>
  <c r="O138" i="11" s="1"/>
  <c r="O127" i="11" s="1"/>
  <c r="O124" i="11" s="1"/>
  <c r="J139" i="11"/>
  <c r="I139" i="11"/>
  <c r="H139" i="11"/>
  <c r="G139" i="11"/>
  <c r="V138" i="11"/>
  <c r="V127" i="11" s="1"/>
  <c r="V124" i="11" s="1"/>
  <c r="R138" i="11"/>
  <c r="K138" i="11"/>
  <c r="L138" i="11" s="1"/>
  <c r="J138" i="11"/>
  <c r="I138" i="11"/>
  <c r="H138" i="11"/>
  <c r="G138" i="11"/>
  <c r="AC137" i="11"/>
  <c r="AB137" i="11"/>
  <c r="X137" i="11"/>
  <c r="V137" i="11"/>
  <c r="V136" i="11" s="1"/>
  <c r="T137" i="11"/>
  <c r="T136" i="11" s="1"/>
  <c r="T135" i="11" s="1"/>
  <c r="T134" i="11" s="1"/>
  <c r="L137" i="11"/>
  <c r="M137" i="11" s="1"/>
  <c r="AC136" i="11"/>
  <c r="X136" i="11"/>
  <c r="X135" i="11" s="1"/>
  <c r="W136" i="11"/>
  <c r="U136" i="11"/>
  <c r="R136" i="11"/>
  <c r="R135" i="11" s="1"/>
  <c r="P136" i="11"/>
  <c r="O136" i="11"/>
  <c r="L136" i="11"/>
  <c r="K136" i="11"/>
  <c r="K135" i="11" s="1"/>
  <c r="J136" i="11"/>
  <c r="J135" i="11" s="1"/>
  <c r="J134" i="11" s="1"/>
  <c r="I136" i="11"/>
  <c r="H136" i="11"/>
  <c r="G136" i="11"/>
  <c r="G135" i="11" s="1"/>
  <c r="G134" i="11" s="1"/>
  <c r="F136" i="11"/>
  <c r="F135" i="11" s="1"/>
  <c r="F134" i="11" s="1"/>
  <c r="AB135" i="11"/>
  <c r="W135" i="11"/>
  <c r="V135" i="11"/>
  <c r="V134" i="11" s="1"/>
  <c r="V128" i="11" s="1"/>
  <c r="V125" i="11" s="1"/>
  <c r="V121" i="11" s="1"/>
  <c r="U135" i="11"/>
  <c r="P135" i="11"/>
  <c r="O135" i="11"/>
  <c r="L135" i="11"/>
  <c r="I135" i="11"/>
  <c r="H135" i="11"/>
  <c r="X134" i="11"/>
  <c r="U134" i="11"/>
  <c r="R134" i="11"/>
  <c r="AB134" i="11" s="1"/>
  <c r="P134" i="11"/>
  <c r="P128" i="11" s="1"/>
  <c r="P125" i="11" s="1"/>
  <c r="P121" i="11" s="1"/>
  <c r="O134" i="11"/>
  <c r="K134" i="11"/>
  <c r="I134" i="11"/>
  <c r="H134" i="11"/>
  <c r="AC133" i="11"/>
  <c r="AB133" i="11"/>
  <c r="X133" i="11"/>
  <c r="V133" i="11"/>
  <c r="V132" i="11" s="1"/>
  <c r="V131" i="11" s="1"/>
  <c r="V130" i="11" s="1"/>
  <c r="T133" i="11"/>
  <c r="L133" i="11"/>
  <c r="M133" i="11" s="1"/>
  <c r="X132" i="11"/>
  <c r="W132" i="11"/>
  <c r="U132" i="11"/>
  <c r="AB132" i="11" s="1"/>
  <c r="T132" i="11"/>
  <c r="R132" i="11"/>
  <c r="P132" i="11"/>
  <c r="O132" i="11"/>
  <c r="K132" i="11"/>
  <c r="K131" i="11" s="1"/>
  <c r="J132" i="11"/>
  <c r="I132" i="11"/>
  <c r="H132" i="11"/>
  <c r="G132" i="11"/>
  <c r="F132" i="11"/>
  <c r="X131" i="11"/>
  <c r="U131" i="11"/>
  <c r="T131" i="11"/>
  <c r="T130" i="11" s="1"/>
  <c r="R131" i="11"/>
  <c r="P131" i="11"/>
  <c r="O131" i="11"/>
  <c r="J131" i="11"/>
  <c r="I131" i="11"/>
  <c r="H131" i="11"/>
  <c r="H130" i="11" s="1"/>
  <c r="G131" i="11"/>
  <c r="F131" i="11"/>
  <c r="F130" i="11" s="1"/>
  <c r="X130" i="11"/>
  <c r="U130" i="11"/>
  <c r="P130" i="11"/>
  <c r="O130" i="11"/>
  <c r="K130" i="11"/>
  <c r="J130" i="11"/>
  <c r="I130" i="11"/>
  <c r="X129" i="11"/>
  <c r="X126" i="11" s="1"/>
  <c r="P129" i="11"/>
  <c r="P126" i="11" s="1"/>
  <c r="I129" i="11"/>
  <c r="I126" i="11" s="1"/>
  <c r="F129" i="11"/>
  <c r="O128" i="11"/>
  <c r="O125" i="11" s="1"/>
  <c r="O121" i="11" s="1"/>
  <c r="V126" i="11"/>
  <c r="H126" i="11"/>
  <c r="F126" i="11"/>
  <c r="H125" i="11"/>
  <c r="H121" i="11" s="1"/>
  <c r="X122" i="11"/>
  <c r="T122" i="11"/>
  <c r="P122" i="11"/>
  <c r="O122" i="11"/>
  <c r="I122" i="11"/>
  <c r="H122" i="11"/>
  <c r="F122" i="11"/>
  <c r="AB119" i="11"/>
  <c r="Z119" i="11"/>
  <c r="X119" i="11"/>
  <c r="V119" i="11"/>
  <c r="V118" i="11" s="1"/>
  <c r="V113" i="11" s="1"/>
  <c r="V111" i="11" s="1"/>
  <c r="T119" i="11"/>
  <c r="L119" i="11"/>
  <c r="M119" i="11" s="1"/>
  <c r="X118" i="11"/>
  <c r="X113" i="11" s="1"/>
  <c r="X111" i="11" s="1"/>
  <c r="W118" i="11"/>
  <c r="U118" i="11"/>
  <c r="T118" i="11"/>
  <c r="T113" i="11" s="1"/>
  <c r="R118" i="11"/>
  <c r="R113" i="11" s="1"/>
  <c r="P118" i="11"/>
  <c r="O118" i="11"/>
  <c r="K118" i="11"/>
  <c r="K113" i="11" s="1"/>
  <c r="K111" i="11" s="1"/>
  <c r="J118" i="11"/>
  <c r="I118" i="11"/>
  <c r="H118" i="11"/>
  <c r="H113" i="11" s="1"/>
  <c r="G118" i="11"/>
  <c r="G113" i="11" s="1"/>
  <c r="G111" i="11" s="1"/>
  <c r="F118" i="11"/>
  <c r="F113" i="11" s="1"/>
  <c r="F111" i="11" s="1"/>
  <c r="X117" i="11"/>
  <c r="X116" i="11" s="1"/>
  <c r="X115" i="11" s="1"/>
  <c r="V117" i="11"/>
  <c r="T117" i="11"/>
  <c r="L117" i="11"/>
  <c r="M117" i="11" s="1"/>
  <c r="W116" i="11"/>
  <c r="W115" i="11" s="1"/>
  <c r="V116" i="11"/>
  <c r="V115" i="11" s="1"/>
  <c r="V114" i="11" s="1"/>
  <c r="U116" i="11"/>
  <c r="T116" i="11"/>
  <c r="T115" i="11" s="1"/>
  <c r="T114" i="11" s="1"/>
  <c r="T112" i="11" s="1"/>
  <c r="R116" i="11"/>
  <c r="P116" i="11"/>
  <c r="P115" i="11" s="1"/>
  <c r="O116" i="11"/>
  <c r="O115" i="11" s="1"/>
  <c r="O114" i="11" s="1"/>
  <c r="O112" i="11" s="1"/>
  <c r="K116" i="11"/>
  <c r="K115" i="11" s="1"/>
  <c r="K114" i="11" s="1"/>
  <c r="K112" i="11" s="1"/>
  <c r="J116" i="11"/>
  <c r="J115" i="11" s="1"/>
  <c r="J114" i="11" s="1"/>
  <c r="J112" i="11" s="1"/>
  <c r="I116" i="11"/>
  <c r="H116" i="11"/>
  <c r="G116" i="11"/>
  <c r="F116" i="11"/>
  <c r="U115" i="11"/>
  <c r="U114" i="11" s="1"/>
  <c r="R115" i="11"/>
  <c r="L115" i="11"/>
  <c r="I115" i="11"/>
  <c r="I114" i="11" s="1"/>
  <c r="I112" i="11" s="1"/>
  <c r="H115" i="11"/>
  <c r="H114" i="11" s="1"/>
  <c r="G115" i="11"/>
  <c r="F115" i="11"/>
  <c r="X114" i="11"/>
  <c r="X112" i="11" s="1"/>
  <c r="W114" i="11"/>
  <c r="P114" i="11"/>
  <c r="G114" i="11"/>
  <c r="L114" i="11" s="1"/>
  <c r="F114" i="11"/>
  <c r="F112" i="11" s="1"/>
  <c r="U113" i="11"/>
  <c r="P113" i="11"/>
  <c r="P111" i="11" s="1"/>
  <c r="O113" i="11"/>
  <c r="O111" i="11" s="1"/>
  <c r="J113" i="11"/>
  <c r="J111" i="11" s="1"/>
  <c r="I113" i="11"/>
  <c r="V112" i="11"/>
  <c r="P112" i="11"/>
  <c r="H112" i="11"/>
  <c r="G112" i="11"/>
  <c r="L112" i="11" s="1"/>
  <c r="T111" i="11"/>
  <c r="I111" i="11"/>
  <c r="H111" i="11"/>
  <c r="Y110" i="11"/>
  <c r="X110" i="11"/>
  <c r="V110" i="11"/>
  <c r="V109" i="11" s="1"/>
  <c r="V108" i="11" s="1"/>
  <c r="T110" i="11"/>
  <c r="T109" i="11" s="1"/>
  <c r="T108" i="11" s="1"/>
  <c r="L110" i="11"/>
  <c r="M110" i="11" s="1"/>
  <c r="X109" i="11"/>
  <c r="X108" i="11" s="1"/>
  <c r="W109" i="11"/>
  <c r="W108" i="11" s="1"/>
  <c r="U109" i="11"/>
  <c r="R109" i="11"/>
  <c r="P109" i="11"/>
  <c r="P108" i="11" s="1"/>
  <c r="O109" i="11"/>
  <c r="O108" i="11" s="1"/>
  <c r="K109" i="11"/>
  <c r="K108" i="11" s="1"/>
  <c r="J109" i="11"/>
  <c r="J108" i="11" s="1"/>
  <c r="I109" i="11"/>
  <c r="H109" i="11"/>
  <c r="G109" i="11"/>
  <c r="F109" i="11"/>
  <c r="F108" i="11" s="1"/>
  <c r="U108" i="11"/>
  <c r="H108" i="11"/>
  <c r="G108" i="11"/>
  <c r="AC107" i="11"/>
  <c r="AB107" i="11"/>
  <c r="Y107" i="11"/>
  <c r="X107" i="11"/>
  <c r="V107" i="11"/>
  <c r="T107" i="11"/>
  <c r="L107" i="11"/>
  <c r="M107" i="11" s="1"/>
  <c r="AC106" i="11"/>
  <c r="AB106" i="11"/>
  <c r="X106" i="11"/>
  <c r="V106" i="11"/>
  <c r="V105" i="11" s="1"/>
  <c r="V104" i="11" s="1"/>
  <c r="T106" i="11"/>
  <c r="T105" i="11" s="1"/>
  <c r="T104" i="11" s="1"/>
  <c r="T94" i="11" s="1"/>
  <c r="S106" i="11"/>
  <c r="L106" i="11"/>
  <c r="M106" i="11" s="1"/>
  <c r="X105" i="11"/>
  <c r="X104" i="11" s="1"/>
  <c r="X9" i="11" s="1"/>
  <c r="W105" i="11"/>
  <c r="U105" i="11"/>
  <c r="R105" i="11"/>
  <c r="P105" i="11"/>
  <c r="O105" i="11"/>
  <c r="K105" i="11"/>
  <c r="K104" i="11" s="1"/>
  <c r="J105" i="11"/>
  <c r="I105" i="11"/>
  <c r="L105" i="11" s="1"/>
  <c r="H105" i="11"/>
  <c r="G105" i="11"/>
  <c r="F105" i="11"/>
  <c r="W104" i="11"/>
  <c r="W94" i="11" s="1"/>
  <c r="U104" i="11"/>
  <c r="P104" i="11"/>
  <c r="O104" i="11"/>
  <c r="J104" i="11"/>
  <c r="I104" i="11"/>
  <c r="H104" i="11"/>
  <c r="G104" i="11"/>
  <c r="F104" i="11"/>
  <c r="AC103" i="11"/>
  <c r="AB103" i="11"/>
  <c r="AA103" i="11"/>
  <c r="X103" i="11"/>
  <c r="V103" i="11"/>
  <c r="T103" i="11"/>
  <c r="L103" i="11"/>
  <c r="M103" i="11" s="1"/>
  <c r="AC102" i="11"/>
  <c r="AB102" i="11"/>
  <c r="X102" i="11"/>
  <c r="V102" i="11"/>
  <c r="V101" i="11" s="1"/>
  <c r="V100" i="11" s="1"/>
  <c r="V99" i="11" s="1"/>
  <c r="T102" i="11"/>
  <c r="L102" i="11"/>
  <c r="M102" i="11" s="1"/>
  <c r="AC101" i="11"/>
  <c r="X101" i="11"/>
  <c r="W101" i="11"/>
  <c r="U101" i="11"/>
  <c r="T101" i="11"/>
  <c r="T100" i="11" s="1"/>
  <c r="T99" i="11" s="1"/>
  <c r="R101" i="11"/>
  <c r="R100" i="11" s="1"/>
  <c r="P101" i="11"/>
  <c r="O101" i="11"/>
  <c r="K101" i="11"/>
  <c r="J101" i="11"/>
  <c r="I101" i="11"/>
  <c r="H101" i="11"/>
  <c r="G101" i="11"/>
  <c r="G100" i="11" s="1"/>
  <c r="F101" i="11"/>
  <c r="F100" i="11" s="1"/>
  <c r="AC100" i="11"/>
  <c r="X100" i="11"/>
  <c r="X99" i="11" s="1"/>
  <c r="W100" i="11"/>
  <c r="U100" i="11"/>
  <c r="AB100" i="11" s="1"/>
  <c r="P100" i="11"/>
  <c r="O100" i="11"/>
  <c r="K100" i="11"/>
  <c r="K99" i="11" s="1"/>
  <c r="J100" i="11"/>
  <c r="I100" i="11"/>
  <c r="H100" i="11"/>
  <c r="H99" i="11" s="1"/>
  <c r="U99" i="11"/>
  <c r="R99" i="11"/>
  <c r="R95" i="11" s="1"/>
  <c r="P99" i="11"/>
  <c r="O99" i="11"/>
  <c r="J99" i="11"/>
  <c r="I99" i="11"/>
  <c r="G99" i="11"/>
  <c r="G95" i="11" s="1"/>
  <c r="F99" i="11"/>
  <c r="X98" i="11"/>
  <c r="X97" i="11" s="1"/>
  <c r="V98" i="11"/>
  <c r="T98" i="11"/>
  <c r="L98" i="11"/>
  <c r="M98" i="11" s="1"/>
  <c r="W97" i="11"/>
  <c r="V97" i="11"/>
  <c r="V96" i="11" s="1"/>
  <c r="V95" i="11" s="1"/>
  <c r="U97" i="11"/>
  <c r="T97" i="11"/>
  <c r="R97" i="11"/>
  <c r="P97" i="11"/>
  <c r="P96" i="11" s="1"/>
  <c r="P95" i="11" s="1"/>
  <c r="O97" i="11"/>
  <c r="O96" i="11" s="1"/>
  <c r="K97" i="11"/>
  <c r="K96" i="11" s="1"/>
  <c r="J97" i="11"/>
  <c r="J96" i="11" s="1"/>
  <c r="J95" i="11" s="1"/>
  <c r="I97" i="11"/>
  <c r="H97" i="11"/>
  <c r="H96" i="11" s="1"/>
  <c r="H95" i="11" s="1"/>
  <c r="G97" i="11"/>
  <c r="F97" i="11"/>
  <c r="X96" i="11"/>
  <c r="U96" i="11"/>
  <c r="T96" i="11"/>
  <c r="T95" i="11" s="1"/>
  <c r="R96" i="11"/>
  <c r="I96" i="11"/>
  <c r="G96" i="11"/>
  <c r="F96" i="11"/>
  <c r="O95" i="11"/>
  <c r="I95" i="11"/>
  <c r="X94" i="11"/>
  <c r="O94" i="11"/>
  <c r="H94" i="11"/>
  <c r="G94" i="11"/>
  <c r="F94" i="11"/>
  <c r="AC93" i="11"/>
  <c r="AB93" i="11"/>
  <c r="X93" i="11"/>
  <c r="V93" i="11"/>
  <c r="T93" i="11"/>
  <c r="O93" i="11"/>
  <c r="L93" i="11"/>
  <c r="M93" i="11" s="1"/>
  <c r="Y92" i="11"/>
  <c r="X92" i="11"/>
  <c r="V92" i="11"/>
  <c r="T92" i="11"/>
  <c r="M92" i="11"/>
  <c r="L92" i="11"/>
  <c r="AB91" i="11"/>
  <c r="Y91" i="11"/>
  <c r="X91" i="11"/>
  <c r="X87" i="11" s="1"/>
  <c r="V91" i="11"/>
  <c r="T91" i="11"/>
  <c r="M91" i="11"/>
  <c r="L91" i="11"/>
  <c r="AC90" i="11"/>
  <c r="AB90" i="11"/>
  <c r="X90" i="11"/>
  <c r="V90" i="11"/>
  <c r="T90" i="11"/>
  <c r="L90" i="11"/>
  <c r="M90" i="11" s="1"/>
  <c r="AB89" i="11"/>
  <c r="Y89" i="11"/>
  <c r="X89" i="11"/>
  <c r="V89" i="11"/>
  <c r="T89" i="11"/>
  <c r="L89" i="11"/>
  <c r="M89" i="11" s="1"/>
  <c r="AB88" i="11"/>
  <c r="AA88" i="11"/>
  <c r="X88" i="11"/>
  <c r="V88" i="11"/>
  <c r="T88" i="11"/>
  <c r="L88" i="11"/>
  <c r="M88" i="11" s="1"/>
  <c r="AC87" i="11"/>
  <c r="AB87" i="11"/>
  <c r="W87" i="11"/>
  <c r="V87" i="11"/>
  <c r="U87" i="11"/>
  <c r="T87" i="11"/>
  <c r="R87" i="11"/>
  <c r="P87" i="11"/>
  <c r="O87" i="11"/>
  <c r="K87" i="11"/>
  <c r="J87" i="11"/>
  <c r="I87" i="11"/>
  <c r="H87" i="11"/>
  <c r="G87" i="11"/>
  <c r="F87" i="11"/>
  <c r="AC86" i="11"/>
  <c r="AB86" i="11"/>
  <c r="X86" i="11"/>
  <c r="V86" i="11"/>
  <c r="T86" i="11"/>
  <c r="S86" i="11"/>
  <c r="L86" i="11"/>
  <c r="M86" i="11" s="1"/>
  <c r="AC85" i="11"/>
  <c r="AB85" i="11"/>
  <c r="AA85" i="11"/>
  <c r="X85" i="11"/>
  <c r="V85" i="11"/>
  <c r="T85" i="11"/>
  <c r="L85" i="11"/>
  <c r="M85" i="11" s="1"/>
  <c r="AC84" i="11"/>
  <c r="AB84" i="11"/>
  <c r="X84" i="11"/>
  <c r="V84" i="11"/>
  <c r="T84" i="11"/>
  <c r="L84" i="11"/>
  <c r="M84" i="11" s="1"/>
  <c r="AC83" i="11"/>
  <c r="AB83" i="11"/>
  <c r="Y83" i="11"/>
  <c r="X83" i="11"/>
  <c r="V83" i="11"/>
  <c r="T83" i="11"/>
  <c r="M83" i="11"/>
  <c r="L83" i="11"/>
  <c r="AC82" i="11"/>
  <c r="AB82" i="11"/>
  <c r="AA82" i="11"/>
  <c r="Z82" i="11"/>
  <c r="Y82" i="11"/>
  <c r="X82" i="11"/>
  <c r="V82" i="11"/>
  <c r="T82" i="11"/>
  <c r="S82" i="11"/>
  <c r="Q82" i="11"/>
  <c r="M82" i="11"/>
  <c r="L82" i="11"/>
  <c r="AC81" i="11"/>
  <c r="AB81" i="11"/>
  <c r="AA81" i="11"/>
  <c r="Z81" i="11"/>
  <c r="Y81" i="11"/>
  <c r="X81" i="11"/>
  <c r="V81" i="11"/>
  <c r="T81" i="11"/>
  <c r="S81" i="11"/>
  <c r="Q81" i="11"/>
  <c r="M81" i="11"/>
  <c r="L81" i="11"/>
  <c r="W80" i="11"/>
  <c r="U80" i="11"/>
  <c r="R80" i="11"/>
  <c r="P80" i="11"/>
  <c r="O80" i="11"/>
  <c r="K80" i="11"/>
  <c r="J80" i="11"/>
  <c r="I80" i="11"/>
  <c r="H80" i="11"/>
  <c r="G80" i="11"/>
  <c r="F80" i="11"/>
  <c r="AC79" i="11"/>
  <c r="AB79" i="11"/>
  <c r="X79" i="11"/>
  <c r="V79" i="11"/>
  <c r="T79" i="11"/>
  <c r="S79" i="11"/>
  <c r="L79" i="11"/>
  <c r="M79" i="11" s="1"/>
  <c r="AC78" i="11"/>
  <c r="AB78" i="11"/>
  <c r="AA78" i="11"/>
  <c r="X78" i="11"/>
  <c r="V78" i="11"/>
  <c r="T78" i="11"/>
  <c r="L78" i="11"/>
  <c r="M78" i="11" s="1"/>
  <c r="AC77" i="11"/>
  <c r="AB77" i="11"/>
  <c r="X77" i="11"/>
  <c r="V77" i="11"/>
  <c r="T77" i="11"/>
  <c r="Q77" i="11"/>
  <c r="L77" i="11"/>
  <c r="M77" i="11" s="1"/>
  <c r="X76" i="11"/>
  <c r="W76" i="11"/>
  <c r="U76" i="11"/>
  <c r="T76" i="11"/>
  <c r="R76" i="11"/>
  <c r="P76" i="11"/>
  <c r="O76" i="11"/>
  <c r="K76" i="11"/>
  <c r="J76" i="11"/>
  <c r="I76" i="11"/>
  <c r="H76" i="11"/>
  <c r="G76" i="11"/>
  <c r="L76" i="11" s="1"/>
  <c r="F76" i="11"/>
  <c r="AC75" i="11"/>
  <c r="AB75" i="11"/>
  <c r="Y75" i="11"/>
  <c r="X75" i="11"/>
  <c r="X70" i="11" s="1"/>
  <c r="V75" i="11"/>
  <c r="T75" i="11"/>
  <c r="M75" i="11"/>
  <c r="L75" i="11"/>
  <c r="AB74" i="11"/>
  <c r="X74" i="11"/>
  <c r="V74" i="11"/>
  <c r="T74" i="11"/>
  <c r="M74" i="11"/>
  <c r="L74" i="11"/>
  <c r="AC73" i="11"/>
  <c r="AB73" i="11"/>
  <c r="X73" i="11"/>
  <c r="V73" i="11"/>
  <c r="T73" i="11"/>
  <c r="L73" i="11"/>
  <c r="M73" i="11" s="1"/>
  <c r="AB72" i="11"/>
  <c r="X72" i="11"/>
  <c r="V72" i="11"/>
  <c r="T72" i="11"/>
  <c r="J72" i="11"/>
  <c r="AC71" i="11"/>
  <c r="AB71" i="11"/>
  <c r="X71" i="11"/>
  <c r="V71" i="11"/>
  <c r="V70" i="11" s="1"/>
  <c r="T71" i="11"/>
  <c r="T70" i="11" s="1"/>
  <c r="S71" i="11"/>
  <c r="M71" i="11"/>
  <c r="L71" i="11"/>
  <c r="W70" i="11"/>
  <c r="U70" i="11"/>
  <c r="R70" i="11"/>
  <c r="AB70" i="11" s="1"/>
  <c r="P70" i="11"/>
  <c r="P67" i="11" s="1"/>
  <c r="P49" i="11" s="1"/>
  <c r="O70" i="11"/>
  <c r="K70" i="11"/>
  <c r="I70" i="11"/>
  <c r="H70" i="11"/>
  <c r="G70" i="11"/>
  <c r="F70" i="11"/>
  <c r="AB69" i="11"/>
  <c r="X69" i="11"/>
  <c r="X68" i="11" s="1"/>
  <c r="V69" i="11"/>
  <c r="T69" i="11"/>
  <c r="T68" i="11" s="1"/>
  <c r="L69" i="11"/>
  <c r="M69" i="11" s="1"/>
  <c r="AB68" i="11"/>
  <c r="W68" i="11"/>
  <c r="V68" i="11"/>
  <c r="U68" i="11"/>
  <c r="R68" i="11"/>
  <c r="P68" i="11"/>
  <c r="O68" i="11"/>
  <c r="K68" i="11"/>
  <c r="L68" i="11" s="1"/>
  <c r="J68" i="11"/>
  <c r="I68" i="11"/>
  <c r="H68" i="11"/>
  <c r="G68" i="11"/>
  <c r="F68" i="11"/>
  <c r="U67" i="11"/>
  <c r="R67" i="11"/>
  <c r="O67" i="11"/>
  <c r="I67" i="11"/>
  <c r="AC66" i="11"/>
  <c r="AB66" i="11"/>
  <c r="X66" i="11"/>
  <c r="V66" i="11"/>
  <c r="T66" i="11"/>
  <c r="M66" i="11"/>
  <c r="L66" i="11"/>
  <c r="AC65" i="11"/>
  <c r="AB65" i="11"/>
  <c r="X65" i="11"/>
  <c r="V65" i="11"/>
  <c r="T65" i="11"/>
  <c r="T62" i="11" s="1"/>
  <c r="L65" i="11"/>
  <c r="M65" i="11" s="1"/>
  <c r="AB64" i="11"/>
  <c r="X64" i="11"/>
  <c r="V64" i="11"/>
  <c r="T64" i="11"/>
  <c r="L64" i="11"/>
  <c r="M64" i="11" s="1"/>
  <c r="AC63" i="11"/>
  <c r="AB63" i="11"/>
  <c r="X63" i="11"/>
  <c r="X62" i="11" s="1"/>
  <c r="V63" i="11"/>
  <c r="T63" i="11"/>
  <c r="L63" i="11"/>
  <c r="M63" i="11" s="1"/>
  <c r="W62" i="11"/>
  <c r="U62" i="11"/>
  <c r="R62" i="11"/>
  <c r="P62" i="11"/>
  <c r="O62" i="11"/>
  <c r="L62" i="11"/>
  <c r="K62" i="11"/>
  <c r="J62" i="11"/>
  <c r="I62" i="11"/>
  <c r="H62" i="11"/>
  <c r="G62" i="11"/>
  <c r="F62" i="11"/>
  <c r="AC61" i="11"/>
  <c r="AB61" i="11"/>
  <c r="X61" i="11"/>
  <c r="V61" i="11"/>
  <c r="T61" i="11"/>
  <c r="M61" i="11"/>
  <c r="L61" i="11"/>
  <c r="AC60" i="11"/>
  <c r="AB60" i="11"/>
  <c r="X60" i="11"/>
  <c r="V60" i="11"/>
  <c r="T60" i="11"/>
  <c r="L60" i="11"/>
  <c r="M60" i="11" s="1"/>
  <c r="AA60" i="11" s="1"/>
  <c r="AC59" i="11"/>
  <c r="AB59" i="11"/>
  <c r="X59" i="11"/>
  <c r="V59" i="11"/>
  <c r="T59" i="11"/>
  <c r="Q59" i="11"/>
  <c r="L59" i="11"/>
  <c r="M59" i="11" s="1"/>
  <c r="Z59" i="11" s="1"/>
  <c r="AC58" i="11"/>
  <c r="AB58" i="11"/>
  <c r="X58" i="11"/>
  <c r="V58" i="11"/>
  <c r="T58" i="11"/>
  <c r="S58" i="11"/>
  <c r="M58" i="11"/>
  <c r="L58" i="11"/>
  <c r="AC57" i="11"/>
  <c r="AB57" i="11"/>
  <c r="X57" i="11"/>
  <c r="V57" i="11"/>
  <c r="T57" i="11"/>
  <c r="L57" i="11"/>
  <c r="M57" i="11" s="1"/>
  <c r="AC56" i="11"/>
  <c r="AB56" i="11"/>
  <c r="X56" i="11"/>
  <c r="V56" i="11"/>
  <c r="T56" i="11"/>
  <c r="L56" i="11"/>
  <c r="M56" i="11" s="1"/>
  <c r="W55" i="11"/>
  <c r="U55" i="11"/>
  <c r="AB55" i="11" s="1"/>
  <c r="T55" i="11"/>
  <c r="R55" i="11"/>
  <c r="P55" i="11"/>
  <c r="O55" i="11"/>
  <c r="M55" i="11"/>
  <c r="K55" i="11"/>
  <c r="J55" i="11"/>
  <c r="I55" i="11"/>
  <c r="H55" i="11"/>
  <c r="H50" i="11" s="1"/>
  <c r="G55" i="11"/>
  <c r="F55" i="11"/>
  <c r="X54" i="11"/>
  <c r="V54" i="11"/>
  <c r="T54" i="11"/>
  <c r="M54" i="11"/>
  <c r="L54" i="11"/>
  <c r="AC53" i="11"/>
  <c r="AB53" i="11"/>
  <c r="X53" i="11"/>
  <c r="V53" i="11"/>
  <c r="T53" i="11"/>
  <c r="T51" i="11" s="1"/>
  <c r="L53" i="11"/>
  <c r="M53" i="11" s="1"/>
  <c r="AC52" i="11"/>
  <c r="AB52" i="11"/>
  <c r="X52" i="11"/>
  <c r="V52" i="11"/>
  <c r="T52" i="11"/>
  <c r="M52" i="11"/>
  <c r="L52" i="11"/>
  <c r="X51" i="11"/>
  <c r="W51" i="11"/>
  <c r="AC51" i="11" s="1"/>
  <c r="U51" i="11"/>
  <c r="R51" i="11"/>
  <c r="P51" i="11"/>
  <c r="O51" i="11"/>
  <c r="O50" i="11" s="1"/>
  <c r="L51" i="11"/>
  <c r="K51" i="11"/>
  <c r="J51" i="11"/>
  <c r="I51" i="11"/>
  <c r="I50" i="11" s="1"/>
  <c r="H51" i="11"/>
  <c r="G51" i="11"/>
  <c r="F51" i="11"/>
  <c r="F50" i="11" s="1"/>
  <c r="W50" i="11"/>
  <c r="P50" i="11"/>
  <c r="K50" i="11"/>
  <c r="J50" i="11"/>
  <c r="I49" i="11"/>
  <c r="Y48" i="11"/>
  <c r="X48" i="11"/>
  <c r="V48" i="11"/>
  <c r="V47" i="11" s="1"/>
  <c r="T48" i="11"/>
  <c r="T47" i="11" s="1"/>
  <c r="M48" i="11"/>
  <c r="L48" i="11"/>
  <c r="X47" i="11"/>
  <c r="W47" i="11"/>
  <c r="U47" i="11"/>
  <c r="R47" i="11"/>
  <c r="P47" i="11"/>
  <c r="P43" i="11" s="1"/>
  <c r="P42" i="11" s="1"/>
  <c r="P41" i="11" s="1"/>
  <c r="O47" i="11"/>
  <c r="K47" i="11"/>
  <c r="J47" i="11"/>
  <c r="J43" i="11" s="1"/>
  <c r="J42" i="11" s="1"/>
  <c r="I47" i="11"/>
  <c r="H47" i="11"/>
  <c r="G47" i="11"/>
  <c r="F47" i="11"/>
  <c r="AA46" i="11"/>
  <c r="Z46" i="11"/>
  <c r="Y46" i="11"/>
  <c r="X46" i="11"/>
  <c r="V46" i="11"/>
  <c r="T46" i="11"/>
  <c r="S46" i="11"/>
  <c r="Q46" i="11"/>
  <c r="L46" i="11"/>
  <c r="M46" i="11" s="1"/>
  <c r="Y45" i="11"/>
  <c r="X45" i="11"/>
  <c r="X44" i="11" s="1"/>
  <c r="X43" i="11" s="1"/>
  <c r="X42" i="11" s="1"/>
  <c r="V45" i="11"/>
  <c r="T45" i="11"/>
  <c r="M45" i="11"/>
  <c r="L45" i="11"/>
  <c r="W44" i="11"/>
  <c r="V44" i="11"/>
  <c r="U44" i="11"/>
  <c r="T44" i="11"/>
  <c r="T43" i="11" s="1"/>
  <c r="R44" i="11"/>
  <c r="P44" i="11"/>
  <c r="O44" i="11"/>
  <c r="K44" i="11"/>
  <c r="J44" i="11"/>
  <c r="I44" i="11"/>
  <c r="H44" i="11"/>
  <c r="G44" i="11"/>
  <c r="G43" i="11" s="1"/>
  <c r="F44" i="11"/>
  <c r="V43" i="11"/>
  <c r="V42" i="11" s="1"/>
  <c r="O43" i="11"/>
  <c r="O42" i="11" s="1"/>
  <c r="I43" i="11"/>
  <c r="I42" i="11" s="1"/>
  <c r="I41" i="11" s="1"/>
  <c r="F43" i="11"/>
  <c r="F42" i="11" s="1"/>
  <c r="T42" i="11"/>
  <c r="G42" i="11"/>
  <c r="X40" i="11"/>
  <c r="V40" i="11"/>
  <c r="T40" i="11"/>
  <c r="L40" i="11"/>
  <c r="M40" i="11" s="1"/>
  <c r="W39" i="11"/>
  <c r="V39" i="11"/>
  <c r="U39" i="11"/>
  <c r="R39" i="11"/>
  <c r="P39" i="11"/>
  <c r="T39" i="11" s="1"/>
  <c r="M39" i="11"/>
  <c r="K39" i="11"/>
  <c r="J39" i="11"/>
  <c r="I39" i="11"/>
  <c r="H39" i="11"/>
  <c r="G39" i="11"/>
  <c r="L39" i="11" s="1"/>
  <c r="X38" i="11"/>
  <c r="V38" i="11"/>
  <c r="T38" i="11"/>
  <c r="M38" i="11"/>
  <c r="L38" i="11"/>
  <c r="AC37" i="11"/>
  <c r="AB37" i="11"/>
  <c r="Y37" i="11"/>
  <c r="X37" i="11"/>
  <c r="V37" i="11"/>
  <c r="T37" i="11"/>
  <c r="L37" i="11"/>
  <c r="M37" i="11" s="1"/>
  <c r="AC36" i="11"/>
  <c r="AB36" i="11"/>
  <c r="X36" i="11"/>
  <c r="V36" i="11"/>
  <c r="T36" i="11"/>
  <c r="L36" i="11"/>
  <c r="M36" i="11" s="1"/>
  <c r="AC35" i="11"/>
  <c r="AB35" i="11"/>
  <c r="AA35" i="11"/>
  <c r="Z35" i="11"/>
  <c r="X35" i="11"/>
  <c r="X33" i="11" s="1"/>
  <c r="V35" i="11"/>
  <c r="T35" i="11"/>
  <c r="S35" i="11"/>
  <c r="Q35" i="11"/>
  <c r="M35" i="11"/>
  <c r="Y35" i="11" s="1"/>
  <c r="L35" i="11"/>
  <c r="AC34" i="11"/>
  <c r="AB34" i="11"/>
  <c r="X34" i="11"/>
  <c r="V34" i="11"/>
  <c r="T34" i="11"/>
  <c r="T33" i="11" s="1"/>
  <c r="T32" i="11" s="1"/>
  <c r="L34" i="11"/>
  <c r="M34" i="11" s="1"/>
  <c r="W33" i="11"/>
  <c r="V33" i="11"/>
  <c r="V32" i="11" s="1"/>
  <c r="U33" i="11"/>
  <c r="R33" i="11"/>
  <c r="P33" i="11"/>
  <c r="O33" i="11"/>
  <c r="O32" i="11" s="1"/>
  <c r="K33" i="11"/>
  <c r="K32" i="11" s="1"/>
  <c r="J33" i="11"/>
  <c r="J32" i="11" s="1"/>
  <c r="I33" i="11"/>
  <c r="H33" i="11"/>
  <c r="G33" i="11"/>
  <c r="F33" i="11"/>
  <c r="W32" i="11"/>
  <c r="R32" i="11"/>
  <c r="P32" i="11"/>
  <c r="I32" i="11"/>
  <c r="H32" i="11"/>
  <c r="G32" i="11"/>
  <c r="F32" i="11"/>
  <c r="AC31" i="11"/>
  <c r="AB31" i="11"/>
  <c r="Z31" i="11"/>
  <c r="X31" i="11"/>
  <c r="V31" i="11"/>
  <c r="T31" i="11"/>
  <c r="L31" i="11"/>
  <c r="M31" i="11" s="1"/>
  <c r="AC30" i="11"/>
  <c r="AB30" i="11"/>
  <c r="AA30" i="11"/>
  <c r="X30" i="11"/>
  <c r="V30" i="11"/>
  <c r="T30" i="11"/>
  <c r="L30" i="11"/>
  <c r="M30" i="11" s="1"/>
  <c r="AC29" i="11"/>
  <c r="AB29" i="11"/>
  <c r="Y29" i="11"/>
  <c r="X29" i="11"/>
  <c r="X24" i="11" s="1"/>
  <c r="V29" i="11"/>
  <c r="T29" i="11"/>
  <c r="L29" i="11"/>
  <c r="M29" i="11" s="1"/>
  <c r="AC28" i="11"/>
  <c r="AB28" i="11"/>
  <c r="X28" i="11"/>
  <c r="V28" i="11"/>
  <c r="T28" i="11"/>
  <c r="L28" i="11"/>
  <c r="M28" i="11" s="1"/>
  <c r="AC27" i="11"/>
  <c r="AB27" i="11"/>
  <c r="AA27" i="11"/>
  <c r="Z27" i="11"/>
  <c r="X27" i="11"/>
  <c r="V27" i="11"/>
  <c r="T27" i="11"/>
  <c r="S27" i="11"/>
  <c r="Q27" i="11"/>
  <c r="M27" i="11"/>
  <c r="Y27" i="11" s="1"/>
  <c r="L27" i="11"/>
  <c r="AC26" i="11"/>
  <c r="AB26" i="11"/>
  <c r="AA26" i="11"/>
  <c r="Z26" i="11"/>
  <c r="Y26" i="11"/>
  <c r="X26" i="11"/>
  <c r="V26" i="11"/>
  <c r="T26" i="11"/>
  <c r="S26" i="11"/>
  <c r="Q26" i="11"/>
  <c r="M26" i="11"/>
  <c r="L26" i="11"/>
  <c r="AC25" i="11"/>
  <c r="AB25" i="11"/>
  <c r="X25" i="11"/>
  <c r="V25" i="11"/>
  <c r="T25" i="11"/>
  <c r="S25" i="11"/>
  <c r="L25" i="11"/>
  <c r="M25" i="11" s="1"/>
  <c r="AC24" i="11"/>
  <c r="AB24" i="11"/>
  <c r="W24" i="11"/>
  <c r="U24" i="11"/>
  <c r="R24" i="11"/>
  <c r="P24" i="11"/>
  <c r="O24" i="11"/>
  <c r="K24" i="11"/>
  <c r="J24" i="11"/>
  <c r="J12" i="11" s="1"/>
  <c r="J11" i="11" s="1"/>
  <c r="I24" i="11"/>
  <c r="L24" i="11" s="1"/>
  <c r="H24" i="11"/>
  <c r="G24" i="11"/>
  <c r="F24" i="11"/>
  <c r="AC23" i="11"/>
  <c r="AB23" i="11"/>
  <c r="X23" i="11"/>
  <c r="V23" i="11"/>
  <c r="T23" i="11"/>
  <c r="L23" i="11"/>
  <c r="M23" i="11" s="1"/>
  <c r="AC22" i="11"/>
  <c r="AB22" i="11"/>
  <c r="X22" i="11"/>
  <c r="V22" i="11"/>
  <c r="T22" i="11"/>
  <c r="L22" i="11"/>
  <c r="M22" i="11" s="1"/>
  <c r="AC21" i="11"/>
  <c r="AB21" i="11"/>
  <c r="X21" i="11"/>
  <c r="V21" i="11"/>
  <c r="T21" i="11"/>
  <c r="M21" i="11"/>
  <c r="L21" i="11"/>
  <c r="AC20" i="11"/>
  <c r="AB20" i="11"/>
  <c r="AA20" i="11"/>
  <c r="Z20" i="11"/>
  <c r="Y20" i="11"/>
  <c r="X20" i="11"/>
  <c r="V20" i="11"/>
  <c r="T20" i="11"/>
  <c r="S20" i="11"/>
  <c r="Q20" i="11"/>
  <c r="M20" i="11"/>
  <c r="L20" i="11"/>
  <c r="AC19" i="11"/>
  <c r="AB19" i="11"/>
  <c r="AA19" i="11"/>
  <c r="Z19" i="11"/>
  <c r="X19" i="11"/>
  <c r="V19" i="11"/>
  <c r="T19" i="11"/>
  <c r="S19" i="11"/>
  <c r="Q19" i="11"/>
  <c r="L19" i="11"/>
  <c r="M19" i="11" s="1"/>
  <c r="Y19" i="11" s="1"/>
  <c r="AC18" i="11"/>
  <c r="AB18" i="11"/>
  <c r="AA18" i="11"/>
  <c r="X18" i="11"/>
  <c r="V18" i="11"/>
  <c r="T18" i="11"/>
  <c r="T14" i="11" s="1"/>
  <c r="T13" i="11" s="1"/>
  <c r="S18" i="11"/>
  <c r="Q18" i="11"/>
  <c r="L18" i="11"/>
  <c r="M18" i="11" s="1"/>
  <c r="AC17" i="11"/>
  <c r="AB17" i="11"/>
  <c r="AA17" i="11"/>
  <c r="X17" i="11"/>
  <c r="X14" i="11" s="1"/>
  <c r="X13" i="11" s="1"/>
  <c r="V17" i="11"/>
  <c r="T17" i="11"/>
  <c r="L17" i="11"/>
  <c r="M17" i="11" s="1"/>
  <c r="AC16" i="11"/>
  <c r="AB16" i="11"/>
  <c r="Y16" i="11"/>
  <c r="X16" i="11"/>
  <c r="V16" i="11"/>
  <c r="T16" i="11"/>
  <c r="L16" i="11"/>
  <c r="M16" i="11" s="1"/>
  <c r="AC15" i="11"/>
  <c r="AB15" i="11"/>
  <c r="X15" i="11"/>
  <c r="V15" i="11"/>
  <c r="V14" i="11" s="1"/>
  <c r="V13" i="11" s="1"/>
  <c r="T15" i="11"/>
  <c r="L15" i="11"/>
  <c r="M15" i="11" s="1"/>
  <c r="W14" i="11"/>
  <c r="AC14" i="11" s="1"/>
  <c r="U14" i="11"/>
  <c r="R14" i="11"/>
  <c r="P14" i="11"/>
  <c r="O14" i="11"/>
  <c r="O13" i="11" s="1"/>
  <c r="K14" i="11"/>
  <c r="J14" i="11"/>
  <c r="I14" i="11"/>
  <c r="I13" i="11" s="1"/>
  <c r="I12" i="11" s="1"/>
  <c r="I11" i="11" s="1"/>
  <c r="H14" i="11"/>
  <c r="H13" i="11" s="1"/>
  <c r="G14" i="11"/>
  <c r="F14" i="11"/>
  <c r="W13" i="11"/>
  <c r="R13" i="11"/>
  <c r="P13" i="11"/>
  <c r="K13" i="11"/>
  <c r="J13" i="11"/>
  <c r="F13" i="11"/>
  <c r="F12" i="11" s="1"/>
  <c r="F11" i="11" s="1"/>
  <c r="W9" i="11"/>
  <c r="T9" i="11"/>
  <c r="O9" i="11"/>
  <c r="H9" i="11"/>
  <c r="G9" i="11"/>
  <c r="F9" i="11"/>
  <c r="H87" i="10"/>
  <c r="K87" i="10" s="1"/>
  <c r="J86" i="10"/>
  <c r="G86" i="10"/>
  <c r="F86" i="10"/>
  <c r="H85" i="10"/>
  <c r="J84" i="10"/>
  <c r="G84" i="10"/>
  <c r="G82" i="10" s="1"/>
  <c r="G80" i="10" s="1"/>
  <c r="G78" i="10" s="1"/>
  <c r="G76" i="10" s="1"/>
  <c r="F84" i="10"/>
  <c r="F82" i="10" s="1"/>
  <c r="F80" i="10" s="1"/>
  <c r="F78" i="10" s="1"/>
  <c r="F76" i="10" s="1"/>
  <c r="G83" i="10"/>
  <c r="F83" i="10"/>
  <c r="F81" i="10" s="1"/>
  <c r="F79" i="10" s="1"/>
  <c r="F77" i="10" s="1"/>
  <c r="J82" i="10"/>
  <c r="G81" i="10"/>
  <c r="G79" i="10" s="1"/>
  <c r="G77" i="10" s="1"/>
  <c r="J80" i="10"/>
  <c r="J78" i="10"/>
  <c r="J76" i="10"/>
  <c r="H75" i="10"/>
  <c r="K75" i="10" s="1"/>
  <c r="J74" i="10"/>
  <c r="G74" i="10"/>
  <c r="F74" i="10"/>
  <c r="G73" i="10"/>
  <c r="F73" i="10"/>
  <c r="G72" i="10"/>
  <c r="F72" i="10"/>
  <c r="H71" i="10"/>
  <c r="J70" i="10"/>
  <c r="G70" i="10"/>
  <c r="F70" i="10"/>
  <c r="J69" i="10"/>
  <c r="G69" i="10"/>
  <c r="G68" i="10" s="1"/>
  <c r="G67" i="10" s="1"/>
  <c r="G65" i="10" s="1"/>
  <c r="F69" i="10"/>
  <c r="F68" i="10" s="1"/>
  <c r="F67" i="10" s="1"/>
  <c r="F65" i="10" s="1"/>
  <c r="F51" i="10" s="1"/>
  <c r="J68" i="10"/>
  <c r="J67" i="10"/>
  <c r="G66" i="10"/>
  <c r="G64" i="10" s="1"/>
  <c r="F66" i="10"/>
  <c r="J65" i="10"/>
  <c r="F64" i="10"/>
  <c r="H63" i="10"/>
  <c r="K63" i="10" s="1"/>
  <c r="J62" i="10"/>
  <c r="G62" i="10"/>
  <c r="F62" i="10"/>
  <c r="J61" i="10"/>
  <c r="J60" i="10" s="1"/>
  <c r="G61" i="10"/>
  <c r="F61" i="10"/>
  <c r="G60" i="10"/>
  <c r="F60" i="10"/>
  <c r="H59" i="10"/>
  <c r="J58" i="10"/>
  <c r="G58" i="10"/>
  <c r="G57" i="10" s="1"/>
  <c r="G56" i="10" s="1"/>
  <c r="G54" i="10" s="1"/>
  <c r="G52" i="10" s="1"/>
  <c r="G49" i="10" s="1"/>
  <c r="F58" i="10"/>
  <c r="F57" i="10" s="1"/>
  <c r="F56" i="10" s="1"/>
  <c r="F54" i="10" s="1"/>
  <c r="F52" i="10" s="1"/>
  <c r="J57" i="10"/>
  <c r="J56" i="10"/>
  <c r="G55" i="10"/>
  <c r="F55" i="10"/>
  <c r="F53" i="10" s="1"/>
  <c r="F50" i="10" s="1"/>
  <c r="J54" i="10"/>
  <c r="G53" i="10"/>
  <c r="G50" i="10" s="1"/>
  <c r="J52" i="10"/>
  <c r="H48" i="10"/>
  <c r="K48" i="10" s="1"/>
  <c r="J47" i="10"/>
  <c r="J46" i="10" s="1"/>
  <c r="G47" i="10"/>
  <c r="F47" i="10"/>
  <c r="G46" i="10"/>
  <c r="F46" i="10"/>
  <c r="G45" i="10"/>
  <c r="F45" i="10"/>
  <c r="H44" i="10"/>
  <c r="J43" i="10"/>
  <c r="G43" i="10"/>
  <c r="F43" i="10"/>
  <c r="H42" i="10"/>
  <c r="K42" i="10" s="1"/>
  <c r="H41" i="10"/>
  <c r="K41" i="10" s="1"/>
  <c r="H40" i="10"/>
  <c r="K40" i="10" s="1"/>
  <c r="H39" i="10"/>
  <c r="J38" i="10"/>
  <c r="G38" i="10"/>
  <c r="F38" i="10"/>
  <c r="H37" i="10"/>
  <c r="K37" i="10" s="1"/>
  <c r="H36" i="10"/>
  <c r="J35" i="10"/>
  <c r="G35" i="10"/>
  <c r="G34" i="10" s="1"/>
  <c r="F35" i="10"/>
  <c r="J34" i="10"/>
  <c r="F34" i="10"/>
  <c r="H33" i="10"/>
  <c r="K33" i="10" s="1"/>
  <c r="H32" i="10"/>
  <c r="J31" i="10"/>
  <c r="G31" i="10"/>
  <c r="F31" i="10"/>
  <c r="H30" i="10"/>
  <c r="K30" i="10" s="1"/>
  <c r="H29" i="10"/>
  <c r="K29" i="10" s="1"/>
  <c r="H28" i="10"/>
  <c r="K28" i="10" s="1"/>
  <c r="H27" i="10"/>
  <c r="J26" i="10"/>
  <c r="G26" i="10"/>
  <c r="G23" i="10" s="1"/>
  <c r="F26" i="10"/>
  <c r="H25" i="10"/>
  <c r="K25" i="10" s="1"/>
  <c r="J24" i="10"/>
  <c r="G24" i="10"/>
  <c r="F24" i="10"/>
  <c r="H20" i="10"/>
  <c r="K20" i="10" s="1"/>
  <c r="H19" i="10"/>
  <c r="K19" i="10" s="1"/>
  <c r="H18" i="10"/>
  <c r="K18" i="10" s="1"/>
  <c r="H17" i="10"/>
  <c r="K17" i="10" s="1"/>
  <c r="H16" i="10"/>
  <c r="K16" i="10" s="1"/>
  <c r="H15" i="10"/>
  <c r="K15" i="10" s="1"/>
  <c r="H14" i="10"/>
  <c r="K14" i="10" s="1"/>
  <c r="J13" i="10"/>
  <c r="G13" i="10"/>
  <c r="G10" i="10" s="1"/>
  <c r="G9" i="10" s="1"/>
  <c r="G8" i="10" s="1"/>
  <c r="F13" i="10"/>
  <c r="F10" i="10" s="1"/>
  <c r="F9" i="10" s="1"/>
  <c r="F8" i="10" s="1"/>
  <c r="H12" i="10"/>
  <c r="K12" i="10" s="1"/>
  <c r="K11" i="10"/>
  <c r="J11" i="10"/>
  <c r="H11" i="10"/>
  <c r="G11" i="10"/>
  <c r="F11" i="10"/>
  <c r="J10" i="10"/>
  <c r="J9" i="10"/>
  <c r="J8" i="10" s="1"/>
  <c r="O224" i="8"/>
  <c r="N224" i="8"/>
  <c r="L224" i="8"/>
  <c r="H224" i="8"/>
  <c r="M224" i="8" s="1"/>
  <c r="O223" i="8"/>
  <c r="L223" i="8"/>
  <c r="K223" i="8"/>
  <c r="K222" i="8" s="1"/>
  <c r="J223" i="8"/>
  <c r="M223" i="8" s="1"/>
  <c r="H223" i="8"/>
  <c r="H222" i="8" s="1"/>
  <c r="G223" i="8"/>
  <c r="F223" i="8"/>
  <c r="M222" i="8"/>
  <c r="L222" i="8"/>
  <c r="L221" i="8" s="1"/>
  <c r="J222" i="8"/>
  <c r="G222" i="8"/>
  <c r="G221" i="8" s="1"/>
  <c r="F222" i="8"/>
  <c r="F221" i="8" s="1"/>
  <c r="J221" i="8"/>
  <c r="O220" i="8"/>
  <c r="N220" i="8"/>
  <c r="L220" i="8"/>
  <c r="H220" i="8"/>
  <c r="M220" i="8" s="1"/>
  <c r="O219" i="8"/>
  <c r="N219" i="8"/>
  <c r="L219" i="8"/>
  <c r="K219" i="8"/>
  <c r="J219" i="8"/>
  <c r="M219" i="8" s="1"/>
  <c r="H219" i="8"/>
  <c r="H218" i="8" s="1"/>
  <c r="G219" i="8"/>
  <c r="F219" i="8"/>
  <c r="M218" i="8"/>
  <c r="L218" i="8"/>
  <c r="L217" i="8" s="1"/>
  <c r="K218" i="8"/>
  <c r="O218" i="8" s="1"/>
  <c r="J218" i="8"/>
  <c r="G218" i="8"/>
  <c r="G217" i="8" s="1"/>
  <c r="F218" i="8"/>
  <c r="F217" i="8" s="1"/>
  <c r="K217" i="8"/>
  <c r="J217" i="8"/>
  <c r="O216" i="8"/>
  <c r="N216" i="8"/>
  <c r="L216" i="8"/>
  <c r="H216" i="8"/>
  <c r="M216" i="8" s="1"/>
  <c r="O215" i="8"/>
  <c r="L215" i="8"/>
  <c r="K215" i="8"/>
  <c r="J215" i="8"/>
  <c r="H215" i="8"/>
  <c r="G215" i="8"/>
  <c r="F215" i="8"/>
  <c r="L214" i="8"/>
  <c r="L213" i="8" s="1"/>
  <c r="K214" i="8"/>
  <c r="O214" i="8" s="1"/>
  <c r="J214" i="8"/>
  <c r="G214" i="8"/>
  <c r="G213" i="8" s="1"/>
  <c r="F214" i="8"/>
  <c r="F213" i="8" s="1"/>
  <c r="K213" i="8"/>
  <c r="J213" i="8"/>
  <c r="N212" i="8"/>
  <c r="M212" i="8"/>
  <c r="L212" i="8"/>
  <c r="H212" i="8"/>
  <c r="H211" i="8" s="1"/>
  <c r="M211" i="8" s="1"/>
  <c r="L211" i="8"/>
  <c r="L206" i="8" s="1"/>
  <c r="L204" i="8" s="1"/>
  <c r="L198" i="8" s="1"/>
  <c r="L196" i="8" s="1"/>
  <c r="K211" i="8"/>
  <c r="N211" i="8" s="1"/>
  <c r="J211" i="8"/>
  <c r="G211" i="8"/>
  <c r="G206" i="8" s="1"/>
  <c r="G204" i="8" s="1"/>
  <c r="G198" i="8" s="1"/>
  <c r="G196" i="8" s="1"/>
  <c r="G50" i="8" s="1"/>
  <c r="F211" i="8"/>
  <c r="O210" i="8"/>
  <c r="L210" i="8"/>
  <c r="H210" i="8"/>
  <c r="L209" i="8"/>
  <c r="K209" i="8"/>
  <c r="J209" i="8"/>
  <c r="G209" i="8"/>
  <c r="F209" i="8"/>
  <c r="O208" i="8"/>
  <c r="N208" i="8"/>
  <c r="L208" i="8"/>
  <c r="H208" i="8"/>
  <c r="M208" i="8" s="1"/>
  <c r="O207" i="8"/>
  <c r="N207" i="8"/>
  <c r="L207" i="8"/>
  <c r="K207" i="8"/>
  <c r="J207" i="8"/>
  <c r="H207" i="8"/>
  <c r="G207" i="8"/>
  <c r="F207" i="8"/>
  <c r="F206" i="8"/>
  <c r="F204" i="8" s="1"/>
  <c r="L205" i="8"/>
  <c r="K205" i="8"/>
  <c r="J205" i="8"/>
  <c r="G205" i="8"/>
  <c r="F205" i="8"/>
  <c r="L203" i="8"/>
  <c r="G203" i="8"/>
  <c r="F203" i="8"/>
  <c r="L202" i="8"/>
  <c r="H202" i="8"/>
  <c r="L201" i="8"/>
  <c r="K201" i="8"/>
  <c r="J201" i="8"/>
  <c r="H201" i="8"/>
  <c r="N201" i="8" s="1"/>
  <c r="G201" i="8"/>
  <c r="F201" i="8"/>
  <c r="L200" i="8"/>
  <c r="L199" i="8" s="1"/>
  <c r="K200" i="8"/>
  <c r="J200" i="8"/>
  <c r="G200" i="8"/>
  <c r="F200" i="8"/>
  <c r="F199" i="8" s="1"/>
  <c r="J199" i="8"/>
  <c r="G199" i="8"/>
  <c r="F198" i="8"/>
  <c r="F196" i="8" s="1"/>
  <c r="L194" i="8"/>
  <c r="H194" i="8"/>
  <c r="L193" i="8"/>
  <c r="K193" i="8"/>
  <c r="J193" i="8"/>
  <c r="H193" i="8"/>
  <c r="G193" i="8"/>
  <c r="F193" i="8"/>
  <c r="L192" i="8"/>
  <c r="L191" i="8" s="1"/>
  <c r="K192" i="8"/>
  <c r="J192" i="8"/>
  <c r="G192" i="8"/>
  <c r="F192" i="8"/>
  <c r="F191" i="8" s="1"/>
  <c r="F190" i="8" s="1"/>
  <c r="F189" i="8" s="1"/>
  <c r="J191" i="8"/>
  <c r="G191" i="8"/>
  <c r="G190" i="8" s="1"/>
  <c r="G189" i="8" s="1"/>
  <c r="L190" i="8"/>
  <c r="L189" i="8" s="1"/>
  <c r="J190" i="8"/>
  <c r="O188" i="8"/>
  <c r="M188" i="8"/>
  <c r="L188" i="8"/>
  <c r="H188" i="8"/>
  <c r="L187" i="8"/>
  <c r="L186" i="8" s="1"/>
  <c r="L185" i="8" s="1"/>
  <c r="K187" i="8"/>
  <c r="O187" i="8" s="1"/>
  <c r="J187" i="8"/>
  <c r="G187" i="8"/>
  <c r="G186" i="8" s="1"/>
  <c r="G185" i="8" s="1"/>
  <c r="F187" i="8"/>
  <c r="F186" i="8" s="1"/>
  <c r="F185" i="8" s="1"/>
  <c r="F184" i="8" s="1"/>
  <c r="F183" i="8" s="1"/>
  <c r="K186" i="8"/>
  <c r="J186" i="8"/>
  <c r="L184" i="8"/>
  <c r="L183" i="8" s="1"/>
  <c r="G184" i="8"/>
  <c r="G183" i="8" s="1"/>
  <c r="O182" i="8"/>
  <c r="N182" i="8"/>
  <c r="L182" i="8"/>
  <c r="H182" i="8"/>
  <c r="M182" i="8" s="1"/>
  <c r="O181" i="8"/>
  <c r="N181" i="8"/>
  <c r="L181" i="8"/>
  <c r="K181" i="8"/>
  <c r="J181" i="8"/>
  <c r="M181" i="8" s="1"/>
  <c r="H181" i="8"/>
  <c r="H180" i="8" s="1"/>
  <c r="G181" i="8"/>
  <c r="F181" i="8"/>
  <c r="M180" i="8"/>
  <c r="L180" i="8"/>
  <c r="L179" i="8" s="1"/>
  <c r="K180" i="8"/>
  <c r="O180" i="8" s="1"/>
  <c r="J180" i="8"/>
  <c r="G180" i="8"/>
  <c r="G179" i="8" s="1"/>
  <c r="F180" i="8"/>
  <c r="F179" i="8" s="1"/>
  <c r="K179" i="8"/>
  <c r="J179" i="8"/>
  <c r="O178" i="8"/>
  <c r="N178" i="8"/>
  <c r="L178" i="8"/>
  <c r="H178" i="8"/>
  <c r="M178" i="8" s="1"/>
  <c r="O177" i="8"/>
  <c r="L177" i="8"/>
  <c r="K177" i="8"/>
  <c r="J177" i="8"/>
  <c r="M177" i="8" s="1"/>
  <c r="H177" i="8"/>
  <c r="N177" i="8" s="1"/>
  <c r="G177" i="8"/>
  <c r="F177" i="8"/>
  <c r="O176" i="8"/>
  <c r="M176" i="8"/>
  <c r="L176" i="8"/>
  <c r="L175" i="8" s="1"/>
  <c r="L172" i="8" s="1"/>
  <c r="L170" i="8" s="1"/>
  <c r="L168" i="8" s="1"/>
  <c r="L166" i="8" s="1"/>
  <c r="L50" i="8" s="1"/>
  <c r="H176" i="8"/>
  <c r="K175" i="8"/>
  <c r="O175" i="8" s="1"/>
  <c r="J175" i="8"/>
  <c r="G175" i="8"/>
  <c r="G172" i="8" s="1"/>
  <c r="G170" i="8" s="1"/>
  <c r="G168" i="8" s="1"/>
  <c r="G166" i="8" s="1"/>
  <c r="F175" i="8"/>
  <c r="F172" i="8" s="1"/>
  <c r="F170" i="8" s="1"/>
  <c r="F168" i="8" s="1"/>
  <c r="F166" i="8" s="1"/>
  <c r="F50" i="8" s="1"/>
  <c r="L174" i="8"/>
  <c r="H174" i="8"/>
  <c r="L173" i="8"/>
  <c r="L171" i="8" s="1"/>
  <c r="L169" i="8" s="1"/>
  <c r="L167" i="8" s="1"/>
  <c r="L165" i="8" s="1"/>
  <c r="K173" i="8"/>
  <c r="J173" i="8"/>
  <c r="M173" i="8" s="1"/>
  <c r="H173" i="8"/>
  <c r="H171" i="8" s="1"/>
  <c r="G173" i="8"/>
  <c r="F173" i="8"/>
  <c r="F171" i="8" s="1"/>
  <c r="F169" i="8" s="1"/>
  <c r="K172" i="8"/>
  <c r="O172" i="8" s="1"/>
  <c r="J172" i="8"/>
  <c r="J170" i="8" s="1"/>
  <c r="J168" i="8" s="1"/>
  <c r="K171" i="8"/>
  <c r="J171" i="8"/>
  <c r="G171" i="8"/>
  <c r="G169" i="8" s="1"/>
  <c r="K170" i="8"/>
  <c r="K168" i="8" s="1"/>
  <c r="K169" i="8"/>
  <c r="G167" i="8"/>
  <c r="G165" i="8" s="1"/>
  <c r="F167" i="8"/>
  <c r="F165" i="8" s="1"/>
  <c r="J166" i="8"/>
  <c r="O164" i="8"/>
  <c r="L164" i="8"/>
  <c r="H164" i="8"/>
  <c r="L163" i="8"/>
  <c r="L162" i="8" s="1"/>
  <c r="L161" i="8" s="1"/>
  <c r="L160" i="8" s="1"/>
  <c r="K163" i="8"/>
  <c r="J163" i="8"/>
  <c r="G163" i="8"/>
  <c r="G162" i="8" s="1"/>
  <c r="F163" i="8"/>
  <c r="F162" i="8" s="1"/>
  <c r="O162" i="8"/>
  <c r="K162" i="8"/>
  <c r="K161" i="8" s="1"/>
  <c r="J162" i="8"/>
  <c r="G161" i="8"/>
  <c r="G160" i="8" s="1"/>
  <c r="G159" i="8" s="1"/>
  <c r="F161" i="8"/>
  <c r="F160" i="8" s="1"/>
  <c r="K160" i="8"/>
  <c r="L159" i="8"/>
  <c r="K159" i="8"/>
  <c r="F159" i="8"/>
  <c r="O158" i="8"/>
  <c r="N158" i="8"/>
  <c r="M158" i="8"/>
  <c r="L158" i="8"/>
  <c r="L157" i="8" s="1"/>
  <c r="L156" i="8" s="1"/>
  <c r="L155" i="8" s="1"/>
  <c r="H158" i="8"/>
  <c r="O157" i="8"/>
  <c r="K157" i="8"/>
  <c r="J157" i="8"/>
  <c r="H157" i="8"/>
  <c r="G157" i="8"/>
  <c r="G156" i="8" s="1"/>
  <c r="F157" i="8"/>
  <c r="F156" i="8" s="1"/>
  <c r="F155" i="8" s="1"/>
  <c r="K156" i="8"/>
  <c r="J156" i="8"/>
  <c r="G155" i="8"/>
  <c r="O154" i="8"/>
  <c r="M154" i="8"/>
  <c r="L154" i="8"/>
  <c r="H154" i="8"/>
  <c r="N154" i="8" s="1"/>
  <c r="L153" i="8"/>
  <c r="L152" i="8" s="1"/>
  <c r="L151" i="8" s="1"/>
  <c r="K153" i="8"/>
  <c r="J153" i="8"/>
  <c r="G153" i="8"/>
  <c r="G152" i="8" s="1"/>
  <c r="F153" i="8"/>
  <c r="F152" i="8" s="1"/>
  <c r="F151" i="8" s="1"/>
  <c r="K152" i="8"/>
  <c r="J152" i="8"/>
  <c r="G151" i="8"/>
  <c r="O150" i="8"/>
  <c r="M150" i="8"/>
  <c r="L150" i="8"/>
  <c r="L149" i="8" s="1"/>
  <c r="L148" i="8" s="1"/>
  <c r="L147" i="8" s="1"/>
  <c r="H150" i="8"/>
  <c r="N150" i="8" s="1"/>
  <c r="K149" i="8"/>
  <c r="J149" i="8"/>
  <c r="G149" i="8"/>
  <c r="G148" i="8" s="1"/>
  <c r="G147" i="8" s="1"/>
  <c r="F149" i="8"/>
  <c r="F148" i="8" s="1"/>
  <c r="F147" i="8" s="1"/>
  <c r="J148" i="8"/>
  <c r="O146" i="8"/>
  <c r="M146" i="8"/>
  <c r="L146" i="8"/>
  <c r="H146" i="8"/>
  <c r="N146" i="8" s="1"/>
  <c r="L145" i="8"/>
  <c r="L144" i="8" s="1"/>
  <c r="L143" i="8" s="1"/>
  <c r="K145" i="8"/>
  <c r="J145" i="8"/>
  <c r="G145" i="8"/>
  <c r="G144" i="8" s="1"/>
  <c r="F145" i="8"/>
  <c r="F144" i="8" s="1"/>
  <c r="F143" i="8" s="1"/>
  <c r="K144" i="8"/>
  <c r="J144" i="8"/>
  <c r="G143" i="8"/>
  <c r="O142" i="8"/>
  <c r="M142" i="8"/>
  <c r="L142" i="8"/>
  <c r="L141" i="8" s="1"/>
  <c r="L140" i="8" s="1"/>
  <c r="L139" i="8" s="1"/>
  <c r="H142" i="8"/>
  <c r="N142" i="8" s="1"/>
  <c r="K141" i="8"/>
  <c r="J141" i="8"/>
  <c r="G141" i="8"/>
  <c r="G140" i="8" s="1"/>
  <c r="G139" i="8" s="1"/>
  <c r="F141" i="8"/>
  <c r="F140" i="8" s="1"/>
  <c r="F139" i="8" s="1"/>
  <c r="J140" i="8"/>
  <c r="O138" i="8"/>
  <c r="M138" i="8"/>
  <c r="L138" i="8"/>
  <c r="H138" i="8"/>
  <c r="N138" i="8" s="1"/>
  <c r="L137" i="8"/>
  <c r="L136" i="8" s="1"/>
  <c r="L135" i="8" s="1"/>
  <c r="K137" i="8"/>
  <c r="J137" i="8"/>
  <c r="G137" i="8"/>
  <c r="G136" i="8" s="1"/>
  <c r="F137" i="8"/>
  <c r="F136" i="8" s="1"/>
  <c r="F135" i="8" s="1"/>
  <c r="O136" i="8"/>
  <c r="K136" i="8"/>
  <c r="J136" i="8"/>
  <c r="G135" i="8"/>
  <c r="O134" i="8"/>
  <c r="M134" i="8"/>
  <c r="L134" i="8"/>
  <c r="L133" i="8" s="1"/>
  <c r="L132" i="8" s="1"/>
  <c r="L131" i="8" s="1"/>
  <c r="H134" i="8"/>
  <c r="N134" i="8" s="1"/>
  <c r="K133" i="8"/>
  <c r="J133" i="8"/>
  <c r="G133" i="8"/>
  <c r="G132" i="8" s="1"/>
  <c r="F133" i="8"/>
  <c r="F132" i="8" s="1"/>
  <c r="F131" i="8" s="1"/>
  <c r="J132" i="8"/>
  <c r="G131" i="8"/>
  <c r="O130" i="8"/>
  <c r="M130" i="8"/>
  <c r="L130" i="8"/>
  <c r="H130" i="8"/>
  <c r="N130" i="8" s="1"/>
  <c r="L129" i="8"/>
  <c r="L128" i="8" s="1"/>
  <c r="L127" i="8" s="1"/>
  <c r="K129" i="8"/>
  <c r="J129" i="8"/>
  <c r="G129" i="8"/>
  <c r="G128" i="8" s="1"/>
  <c r="F129" i="8"/>
  <c r="F128" i="8" s="1"/>
  <c r="F127" i="8" s="1"/>
  <c r="K128" i="8"/>
  <c r="J128" i="8"/>
  <c r="G127" i="8"/>
  <c r="O126" i="8"/>
  <c r="M126" i="8"/>
  <c r="L126" i="8"/>
  <c r="L125" i="8" s="1"/>
  <c r="L124" i="8" s="1"/>
  <c r="L123" i="8" s="1"/>
  <c r="H126" i="8"/>
  <c r="N126" i="8" s="1"/>
  <c r="K125" i="8"/>
  <c r="J125" i="8"/>
  <c r="G125" i="8"/>
  <c r="G124" i="8" s="1"/>
  <c r="F125" i="8"/>
  <c r="F124" i="8" s="1"/>
  <c r="F123" i="8" s="1"/>
  <c r="J124" i="8"/>
  <c r="G123" i="8"/>
  <c r="O122" i="8"/>
  <c r="M122" i="8"/>
  <c r="L122" i="8"/>
  <c r="H122" i="8"/>
  <c r="N122" i="8" s="1"/>
  <c r="L121" i="8"/>
  <c r="L120" i="8" s="1"/>
  <c r="L119" i="8" s="1"/>
  <c r="K121" i="8"/>
  <c r="J121" i="8"/>
  <c r="G121" i="8"/>
  <c r="G120" i="8" s="1"/>
  <c r="F121" i="8"/>
  <c r="F120" i="8" s="1"/>
  <c r="F119" i="8" s="1"/>
  <c r="K120" i="8"/>
  <c r="J120" i="8"/>
  <c r="G119" i="8"/>
  <c r="O118" i="8"/>
  <c r="M118" i="8"/>
  <c r="L118" i="8"/>
  <c r="L117" i="8" s="1"/>
  <c r="L116" i="8" s="1"/>
  <c r="L115" i="8" s="1"/>
  <c r="H118" i="8"/>
  <c r="N118" i="8" s="1"/>
  <c r="K117" i="8"/>
  <c r="J117" i="8"/>
  <c r="G117" i="8"/>
  <c r="G116" i="8" s="1"/>
  <c r="G115" i="8" s="1"/>
  <c r="F117" i="8"/>
  <c r="F116" i="8" s="1"/>
  <c r="F115" i="8" s="1"/>
  <c r="J116" i="8"/>
  <c r="O114" i="8"/>
  <c r="L114" i="8"/>
  <c r="H114" i="8"/>
  <c r="L113" i="8"/>
  <c r="L112" i="8" s="1"/>
  <c r="L111" i="8" s="1"/>
  <c r="K113" i="8"/>
  <c r="J113" i="8"/>
  <c r="G113" i="8"/>
  <c r="G112" i="8" s="1"/>
  <c r="F113" i="8"/>
  <c r="F112" i="8" s="1"/>
  <c r="O112" i="8"/>
  <c r="K112" i="8"/>
  <c r="K111" i="8" s="1"/>
  <c r="J112" i="8"/>
  <c r="G111" i="8"/>
  <c r="F111" i="8"/>
  <c r="O110" i="8"/>
  <c r="L110" i="8"/>
  <c r="H110" i="8"/>
  <c r="L109" i="8"/>
  <c r="L108" i="8" s="1"/>
  <c r="K109" i="8"/>
  <c r="J109" i="8"/>
  <c r="G109" i="8"/>
  <c r="G108" i="8" s="1"/>
  <c r="G107" i="8" s="1"/>
  <c r="F109" i="8"/>
  <c r="F108" i="8" s="1"/>
  <c r="F107" i="8" s="1"/>
  <c r="K108" i="8"/>
  <c r="J108" i="8"/>
  <c r="L107" i="8"/>
  <c r="O106" i="8"/>
  <c r="L106" i="8"/>
  <c r="L105" i="8" s="1"/>
  <c r="L104" i="8" s="1"/>
  <c r="H106" i="8"/>
  <c r="O105" i="8"/>
  <c r="K105" i="8"/>
  <c r="J105" i="8"/>
  <c r="G105" i="8"/>
  <c r="G104" i="8" s="1"/>
  <c r="G103" i="8" s="1"/>
  <c r="F105" i="8"/>
  <c r="F104" i="8" s="1"/>
  <c r="F103" i="8" s="1"/>
  <c r="K104" i="8"/>
  <c r="J104" i="8"/>
  <c r="L103" i="8"/>
  <c r="O102" i="8"/>
  <c r="L102" i="8"/>
  <c r="L101" i="8" s="1"/>
  <c r="L100" i="8" s="1"/>
  <c r="H102" i="8"/>
  <c r="O101" i="8"/>
  <c r="K101" i="8"/>
  <c r="J101" i="8"/>
  <c r="G101" i="8"/>
  <c r="G100" i="8" s="1"/>
  <c r="G99" i="8" s="1"/>
  <c r="F101" i="8"/>
  <c r="F100" i="8" s="1"/>
  <c r="F99" i="8" s="1"/>
  <c r="K100" i="8"/>
  <c r="J100" i="8"/>
  <c r="L99" i="8"/>
  <c r="O98" i="8"/>
  <c r="L98" i="8"/>
  <c r="L97" i="8" s="1"/>
  <c r="L96" i="8" s="1"/>
  <c r="H98" i="8"/>
  <c r="O97" i="8"/>
  <c r="K97" i="8"/>
  <c r="J97" i="8"/>
  <c r="G97" i="8"/>
  <c r="G96" i="8" s="1"/>
  <c r="G95" i="8" s="1"/>
  <c r="F97" i="8"/>
  <c r="F96" i="8" s="1"/>
  <c r="F95" i="8" s="1"/>
  <c r="K96" i="8"/>
  <c r="J96" i="8"/>
  <c r="L95" i="8"/>
  <c r="O94" i="8"/>
  <c r="L94" i="8"/>
  <c r="L93" i="8" s="1"/>
  <c r="L92" i="8" s="1"/>
  <c r="H94" i="8"/>
  <c r="O93" i="8"/>
  <c r="K93" i="8"/>
  <c r="J93" i="8"/>
  <c r="G93" i="8"/>
  <c r="G92" i="8" s="1"/>
  <c r="G91" i="8" s="1"/>
  <c r="F93" i="8"/>
  <c r="F92" i="8" s="1"/>
  <c r="F91" i="8" s="1"/>
  <c r="K92" i="8"/>
  <c r="J92" i="8"/>
  <c r="L91" i="8"/>
  <c r="O90" i="8"/>
  <c r="L90" i="8"/>
  <c r="L89" i="8" s="1"/>
  <c r="L88" i="8" s="1"/>
  <c r="H90" i="8"/>
  <c r="O89" i="8"/>
  <c r="K89" i="8"/>
  <c r="J89" i="8"/>
  <c r="G89" i="8"/>
  <c r="G88" i="8" s="1"/>
  <c r="G87" i="8" s="1"/>
  <c r="F89" i="8"/>
  <c r="F88" i="8" s="1"/>
  <c r="F87" i="8" s="1"/>
  <c r="K88" i="8"/>
  <c r="J88" i="8"/>
  <c r="L87" i="8"/>
  <c r="O86" i="8"/>
  <c r="L86" i="8"/>
  <c r="L85" i="8" s="1"/>
  <c r="L84" i="8" s="1"/>
  <c r="H86" i="8"/>
  <c r="O85" i="8"/>
  <c r="K85" i="8"/>
  <c r="J85" i="8"/>
  <c r="G85" i="8"/>
  <c r="G84" i="8" s="1"/>
  <c r="G83" i="8" s="1"/>
  <c r="F85" i="8"/>
  <c r="F84" i="8" s="1"/>
  <c r="F83" i="8" s="1"/>
  <c r="K84" i="8"/>
  <c r="J84" i="8"/>
  <c r="L83" i="8"/>
  <c r="O82" i="8"/>
  <c r="L82" i="8"/>
  <c r="L81" i="8" s="1"/>
  <c r="L80" i="8" s="1"/>
  <c r="H82" i="8"/>
  <c r="O81" i="8"/>
  <c r="K81" i="8"/>
  <c r="J81" i="8"/>
  <c r="G81" i="8"/>
  <c r="G80" i="8" s="1"/>
  <c r="G79" i="8" s="1"/>
  <c r="F81" i="8"/>
  <c r="F80" i="8" s="1"/>
  <c r="F79" i="8" s="1"/>
  <c r="K80" i="8"/>
  <c r="J80" i="8"/>
  <c r="L79" i="8"/>
  <c r="O78" i="8"/>
  <c r="L78" i="8"/>
  <c r="L77" i="8" s="1"/>
  <c r="L76" i="8" s="1"/>
  <c r="H78" i="8"/>
  <c r="O77" i="8"/>
  <c r="K77" i="8"/>
  <c r="J77" i="8"/>
  <c r="G77" i="8"/>
  <c r="F77" i="8"/>
  <c r="F76" i="8" s="1"/>
  <c r="K76" i="8"/>
  <c r="J76" i="8"/>
  <c r="G76" i="8"/>
  <c r="G75" i="8" s="1"/>
  <c r="L75" i="8"/>
  <c r="F75" i="8"/>
  <c r="O74" i="8"/>
  <c r="L74" i="8"/>
  <c r="L73" i="8" s="1"/>
  <c r="L72" i="8" s="1"/>
  <c r="H74" i="8"/>
  <c r="K73" i="8"/>
  <c r="J73" i="8"/>
  <c r="G73" i="8"/>
  <c r="F73" i="8"/>
  <c r="F72" i="8" s="1"/>
  <c r="K72" i="8"/>
  <c r="J72" i="8"/>
  <c r="G72" i="8"/>
  <c r="L71" i="8"/>
  <c r="G71" i="8"/>
  <c r="F71" i="8"/>
  <c r="O70" i="8"/>
  <c r="L70" i="8"/>
  <c r="L69" i="8" s="1"/>
  <c r="L66" i="8" s="1"/>
  <c r="L64" i="8" s="1"/>
  <c r="H70" i="8"/>
  <c r="O69" i="8"/>
  <c r="K69" i="8"/>
  <c r="J69" i="8"/>
  <c r="G69" i="8"/>
  <c r="G66" i="8" s="1"/>
  <c r="G64" i="8" s="1"/>
  <c r="F69" i="8"/>
  <c r="F66" i="8" s="1"/>
  <c r="F64" i="8" s="1"/>
  <c r="O68" i="8"/>
  <c r="L68" i="8"/>
  <c r="H68" i="8"/>
  <c r="L67" i="8"/>
  <c r="L65" i="8" s="1"/>
  <c r="L63" i="8" s="1"/>
  <c r="K67" i="8"/>
  <c r="J67" i="8"/>
  <c r="G67" i="8"/>
  <c r="F67" i="8"/>
  <c r="F65" i="8" s="1"/>
  <c r="J66" i="8"/>
  <c r="J65" i="8"/>
  <c r="G65" i="8"/>
  <c r="J64" i="8"/>
  <c r="G63" i="8"/>
  <c r="G53" i="8" s="1"/>
  <c r="G51" i="8" s="1"/>
  <c r="F63" i="8"/>
  <c r="O62" i="8"/>
  <c r="L62" i="8"/>
  <c r="L61" i="8" s="1"/>
  <c r="L60" i="8" s="1"/>
  <c r="L59" i="8" s="1"/>
  <c r="H62" i="8"/>
  <c r="K61" i="8"/>
  <c r="J61" i="8"/>
  <c r="H61" i="8"/>
  <c r="G61" i="8"/>
  <c r="G60" i="8" s="1"/>
  <c r="F61" i="8"/>
  <c r="F60" i="8" s="1"/>
  <c r="F59" i="8" s="1"/>
  <c r="K60" i="8"/>
  <c r="G59" i="8"/>
  <c r="O58" i="8"/>
  <c r="L58" i="8"/>
  <c r="L57" i="8" s="1"/>
  <c r="L56" i="8" s="1"/>
  <c r="L55" i="8" s="1"/>
  <c r="H58" i="8"/>
  <c r="N58" i="8" s="1"/>
  <c r="K57" i="8"/>
  <c r="J57" i="8"/>
  <c r="H57" i="8"/>
  <c r="H56" i="8" s="1"/>
  <c r="G57" i="8"/>
  <c r="G56" i="8" s="1"/>
  <c r="F57" i="8"/>
  <c r="F56" i="8"/>
  <c r="F55" i="8" s="1"/>
  <c r="H55" i="8"/>
  <c r="G55" i="8"/>
  <c r="F53" i="8"/>
  <c r="F51" i="8" s="1"/>
  <c r="O47" i="8"/>
  <c r="L47" i="8"/>
  <c r="H47" i="8"/>
  <c r="O46" i="8"/>
  <c r="L46" i="8"/>
  <c r="K46" i="8"/>
  <c r="J46" i="8"/>
  <c r="H46" i="8"/>
  <c r="G46" i="8"/>
  <c r="F46" i="8"/>
  <c r="L45" i="8"/>
  <c r="L44" i="8" s="1"/>
  <c r="K45" i="8"/>
  <c r="O45" i="8" s="1"/>
  <c r="J45" i="8"/>
  <c r="G45" i="8"/>
  <c r="G44" i="8" s="1"/>
  <c r="F45" i="8"/>
  <c r="F44" i="8" s="1"/>
  <c r="K44" i="8"/>
  <c r="J44" i="8"/>
  <c r="O43" i="8"/>
  <c r="N43" i="8"/>
  <c r="M43" i="8"/>
  <c r="L43" i="8"/>
  <c r="H43" i="8"/>
  <c r="O42" i="8"/>
  <c r="N42" i="8"/>
  <c r="M42" i="8"/>
  <c r="L42" i="8"/>
  <c r="H42" i="8"/>
  <c r="O41" i="8"/>
  <c r="L41" i="8"/>
  <c r="K41" i="8"/>
  <c r="J41" i="8"/>
  <c r="H41" i="8"/>
  <c r="M41" i="8" s="1"/>
  <c r="G41" i="8"/>
  <c r="F41" i="8"/>
  <c r="O40" i="8"/>
  <c r="M40" i="8"/>
  <c r="L40" i="8"/>
  <c r="H40" i="8"/>
  <c r="O39" i="8"/>
  <c r="L39" i="8"/>
  <c r="L36" i="8" s="1"/>
  <c r="H39" i="8"/>
  <c r="O38" i="8"/>
  <c r="L38" i="8"/>
  <c r="H38" i="8"/>
  <c r="O37" i="8"/>
  <c r="M37" i="8"/>
  <c r="L37" i="8"/>
  <c r="H37" i="8"/>
  <c r="K36" i="8"/>
  <c r="J36" i="8"/>
  <c r="G36" i="8"/>
  <c r="F36" i="8"/>
  <c r="O35" i="8"/>
  <c r="N35" i="8"/>
  <c r="L35" i="8"/>
  <c r="H35" i="8"/>
  <c r="M35" i="8" s="1"/>
  <c r="L34" i="8"/>
  <c r="K34" i="8"/>
  <c r="O34" i="8" s="1"/>
  <c r="J34" i="8"/>
  <c r="M34" i="8" s="1"/>
  <c r="H34" i="8"/>
  <c r="G34" i="8"/>
  <c r="F34" i="8"/>
  <c r="O33" i="8"/>
  <c r="N33" i="8"/>
  <c r="M33" i="8"/>
  <c r="L33" i="8"/>
  <c r="H33" i="8"/>
  <c r="O32" i="8"/>
  <c r="N32" i="8"/>
  <c r="M32" i="8"/>
  <c r="L32" i="8"/>
  <c r="H32" i="8"/>
  <c r="O31" i="8"/>
  <c r="M31" i="8"/>
  <c r="L31" i="8"/>
  <c r="K31" i="8"/>
  <c r="J31" i="8"/>
  <c r="H31" i="8"/>
  <c r="G31" i="8"/>
  <c r="F31" i="8"/>
  <c r="G30" i="8"/>
  <c r="G17" i="8" s="1"/>
  <c r="F30" i="8"/>
  <c r="O29" i="8"/>
  <c r="L29" i="8"/>
  <c r="H29" i="8"/>
  <c r="M29" i="8" s="1"/>
  <c r="O28" i="8"/>
  <c r="L28" i="8"/>
  <c r="H28" i="8"/>
  <c r="M28" i="8" s="1"/>
  <c r="O27" i="8"/>
  <c r="N27" i="8"/>
  <c r="L27" i="8"/>
  <c r="H27" i="8"/>
  <c r="M27" i="8" s="1"/>
  <c r="O26" i="8"/>
  <c r="N26" i="8"/>
  <c r="L26" i="8"/>
  <c r="H26" i="8"/>
  <c r="M26" i="8" s="1"/>
  <c r="O25" i="8"/>
  <c r="N25" i="8"/>
  <c r="L25" i="8"/>
  <c r="H25" i="8"/>
  <c r="M25" i="8" s="1"/>
  <c r="O24" i="8"/>
  <c r="L24" i="8"/>
  <c r="H24" i="8"/>
  <c r="M24" i="8" s="1"/>
  <c r="L23" i="8"/>
  <c r="K23" i="8"/>
  <c r="O23" i="8" s="1"/>
  <c r="J23" i="8"/>
  <c r="G23" i="8"/>
  <c r="F23" i="8"/>
  <c r="N22" i="8"/>
  <c r="M22" i="8"/>
  <c r="L22" i="8"/>
  <c r="H22" i="8"/>
  <c r="O21" i="8"/>
  <c r="N21" i="8"/>
  <c r="M21" i="8"/>
  <c r="L21" i="8"/>
  <c r="H21" i="8"/>
  <c r="O20" i="8"/>
  <c r="N20" i="8"/>
  <c r="M20" i="8"/>
  <c r="L20" i="8"/>
  <c r="L19" i="8" s="1"/>
  <c r="L18" i="8" s="1"/>
  <c r="H20" i="8"/>
  <c r="M19" i="8"/>
  <c r="K19" i="8"/>
  <c r="O19" i="8" s="1"/>
  <c r="J19" i="8"/>
  <c r="H19" i="8"/>
  <c r="G19" i="8"/>
  <c r="G18" i="8" s="1"/>
  <c r="F19" i="8"/>
  <c r="F18" i="8"/>
  <c r="F17" i="8" s="1"/>
  <c r="O16" i="8"/>
  <c r="N16" i="8"/>
  <c r="L16" i="8"/>
  <c r="H16" i="8"/>
  <c r="M16" i="8" s="1"/>
  <c r="O15" i="8"/>
  <c r="N15" i="8"/>
  <c r="L15" i="8"/>
  <c r="H15" i="8"/>
  <c r="M15" i="8" s="1"/>
  <c r="O14" i="8"/>
  <c r="N14" i="8"/>
  <c r="L14" i="8"/>
  <c r="H14" i="8"/>
  <c r="M14" i="8" s="1"/>
  <c r="O13" i="8"/>
  <c r="L13" i="8"/>
  <c r="K13" i="8"/>
  <c r="J13" i="8"/>
  <c r="M13" i="8" s="1"/>
  <c r="H13" i="8"/>
  <c r="H12" i="8" s="1"/>
  <c r="G13" i="8"/>
  <c r="F13" i="8"/>
  <c r="L12" i="8"/>
  <c r="L11" i="8" s="1"/>
  <c r="K12" i="8"/>
  <c r="G12" i="8"/>
  <c r="G11" i="8" s="1"/>
  <c r="F12" i="8"/>
  <c r="F11" i="8" s="1"/>
  <c r="K11" i="8"/>
  <c r="AC344" i="7"/>
  <c r="AB344" i="7"/>
  <c r="AA344" i="7"/>
  <c r="X344" i="7"/>
  <c r="X343" i="7" s="1"/>
  <c r="X342" i="7" s="1"/>
  <c r="X341" i="7" s="1"/>
  <c r="V344" i="7"/>
  <c r="T344" i="7"/>
  <c r="S344" i="7"/>
  <c r="M344" i="7"/>
  <c r="L344" i="7"/>
  <c r="AC343" i="7"/>
  <c r="AB343" i="7"/>
  <c r="W343" i="7"/>
  <c r="V343" i="7"/>
  <c r="U343" i="7"/>
  <c r="T343" i="7"/>
  <c r="T342" i="7" s="1"/>
  <c r="T341" i="7" s="1"/>
  <c r="S343" i="7"/>
  <c r="S342" i="7" s="1"/>
  <c r="S341" i="7" s="1"/>
  <c r="R343" i="7"/>
  <c r="P343" i="7"/>
  <c r="O343" i="7"/>
  <c r="M343" i="7"/>
  <c r="K343" i="7"/>
  <c r="J343" i="7"/>
  <c r="I343" i="7"/>
  <c r="H343" i="7"/>
  <c r="H342" i="7" s="1"/>
  <c r="H341" i="7" s="1"/>
  <c r="G343" i="7"/>
  <c r="F343" i="7"/>
  <c r="AC342" i="7"/>
  <c r="AB342" i="7"/>
  <c r="W342" i="7"/>
  <c r="V342" i="7"/>
  <c r="V341" i="7" s="1"/>
  <c r="U342" i="7"/>
  <c r="R342" i="7"/>
  <c r="P342" i="7"/>
  <c r="P341" i="7" s="1"/>
  <c r="O342" i="7"/>
  <c r="K342" i="7"/>
  <c r="K341" i="7" s="1"/>
  <c r="J342" i="7"/>
  <c r="J341" i="7" s="1"/>
  <c r="I342" i="7"/>
  <c r="F342" i="7"/>
  <c r="AB341" i="7"/>
  <c r="U341" i="7"/>
  <c r="R341" i="7"/>
  <c r="O341" i="7"/>
  <c r="I341" i="7"/>
  <c r="F341" i="7"/>
  <c r="AC340" i="7"/>
  <c r="AB340" i="7"/>
  <c r="X340" i="7"/>
  <c r="V340" i="7"/>
  <c r="V339" i="7" s="1"/>
  <c r="V338" i="7" s="1"/>
  <c r="V337" i="7" s="1"/>
  <c r="T340" i="7"/>
  <c r="T339" i="7" s="1"/>
  <c r="L340" i="7"/>
  <c r="M340" i="7" s="1"/>
  <c r="X339" i="7"/>
  <c r="W339" i="7"/>
  <c r="U339" i="7"/>
  <c r="AC339" i="7" s="1"/>
  <c r="R339" i="7"/>
  <c r="P339" i="7"/>
  <c r="O339" i="7"/>
  <c r="K339" i="7"/>
  <c r="J339" i="7"/>
  <c r="I339" i="7"/>
  <c r="H339" i="7"/>
  <c r="G339" i="7"/>
  <c r="F339" i="7"/>
  <c r="X338" i="7"/>
  <c r="W338" i="7"/>
  <c r="T338" i="7"/>
  <c r="T337" i="7" s="1"/>
  <c r="P338" i="7"/>
  <c r="O338" i="7"/>
  <c r="O337" i="7" s="1"/>
  <c r="J338" i="7"/>
  <c r="I338" i="7"/>
  <c r="H338" i="7"/>
  <c r="H337" i="7" s="1"/>
  <c r="G338" i="7"/>
  <c r="F338" i="7"/>
  <c r="F337" i="7" s="1"/>
  <c r="X337" i="7"/>
  <c r="P337" i="7"/>
  <c r="J337" i="7"/>
  <c r="I337" i="7"/>
  <c r="G337" i="7"/>
  <c r="AC336" i="7"/>
  <c r="AB336" i="7"/>
  <c r="X336" i="7"/>
  <c r="X335" i="7" s="1"/>
  <c r="V336" i="7"/>
  <c r="T336" i="7"/>
  <c r="L336" i="7"/>
  <c r="M336" i="7" s="1"/>
  <c r="W335" i="7"/>
  <c r="V335" i="7"/>
  <c r="V334" i="7" s="1"/>
  <c r="V333" i="7" s="1"/>
  <c r="U335" i="7"/>
  <c r="U334" i="7" s="1"/>
  <c r="T335" i="7"/>
  <c r="R335" i="7"/>
  <c r="P335" i="7"/>
  <c r="O335" i="7"/>
  <c r="O334" i="7" s="1"/>
  <c r="K335" i="7"/>
  <c r="J335" i="7"/>
  <c r="I335" i="7"/>
  <c r="H335" i="7"/>
  <c r="G335" i="7"/>
  <c r="L335" i="7" s="1"/>
  <c r="F335" i="7"/>
  <c r="X334" i="7"/>
  <c r="X333" i="7" s="1"/>
  <c r="W334" i="7"/>
  <c r="T334" i="7"/>
  <c r="R334" i="7"/>
  <c r="P334" i="7"/>
  <c r="P333" i="7" s="1"/>
  <c r="K334" i="7"/>
  <c r="J334" i="7"/>
  <c r="J333" i="7" s="1"/>
  <c r="I334" i="7"/>
  <c r="I333" i="7" s="1"/>
  <c r="H334" i="7"/>
  <c r="F334" i="7"/>
  <c r="W333" i="7"/>
  <c r="T333" i="7"/>
  <c r="O333" i="7"/>
  <c r="K333" i="7"/>
  <c r="H333" i="7"/>
  <c r="F333" i="7"/>
  <c r="AB332" i="7"/>
  <c r="X332" i="7"/>
  <c r="X331" i="7" s="1"/>
  <c r="V332" i="7"/>
  <c r="V331" i="7" s="1"/>
  <c r="T332" i="7"/>
  <c r="L332" i="7"/>
  <c r="M332" i="7" s="1"/>
  <c r="W331" i="7"/>
  <c r="W328" i="7" s="1"/>
  <c r="U331" i="7"/>
  <c r="T331" i="7"/>
  <c r="T328" i="7" s="1"/>
  <c r="R331" i="7"/>
  <c r="P331" i="7"/>
  <c r="O331" i="7"/>
  <c r="L331" i="7"/>
  <c r="K331" i="7"/>
  <c r="K328" i="7" s="1"/>
  <c r="J331" i="7"/>
  <c r="I331" i="7"/>
  <c r="H331" i="7"/>
  <c r="H328" i="7" s="1"/>
  <c r="G331" i="7"/>
  <c r="F331" i="7"/>
  <c r="AC330" i="7"/>
  <c r="AB330" i="7"/>
  <c r="X330" i="7"/>
  <c r="V330" i="7"/>
  <c r="V329" i="7" s="1"/>
  <c r="T330" i="7"/>
  <c r="S330" i="7"/>
  <c r="S329" i="7" s="1"/>
  <c r="L330" i="7"/>
  <c r="M330" i="7" s="1"/>
  <c r="Y329" i="7"/>
  <c r="X329" i="7"/>
  <c r="W329" i="7"/>
  <c r="U329" i="7"/>
  <c r="AB329" i="7" s="1"/>
  <c r="T329" i="7"/>
  <c r="R329" i="7"/>
  <c r="P329" i="7"/>
  <c r="O329" i="7"/>
  <c r="M329" i="7"/>
  <c r="K329" i="7"/>
  <c r="J329" i="7"/>
  <c r="I329" i="7"/>
  <c r="H329" i="7"/>
  <c r="G329" i="7"/>
  <c r="F329" i="7"/>
  <c r="F328" i="7" s="1"/>
  <c r="F317" i="7" s="1"/>
  <c r="F310" i="7" s="1"/>
  <c r="F307" i="7" s="1"/>
  <c r="V328" i="7"/>
  <c r="V317" i="7" s="1"/>
  <c r="V310" i="7" s="1"/>
  <c r="R328" i="7"/>
  <c r="P328" i="7"/>
  <c r="O328" i="7"/>
  <c r="O317" i="7" s="1"/>
  <c r="J328" i="7"/>
  <c r="J317" i="7" s="1"/>
  <c r="J310" i="7" s="1"/>
  <c r="I328" i="7"/>
  <c r="I317" i="7" s="1"/>
  <c r="I310" i="7" s="1"/>
  <c r="I307" i="7" s="1"/>
  <c r="AC327" i="7"/>
  <c r="AB327" i="7"/>
  <c r="Y327" i="7"/>
  <c r="X327" i="7"/>
  <c r="X326" i="7" s="1"/>
  <c r="V327" i="7"/>
  <c r="T327" i="7"/>
  <c r="T326" i="7" s="1"/>
  <c r="M327" i="7"/>
  <c r="L327" i="7"/>
  <c r="AB326" i="7"/>
  <c r="W326" i="7"/>
  <c r="V326" i="7"/>
  <c r="U326" i="7"/>
  <c r="R326" i="7"/>
  <c r="P326" i="7"/>
  <c r="P323" i="7" s="1"/>
  <c r="O326" i="7"/>
  <c r="K326" i="7"/>
  <c r="K323" i="7" s="1"/>
  <c r="K316" i="7" s="1"/>
  <c r="K309" i="7" s="1"/>
  <c r="J326" i="7"/>
  <c r="J323" i="7" s="1"/>
  <c r="J316" i="7" s="1"/>
  <c r="J309" i="7" s="1"/>
  <c r="I326" i="7"/>
  <c r="H326" i="7"/>
  <c r="G326" i="7"/>
  <c r="F326" i="7"/>
  <c r="AC325" i="7"/>
  <c r="AB325" i="7"/>
  <c r="X325" i="7"/>
  <c r="V325" i="7"/>
  <c r="V324" i="7" s="1"/>
  <c r="V323" i="7" s="1"/>
  <c r="T325" i="7"/>
  <c r="T324" i="7" s="1"/>
  <c r="Q325" i="7"/>
  <c r="L325" i="7"/>
  <c r="M325" i="7" s="1"/>
  <c r="AC324" i="7"/>
  <c r="X324" i="7"/>
  <c r="X323" i="7" s="1"/>
  <c r="X316" i="7" s="1"/>
  <c r="X309" i="7" s="1"/>
  <c r="X306" i="7" s="1"/>
  <c r="W324" i="7"/>
  <c r="U324" i="7"/>
  <c r="R324" i="7"/>
  <c r="Q324" i="7"/>
  <c r="P324" i="7"/>
  <c r="O324" i="7"/>
  <c r="K324" i="7"/>
  <c r="J324" i="7"/>
  <c r="I324" i="7"/>
  <c r="L324" i="7" s="1"/>
  <c r="H324" i="7"/>
  <c r="G324" i="7"/>
  <c r="F324" i="7"/>
  <c r="F323" i="7" s="1"/>
  <c r="F316" i="7" s="1"/>
  <c r="U323" i="7"/>
  <c r="R323" i="7"/>
  <c r="O323" i="7"/>
  <c r="O316" i="7" s="1"/>
  <c r="I323" i="7"/>
  <c r="I316" i="7" s="1"/>
  <c r="H323" i="7"/>
  <c r="AA322" i="7"/>
  <c r="Z322" i="7"/>
  <c r="Y322" i="7"/>
  <c r="X322" i="7"/>
  <c r="X321" i="7" s="1"/>
  <c r="X318" i="7" s="1"/>
  <c r="X315" i="7" s="1"/>
  <c r="V322" i="7"/>
  <c r="T322" i="7"/>
  <c r="S322" i="7"/>
  <c r="Q322" i="7"/>
  <c r="L322" i="7"/>
  <c r="Z321" i="7"/>
  <c r="W321" i="7"/>
  <c r="V321" i="7"/>
  <c r="U321" i="7"/>
  <c r="T321" i="7"/>
  <c r="S321" i="7"/>
  <c r="R321" i="7"/>
  <c r="Q321" i="7"/>
  <c r="P321" i="7"/>
  <c r="O321" i="7"/>
  <c r="M321" i="7"/>
  <c r="Y321" i="7" s="1"/>
  <c r="K321" i="7"/>
  <c r="J321" i="7"/>
  <c r="I321" i="7"/>
  <c r="H321" i="7"/>
  <c r="G321" i="7"/>
  <c r="L321" i="7" s="1"/>
  <c r="F321" i="7"/>
  <c r="AC320" i="7"/>
  <c r="AB320" i="7"/>
  <c r="AA320" i="7"/>
  <c r="Z320" i="7"/>
  <c r="Y320" i="7"/>
  <c r="X320" i="7"/>
  <c r="V320" i="7"/>
  <c r="T320" i="7"/>
  <c r="S320" i="7"/>
  <c r="Q320" i="7"/>
  <c r="L320" i="7"/>
  <c r="AB319" i="7"/>
  <c r="Z319" i="7"/>
  <c r="X319" i="7"/>
  <c r="W319" i="7"/>
  <c r="V319" i="7"/>
  <c r="U319" i="7"/>
  <c r="T319" i="7"/>
  <c r="S319" i="7"/>
  <c r="S318" i="7" s="1"/>
  <c r="S315" i="7" s="1"/>
  <c r="R319" i="7"/>
  <c r="Q319" i="7"/>
  <c r="Q318" i="7" s="1"/>
  <c r="Q315" i="7" s="1"/>
  <c r="P319" i="7"/>
  <c r="O319" i="7"/>
  <c r="M319" i="7"/>
  <c r="M318" i="7" s="1"/>
  <c r="L319" i="7"/>
  <c r="K319" i="7"/>
  <c r="K318" i="7" s="1"/>
  <c r="K315" i="7" s="1"/>
  <c r="J319" i="7"/>
  <c r="I319" i="7"/>
  <c r="H319" i="7"/>
  <c r="H318" i="7" s="1"/>
  <c r="H315" i="7" s="1"/>
  <c r="G319" i="7"/>
  <c r="G318" i="7" s="1"/>
  <c r="F319" i="7"/>
  <c r="AB318" i="7"/>
  <c r="V318" i="7"/>
  <c r="V315" i="7" s="1"/>
  <c r="U318" i="7"/>
  <c r="R318" i="7"/>
  <c r="P318" i="7"/>
  <c r="P315" i="7" s="1"/>
  <c r="P308" i="7" s="1"/>
  <c r="P305" i="7" s="1"/>
  <c r="O318" i="7"/>
  <c r="J318" i="7"/>
  <c r="I318" i="7"/>
  <c r="F318" i="7"/>
  <c r="W317" i="7"/>
  <c r="T317" i="7"/>
  <c r="P317" i="7"/>
  <c r="P310" i="7" s="1"/>
  <c r="P307" i="7" s="1"/>
  <c r="K317" i="7"/>
  <c r="H317" i="7"/>
  <c r="V316" i="7"/>
  <c r="V309" i="7" s="1"/>
  <c r="P316" i="7"/>
  <c r="P309" i="7" s="1"/>
  <c r="H316" i="7"/>
  <c r="H309" i="7" s="1"/>
  <c r="H306" i="7" s="1"/>
  <c r="AB315" i="7"/>
  <c r="U315" i="7"/>
  <c r="R315" i="7"/>
  <c r="O315" i="7"/>
  <c r="J315" i="7"/>
  <c r="I315" i="7"/>
  <c r="F315" i="7"/>
  <c r="AC314" i="7"/>
  <c r="AB314" i="7"/>
  <c r="X314" i="7"/>
  <c r="V314" i="7"/>
  <c r="V313" i="7" s="1"/>
  <c r="V312" i="7" s="1"/>
  <c r="V311" i="7" s="1"/>
  <c r="T314" i="7"/>
  <c r="L314" i="7"/>
  <c r="M314" i="7" s="1"/>
  <c r="Y314" i="7" s="1"/>
  <c r="AC313" i="7"/>
  <c r="X313" i="7"/>
  <c r="X312" i="7" s="1"/>
  <c r="X311" i="7" s="1"/>
  <c r="X308" i="7" s="1"/>
  <c r="X305" i="7" s="1"/>
  <c r="W313" i="7"/>
  <c r="U313" i="7"/>
  <c r="T313" i="7"/>
  <c r="T312" i="7" s="1"/>
  <c r="T311" i="7" s="1"/>
  <c r="R313" i="7"/>
  <c r="P313" i="7"/>
  <c r="O313" i="7"/>
  <c r="K313" i="7"/>
  <c r="J313" i="7"/>
  <c r="I313" i="7"/>
  <c r="I312" i="7" s="1"/>
  <c r="H313" i="7"/>
  <c r="G313" i="7"/>
  <c r="F313" i="7"/>
  <c r="F312" i="7" s="1"/>
  <c r="F311" i="7" s="1"/>
  <c r="F308" i="7" s="1"/>
  <c r="W312" i="7"/>
  <c r="W311" i="7" s="1"/>
  <c r="U312" i="7"/>
  <c r="R312" i="7"/>
  <c r="P312" i="7"/>
  <c r="O312" i="7"/>
  <c r="O311" i="7" s="1"/>
  <c r="O308" i="7" s="1"/>
  <c r="O305" i="7" s="1"/>
  <c r="K312" i="7"/>
  <c r="J312" i="7"/>
  <c r="H312" i="7"/>
  <c r="L312" i="7" s="1"/>
  <c r="G312" i="7"/>
  <c r="R311" i="7"/>
  <c r="P311" i="7"/>
  <c r="K311" i="7"/>
  <c r="J311" i="7"/>
  <c r="I311" i="7"/>
  <c r="H311" i="7"/>
  <c r="G311" i="7"/>
  <c r="W310" i="7"/>
  <c r="T310" i="7"/>
  <c r="T307" i="7" s="1"/>
  <c r="O310" i="7"/>
  <c r="O307" i="7" s="1"/>
  <c r="K310" i="7"/>
  <c r="H310" i="7"/>
  <c r="H307" i="7" s="1"/>
  <c r="O309" i="7"/>
  <c r="O306" i="7" s="1"/>
  <c r="I309" i="7"/>
  <c r="I306" i="7" s="1"/>
  <c r="F309" i="7"/>
  <c r="F306" i="7" s="1"/>
  <c r="V308" i="7"/>
  <c r="V305" i="7" s="1"/>
  <c r="J308" i="7"/>
  <c r="J305" i="7" s="1"/>
  <c r="W307" i="7"/>
  <c r="V307" i="7"/>
  <c r="K307" i="7"/>
  <c r="J307" i="7"/>
  <c r="V306" i="7"/>
  <c r="P306" i="7"/>
  <c r="K306" i="7"/>
  <c r="J306" i="7"/>
  <c r="F305" i="7"/>
  <c r="AC304" i="7"/>
  <c r="AB304" i="7"/>
  <c r="X304" i="7"/>
  <c r="V304" i="7"/>
  <c r="V303" i="7" s="1"/>
  <c r="V302" i="7" s="1"/>
  <c r="T304" i="7"/>
  <c r="M304" i="7"/>
  <c r="L304" i="7"/>
  <c r="X303" i="7"/>
  <c r="X302" i="7" s="1"/>
  <c r="X301" i="7" s="1"/>
  <c r="X296" i="7" s="1"/>
  <c r="X295" i="7" s="1"/>
  <c r="W303" i="7"/>
  <c r="AC303" i="7" s="1"/>
  <c r="U303" i="7"/>
  <c r="T303" i="7"/>
  <c r="R303" i="7"/>
  <c r="R302" i="7" s="1"/>
  <c r="P303" i="7"/>
  <c r="O303" i="7"/>
  <c r="M303" i="7"/>
  <c r="K303" i="7"/>
  <c r="J303" i="7"/>
  <c r="I303" i="7"/>
  <c r="H303" i="7"/>
  <c r="G303" i="7"/>
  <c r="F303" i="7"/>
  <c r="F302" i="7" s="1"/>
  <c r="F301" i="7" s="1"/>
  <c r="F296" i="7" s="1"/>
  <c r="F295" i="7" s="1"/>
  <c r="U302" i="7"/>
  <c r="T302" i="7"/>
  <c r="T301" i="7" s="1"/>
  <c r="P302" i="7"/>
  <c r="O302" i="7"/>
  <c r="O301" i="7" s="1"/>
  <c r="K302" i="7"/>
  <c r="K301" i="7" s="1"/>
  <c r="J302" i="7"/>
  <c r="I302" i="7"/>
  <c r="I301" i="7" s="1"/>
  <c r="H302" i="7"/>
  <c r="H301" i="7" s="1"/>
  <c r="V301" i="7"/>
  <c r="V296" i="7" s="1"/>
  <c r="V295" i="7" s="1"/>
  <c r="P301" i="7"/>
  <c r="P296" i="7" s="1"/>
  <c r="P295" i="7" s="1"/>
  <c r="J301" i="7"/>
  <c r="J296" i="7" s="1"/>
  <c r="J295" i="7" s="1"/>
  <c r="AC300" i="7"/>
  <c r="AB300" i="7"/>
  <c r="X300" i="7"/>
  <c r="V300" i="7"/>
  <c r="T300" i="7"/>
  <c r="L300" i="7"/>
  <c r="M300" i="7" s="1"/>
  <c r="X299" i="7"/>
  <c r="W299" i="7"/>
  <c r="AC299" i="7" s="1"/>
  <c r="V299" i="7"/>
  <c r="U299" i="7"/>
  <c r="AB299" i="7" s="1"/>
  <c r="T299" i="7"/>
  <c r="T298" i="7" s="1"/>
  <c r="T297" i="7" s="1"/>
  <c r="T296" i="7" s="1"/>
  <c r="T295" i="7" s="1"/>
  <c r="R299" i="7"/>
  <c r="P299" i="7"/>
  <c r="O299" i="7"/>
  <c r="O298" i="7" s="1"/>
  <c r="K299" i="7"/>
  <c r="K298" i="7" s="1"/>
  <c r="K297" i="7" s="1"/>
  <c r="K296" i="7" s="1"/>
  <c r="K295" i="7" s="1"/>
  <c r="J299" i="7"/>
  <c r="I299" i="7"/>
  <c r="H299" i="7"/>
  <c r="G299" i="7"/>
  <c r="F299" i="7"/>
  <c r="AC298" i="7"/>
  <c r="X298" i="7"/>
  <c r="W298" i="7"/>
  <c r="V298" i="7"/>
  <c r="U298" i="7"/>
  <c r="R298" i="7"/>
  <c r="P298" i="7"/>
  <c r="J298" i="7"/>
  <c r="I298" i="7"/>
  <c r="H298" i="7"/>
  <c r="H297" i="7" s="1"/>
  <c r="G298" i="7"/>
  <c r="F298" i="7"/>
  <c r="X297" i="7"/>
  <c r="V297" i="7"/>
  <c r="R297" i="7"/>
  <c r="P297" i="7"/>
  <c r="O297" i="7"/>
  <c r="O296" i="7" s="1"/>
  <c r="O295" i="7" s="1"/>
  <c r="J297" i="7"/>
  <c r="I297" i="7"/>
  <c r="G297" i="7"/>
  <c r="F297" i="7"/>
  <c r="I296" i="7"/>
  <c r="I295" i="7"/>
  <c r="AC294" i="7"/>
  <c r="AB294" i="7"/>
  <c r="AA294" i="7"/>
  <c r="X294" i="7"/>
  <c r="V294" i="7"/>
  <c r="T294" i="7"/>
  <c r="T293" i="7" s="1"/>
  <c r="T292" i="7" s="1"/>
  <c r="T291" i="7" s="1"/>
  <c r="T290" i="7" s="1"/>
  <c r="T289" i="7" s="1"/>
  <c r="Q294" i="7"/>
  <c r="Q293" i="7" s="1"/>
  <c r="Q292" i="7" s="1"/>
  <c r="Q291" i="7" s="1"/>
  <c r="Q290" i="7" s="1"/>
  <c r="Q289" i="7" s="1"/>
  <c r="L294" i="7"/>
  <c r="M294" i="7" s="1"/>
  <c r="AB293" i="7"/>
  <c r="X293" i="7"/>
  <c r="W293" i="7"/>
  <c r="V293" i="7"/>
  <c r="V292" i="7" s="1"/>
  <c r="U293" i="7"/>
  <c r="R293" i="7"/>
  <c r="P293" i="7"/>
  <c r="O293" i="7"/>
  <c r="K293" i="7"/>
  <c r="J293" i="7"/>
  <c r="J292" i="7" s="1"/>
  <c r="J291" i="7" s="1"/>
  <c r="J290" i="7" s="1"/>
  <c r="J289" i="7" s="1"/>
  <c r="I293" i="7"/>
  <c r="H293" i="7"/>
  <c r="G293" i="7"/>
  <c r="F293" i="7"/>
  <c r="F292" i="7" s="1"/>
  <c r="F291" i="7" s="1"/>
  <c r="F290" i="7" s="1"/>
  <c r="F289" i="7" s="1"/>
  <c r="X292" i="7"/>
  <c r="X291" i="7" s="1"/>
  <c r="X290" i="7" s="1"/>
  <c r="X289" i="7" s="1"/>
  <c r="W292" i="7"/>
  <c r="P292" i="7"/>
  <c r="P291" i="7" s="1"/>
  <c r="P290" i="7" s="1"/>
  <c r="P289" i="7" s="1"/>
  <c r="O292" i="7"/>
  <c r="O291" i="7" s="1"/>
  <c r="O290" i="7" s="1"/>
  <c r="K292" i="7"/>
  <c r="H292" i="7"/>
  <c r="G292" i="7"/>
  <c r="W291" i="7"/>
  <c r="V291" i="7"/>
  <c r="V290" i="7" s="1"/>
  <c r="V289" i="7" s="1"/>
  <c r="K291" i="7"/>
  <c r="H291" i="7"/>
  <c r="G291" i="7"/>
  <c r="W290" i="7"/>
  <c r="K290" i="7"/>
  <c r="H290" i="7"/>
  <c r="G290" i="7"/>
  <c r="W289" i="7"/>
  <c r="O289" i="7"/>
  <c r="K289" i="7"/>
  <c r="H289" i="7"/>
  <c r="G289" i="7"/>
  <c r="X288" i="7"/>
  <c r="V288" i="7"/>
  <c r="T288" i="7"/>
  <c r="T287" i="7" s="1"/>
  <c r="L288" i="7"/>
  <c r="M288" i="7" s="1"/>
  <c r="X287" i="7"/>
  <c r="W287" i="7"/>
  <c r="V287" i="7"/>
  <c r="U287" i="7"/>
  <c r="R287" i="7"/>
  <c r="P287" i="7"/>
  <c r="O287" i="7"/>
  <c r="K287" i="7"/>
  <c r="J287" i="7"/>
  <c r="I287" i="7"/>
  <c r="L287" i="7" s="1"/>
  <c r="H287" i="7"/>
  <c r="G287" i="7"/>
  <c r="F287" i="7"/>
  <c r="Y286" i="7"/>
  <c r="X286" i="7"/>
  <c r="V286" i="7"/>
  <c r="V285" i="7" s="1"/>
  <c r="V278" i="7" s="1"/>
  <c r="V277" i="7" s="1"/>
  <c r="T286" i="7"/>
  <c r="T285" i="7" s="1"/>
  <c r="L286" i="7"/>
  <c r="M286" i="7" s="1"/>
  <c r="X285" i="7"/>
  <c r="W285" i="7"/>
  <c r="U285" i="7"/>
  <c r="R285" i="7"/>
  <c r="P285" i="7"/>
  <c r="O285" i="7"/>
  <c r="L285" i="7"/>
  <c r="K285" i="7"/>
  <c r="J285" i="7"/>
  <c r="I285" i="7"/>
  <c r="H285" i="7"/>
  <c r="G285" i="7"/>
  <c r="F285" i="7"/>
  <c r="F278" i="7" s="1"/>
  <c r="F277" i="7" s="1"/>
  <c r="X284" i="7"/>
  <c r="V284" i="7"/>
  <c r="T284" i="7"/>
  <c r="T283" i="7" s="1"/>
  <c r="Q284" i="7"/>
  <c r="Q283" i="7" s="1"/>
  <c r="L284" i="7"/>
  <c r="M284" i="7" s="1"/>
  <c r="X283" i="7"/>
  <c r="W283" i="7"/>
  <c r="V283" i="7"/>
  <c r="U283" i="7"/>
  <c r="R283" i="7"/>
  <c r="P283" i="7"/>
  <c r="O283" i="7"/>
  <c r="K283" i="7"/>
  <c r="J283" i="7"/>
  <c r="I283" i="7"/>
  <c r="L283" i="7" s="1"/>
  <c r="H283" i="7"/>
  <c r="G283" i="7"/>
  <c r="F283" i="7"/>
  <c r="X282" i="7"/>
  <c r="X281" i="7" s="1"/>
  <c r="X278" i="7" s="1"/>
  <c r="X277" i="7" s="1"/>
  <c r="V282" i="7"/>
  <c r="V281" i="7" s="1"/>
  <c r="T282" i="7"/>
  <c r="T281" i="7" s="1"/>
  <c r="L282" i="7"/>
  <c r="M282" i="7" s="1"/>
  <c r="W281" i="7"/>
  <c r="U281" i="7"/>
  <c r="R281" i="7"/>
  <c r="P281" i="7"/>
  <c r="O281" i="7"/>
  <c r="K281" i="7"/>
  <c r="K278" i="7" s="1"/>
  <c r="K277" i="7" s="1"/>
  <c r="J281" i="7"/>
  <c r="J278" i="7" s="1"/>
  <c r="J277" i="7" s="1"/>
  <c r="I281" i="7"/>
  <c r="L281" i="7" s="1"/>
  <c r="H281" i="7"/>
  <c r="G281" i="7"/>
  <c r="F281" i="7"/>
  <c r="Y280" i="7"/>
  <c r="X280" i="7"/>
  <c r="V280" i="7"/>
  <c r="T280" i="7"/>
  <c r="L280" i="7"/>
  <c r="M280" i="7" s="1"/>
  <c r="M279" i="7" s="1"/>
  <c r="AA279" i="7"/>
  <c r="X279" i="7"/>
  <c r="W279" i="7"/>
  <c r="V279" i="7"/>
  <c r="U279" i="7"/>
  <c r="T279" i="7"/>
  <c r="R279" i="7"/>
  <c r="Y279" i="7" s="1"/>
  <c r="P279" i="7"/>
  <c r="O279" i="7"/>
  <c r="K279" i="7"/>
  <c r="J279" i="7"/>
  <c r="I279" i="7"/>
  <c r="H279" i="7"/>
  <c r="G279" i="7"/>
  <c r="F279" i="7"/>
  <c r="P278" i="7"/>
  <c r="G278" i="7"/>
  <c r="G277" i="7" s="1"/>
  <c r="P277" i="7"/>
  <c r="X276" i="7"/>
  <c r="X275" i="7" s="1"/>
  <c r="V276" i="7"/>
  <c r="T276" i="7"/>
  <c r="M276" i="7"/>
  <c r="AA276" i="7" s="1"/>
  <c r="L276" i="7"/>
  <c r="W275" i="7"/>
  <c r="V275" i="7"/>
  <c r="V272" i="7" s="1"/>
  <c r="V271" i="7" s="1"/>
  <c r="U275" i="7"/>
  <c r="T275" i="7"/>
  <c r="R275" i="7"/>
  <c r="P275" i="7"/>
  <c r="P272" i="7" s="1"/>
  <c r="P271" i="7" s="1"/>
  <c r="O275" i="7"/>
  <c r="K275" i="7"/>
  <c r="J275" i="7"/>
  <c r="J272" i="7" s="1"/>
  <c r="J271" i="7" s="1"/>
  <c r="I275" i="7"/>
  <c r="H275" i="7"/>
  <c r="L275" i="7" s="1"/>
  <c r="G275" i="7"/>
  <c r="F275" i="7"/>
  <c r="X274" i="7"/>
  <c r="X273" i="7" s="1"/>
  <c r="V274" i="7"/>
  <c r="T274" i="7"/>
  <c r="M274" i="7"/>
  <c r="L274" i="7"/>
  <c r="W273" i="7"/>
  <c r="V273" i="7"/>
  <c r="U273" i="7"/>
  <c r="T273" i="7"/>
  <c r="T272" i="7" s="1"/>
  <c r="T271" i="7" s="1"/>
  <c r="R273" i="7"/>
  <c r="R272" i="7" s="1"/>
  <c r="P273" i="7"/>
  <c r="O273" i="7"/>
  <c r="K273" i="7"/>
  <c r="K272" i="7" s="1"/>
  <c r="K271" i="7" s="1"/>
  <c r="J273" i="7"/>
  <c r="I273" i="7"/>
  <c r="H273" i="7"/>
  <c r="G273" i="7"/>
  <c r="G272" i="7" s="1"/>
  <c r="F273" i="7"/>
  <c r="F272" i="7" s="1"/>
  <c r="F271" i="7" s="1"/>
  <c r="U272" i="7"/>
  <c r="O272" i="7"/>
  <c r="O271" i="7" s="1"/>
  <c r="I272" i="7"/>
  <c r="I271" i="7" s="1"/>
  <c r="AB270" i="7"/>
  <c r="X270" i="7"/>
  <c r="V270" i="7"/>
  <c r="T270" i="7"/>
  <c r="M270" i="7"/>
  <c r="L270" i="7"/>
  <c r="X269" i="7"/>
  <c r="W269" i="7"/>
  <c r="V269" i="7"/>
  <c r="U269" i="7"/>
  <c r="T269" i="7"/>
  <c r="R269" i="7"/>
  <c r="P269" i="7"/>
  <c r="O269" i="7"/>
  <c r="L269" i="7"/>
  <c r="K269" i="7"/>
  <c r="J269" i="7"/>
  <c r="I269" i="7"/>
  <c r="H269" i="7"/>
  <c r="G269" i="7"/>
  <c r="G266" i="7" s="1"/>
  <c r="F269" i="7"/>
  <c r="AB268" i="7"/>
  <c r="Y268" i="7"/>
  <c r="X268" i="7"/>
  <c r="V268" i="7"/>
  <c r="T268" i="7"/>
  <c r="M268" i="7"/>
  <c r="AA268" i="7" s="1"/>
  <c r="AB267" i="7"/>
  <c r="X267" i="7"/>
  <c r="W267" i="7"/>
  <c r="V267" i="7"/>
  <c r="V266" i="7" s="1"/>
  <c r="U267" i="7"/>
  <c r="T267" i="7"/>
  <c r="T266" i="7" s="1"/>
  <c r="T260" i="7" s="1"/>
  <c r="T248" i="7" s="1"/>
  <c r="T246" i="7" s="1"/>
  <c r="R267" i="7"/>
  <c r="P267" i="7"/>
  <c r="P266" i="7" s="1"/>
  <c r="O267" i="7"/>
  <c r="K267" i="7"/>
  <c r="J267" i="7"/>
  <c r="I267" i="7"/>
  <c r="H267" i="7"/>
  <c r="H266" i="7" s="1"/>
  <c r="G267" i="7"/>
  <c r="F267" i="7"/>
  <c r="W266" i="7"/>
  <c r="U266" i="7"/>
  <c r="O266" i="7"/>
  <c r="K266" i="7"/>
  <c r="I266" i="7"/>
  <c r="Y265" i="7"/>
  <c r="X265" i="7"/>
  <c r="V265" i="7"/>
  <c r="T265" i="7"/>
  <c r="L265" i="7"/>
  <c r="M265" i="7" s="1"/>
  <c r="X264" i="7"/>
  <c r="W264" i="7"/>
  <c r="V264" i="7"/>
  <c r="U264" i="7"/>
  <c r="T264" i="7"/>
  <c r="R264" i="7"/>
  <c r="P264" i="7"/>
  <c r="O264" i="7"/>
  <c r="L264" i="7"/>
  <c r="K264" i="7"/>
  <c r="J264" i="7"/>
  <c r="I264" i="7"/>
  <c r="H264" i="7"/>
  <c r="H261" i="7" s="1"/>
  <c r="G264" i="7"/>
  <c r="F264" i="7"/>
  <c r="X263" i="7"/>
  <c r="X262" i="7" s="1"/>
  <c r="V263" i="7"/>
  <c r="T263" i="7"/>
  <c r="T262" i="7" s="1"/>
  <c r="T261" i="7" s="1"/>
  <c r="M263" i="7"/>
  <c r="L263" i="7"/>
  <c r="W262" i="7"/>
  <c r="W261" i="7" s="1"/>
  <c r="W260" i="7" s="1"/>
  <c r="V262" i="7"/>
  <c r="V261" i="7" s="1"/>
  <c r="U262" i="7"/>
  <c r="R262" i="7"/>
  <c r="R261" i="7" s="1"/>
  <c r="P262" i="7"/>
  <c r="P261" i="7" s="1"/>
  <c r="P260" i="7" s="1"/>
  <c r="P248" i="7" s="1"/>
  <c r="P246" i="7" s="1"/>
  <c r="O262" i="7"/>
  <c r="K262" i="7"/>
  <c r="K261" i="7" s="1"/>
  <c r="K260" i="7" s="1"/>
  <c r="K248" i="7" s="1"/>
  <c r="K246" i="7" s="1"/>
  <c r="J262" i="7"/>
  <c r="J261" i="7" s="1"/>
  <c r="I262" i="7"/>
  <c r="I261" i="7" s="1"/>
  <c r="I260" i="7" s="1"/>
  <c r="I248" i="7" s="1"/>
  <c r="I246" i="7" s="1"/>
  <c r="H262" i="7"/>
  <c r="G262" i="7"/>
  <c r="L262" i="7" s="1"/>
  <c r="F262" i="7"/>
  <c r="U261" i="7"/>
  <c r="O261" i="7"/>
  <c r="O260" i="7" s="1"/>
  <c r="O248" i="7" s="1"/>
  <c r="G261" i="7"/>
  <c r="H260" i="7"/>
  <c r="H248" i="7" s="1"/>
  <c r="H246" i="7" s="1"/>
  <c r="AC259" i="7"/>
  <c r="AB259" i="7"/>
  <c r="Z259" i="7"/>
  <c r="X259" i="7"/>
  <c r="X258" i="7" s="1"/>
  <c r="X257" i="7" s="1"/>
  <c r="X256" i="7" s="1"/>
  <c r="V259" i="7"/>
  <c r="T259" i="7"/>
  <c r="Q259" i="7"/>
  <c r="Q258" i="7" s="1"/>
  <c r="Q257" i="7" s="1"/>
  <c r="Q256" i="7" s="1"/>
  <c r="M259" i="7"/>
  <c r="L259" i="7"/>
  <c r="AA258" i="7"/>
  <c r="Y258" i="7"/>
  <c r="W258" i="7"/>
  <c r="AC258" i="7" s="1"/>
  <c r="V258" i="7"/>
  <c r="U258" i="7"/>
  <c r="T258" i="7"/>
  <c r="R258" i="7"/>
  <c r="P258" i="7"/>
  <c r="O258" i="7"/>
  <c r="O257" i="7" s="1"/>
  <c r="O256" i="7" s="1"/>
  <c r="M258" i="7"/>
  <c r="K258" i="7"/>
  <c r="J258" i="7"/>
  <c r="I258" i="7"/>
  <c r="I257" i="7" s="1"/>
  <c r="I256" i="7" s="1"/>
  <c r="H258" i="7"/>
  <c r="G258" i="7"/>
  <c r="F258" i="7"/>
  <c r="W257" i="7"/>
  <c r="V257" i="7"/>
  <c r="U257" i="7"/>
  <c r="T257" i="7"/>
  <c r="R257" i="7"/>
  <c r="P257" i="7"/>
  <c r="M257" i="7"/>
  <c r="K257" i="7"/>
  <c r="J257" i="7"/>
  <c r="H257" i="7"/>
  <c r="F257" i="7"/>
  <c r="W256" i="7"/>
  <c r="V256" i="7"/>
  <c r="T256" i="7"/>
  <c r="R256" i="7"/>
  <c r="P256" i="7"/>
  <c r="K256" i="7"/>
  <c r="J256" i="7"/>
  <c r="H256" i="7"/>
  <c r="F256" i="7"/>
  <c r="AB255" i="7"/>
  <c r="X255" i="7"/>
  <c r="V255" i="7"/>
  <c r="T255" i="7"/>
  <c r="M255" i="7"/>
  <c r="L255" i="7"/>
  <c r="X254" i="7"/>
  <c r="W254" i="7"/>
  <c r="V254" i="7"/>
  <c r="U254" i="7"/>
  <c r="AB254" i="7" s="1"/>
  <c r="T254" i="7"/>
  <c r="T251" i="7" s="1"/>
  <c r="T250" i="7" s="1"/>
  <c r="R254" i="7"/>
  <c r="P254" i="7"/>
  <c r="O254" i="7"/>
  <c r="L254" i="7"/>
  <c r="K254" i="7"/>
  <c r="J254" i="7"/>
  <c r="I254" i="7"/>
  <c r="H254" i="7"/>
  <c r="H251" i="7" s="1"/>
  <c r="H250" i="7" s="1"/>
  <c r="G254" i="7"/>
  <c r="F254" i="7"/>
  <c r="F251" i="7" s="1"/>
  <c r="F250" i="7" s="1"/>
  <c r="F249" i="7" s="1"/>
  <c r="F247" i="7" s="1"/>
  <c r="AB253" i="7"/>
  <c r="Y253" i="7"/>
  <c r="X253" i="7"/>
  <c r="V253" i="7"/>
  <c r="V252" i="7" s="1"/>
  <c r="V251" i="7" s="1"/>
  <c r="V250" i="7" s="1"/>
  <c r="V249" i="7" s="1"/>
  <c r="V247" i="7" s="1"/>
  <c r="T253" i="7"/>
  <c r="L253" i="7"/>
  <c r="M253" i="7" s="1"/>
  <c r="X252" i="7"/>
  <c r="W252" i="7"/>
  <c r="U252" i="7"/>
  <c r="AB252" i="7" s="1"/>
  <c r="T252" i="7"/>
  <c r="R252" i="7"/>
  <c r="Y252" i="7" s="1"/>
  <c r="P252" i="7"/>
  <c r="O252" i="7"/>
  <c r="O251" i="7" s="1"/>
  <c r="O250" i="7" s="1"/>
  <c r="M252" i="7"/>
  <c r="K252" i="7"/>
  <c r="J252" i="7"/>
  <c r="I252" i="7"/>
  <c r="I251" i="7" s="1"/>
  <c r="I250" i="7" s="1"/>
  <c r="H252" i="7"/>
  <c r="G252" i="7"/>
  <c r="F252" i="7"/>
  <c r="X251" i="7"/>
  <c r="X250" i="7" s="1"/>
  <c r="W251" i="7"/>
  <c r="R251" i="7"/>
  <c r="P251" i="7"/>
  <c r="P250" i="7" s="1"/>
  <c r="P249" i="7" s="1"/>
  <c r="K251" i="7"/>
  <c r="K250" i="7" s="1"/>
  <c r="K249" i="7" s="1"/>
  <c r="K247" i="7" s="1"/>
  <c r="J251" i="7"/>
  <c r="J250" i="7"/>
  <c r="J249" i="7"/>
  <c r="J247" i="7" s="1"/>
  <c r="P247" i="7"/>
  <c r="O246" i="7"/>
  <c r="AC245" i="7"/>
  <c r="AB245" i="7"/>
  <c r="Y245" i="7"/>
  <c r="X245" i="7"/>
  <c r="V245" i="7"/>
  <c r="T245" i="7"/>
  <c r="L245" i="7"/>
  <c r="M245" i="7" s="1"/>
  <c r="M244" i="7" s="1"/>
  <c r="M243" i="7" s="1"/>
  <c r="M242" i="7" s="1"/>
  <c r="AA242" i="7" s="1"/>
  <c r="X244" i="7"/>
  <c r="W244" i="7"/>
  <c r="V244" i="7"/>
  <c r="U244" i="7"/>
  <c r="Z244" i="7" s="1"/>
  <c r="T244" i="7"/>
  <c r="R244" i="7"/>
  <c r="P244" i="7"/>
  <c r="O244" i="7"/>
  <c r="K244" i="7"/>
  <c r="J244" i="7"/>
  <c r="I244" i="7"/>
  <c r="H244" i="7"/>
  <c r="G244" i="7"/>
  <c r="L244" i="7" s="1"/>
  <c r="F244" i="7"/>
  <c r="X243" i="7"/>
  <c r="W243" i="7"/>
  <c r="V243" i="7"/>
  <c r="U243" i="7"/>
  <c r="T243" i="7"/>
  <c r="R243" i="7"/>
  <c r="P243" i="7"/>
  <c r="O243" i="7"/>
  <c r="K243" i="7"/>
  <c r="J243" i="7"/>
  <c r="I243" i="7"/>
  <c r="I242" i="7" s="1"/>
  <c r="I241" i="7" s="1"/>
  <c r="I240" i="7" s="1"/>
  <c r="H243" i="7"/>
  <c r="G243" i="7"/>
  <c r="L243" i="7" s="1"/>
  <c r="F243" i="7"/>
  <c r="X242" i="7"/>
  <c r="W242" i="7"/>
  <c r="V242" i="7"/>
  <c r="V241" i="7" s="1"/>
  <c r="V240" i="7" s="1"/>
  <c r="T242" i="7"/>
  <c r="R242" i="7"/>
  <c r="P242" i="7"/>
  <c r="O242" i="7"/>
  <c r="O241" i="7" s="1"/>
  <c r="K242" i="7"/>
  <c r="J242" i="7"/>
  <c r="H242" i="7"/>
  <c r="H241" i="7" s="1"/>
  <c r="H240" i="7" s="1"/>
  <c r="G242" i="7"/>
  <c r="G241" i="7" s="1"/>
  <c r="F242" i="7"/>
  <c r="F241" i="7" s="1"/>
  <c r="F240" i="7" s="1"/>
  <c r="X241" i="7"/>
  <c r="X240" i="7" s="1"/>
  <c r="W241" i="7"/>
  <c r="T241" i="7"/>
  <c r="T240" i="7" s="1"/>
  <c r="R241" i="7"/>
  <c r="R240" i="7" s="1"/>
  <c r="P241" i="7"/>
  <c r="P240" i="7" s="1"/>
  <c r="K241" i="7"/>
  <c r="J241" i="7"/>
  <c r="J240" i="7" s="1"/>
  <c r="W240" i="7"/>
  <c r="O240" i="7"/>
  <c r="K240" i="7"/>
  <c r="Y239" i="7"/>
  <c r="X239" i="7"/>
  <c r="V239" i="7"/>
  <c r="T239" i="7"/>
  <c r="L239" i="7"/>
  <c r="M239" i="7" s="1"/>
  <c r="X238" i="7"/>
  <c r="X233" i="7" s="1"/>
  <c r="W238" i="7"/>
  <c r="V238" i="7"/>
  <c r="U238" i="7"/>
  <c r="T238" i="7"/>
  <c r="R238" i="7"/>
  <c r="P238" i="7"/>
  <c r="O238" i="7"/>
  <c r="L238" i="7"/>
  <c r="K238" i="7"/>
  <c r="J238" i="7"/>
  <c r="I238" i="7"/>
  <c r="H238" i="7"/>
  <c r="G238" i="7"/>
  <c r="G233" i="7" s="1"/>
  <c r="F238" i="7"/>
  <c r="F233" i="7" s="1"/>
  <c r="F231" i="7" s="1"/>
  <c r="X237" i="7"/>
  <c r="V237" i="7"/>
  <c r="T237" i="7"/>
  <c r="T235" i="7" s="1"/>
  <c r="M237" i="7"/>
  <c r="AA237" i="7" s="1"/>
  <c r="L237" i="7"/>
  <c r="AC236" i="7"/>
  <c r="AB236" i="7"/>
  <c r="X236" i="7"/>
  <c r="V236" i="7"/>
  <c r="T236" i="7"/>
  <c r="L236" i="7"/>
  <c r="M236" i="7" s="1"/>
  <c r="X235" i="7"/>
  <c r="W235" i="7"/>
  <c r="V235" i="7"/>
  <c r="V233" i="7" s="1"/>
  <c r="V231" i="7" s="1"/>
  <c r="U235" i="7"/>
  <c r="R235" i="7"/>
  <c r="P235" i="7"/>
  <c r="P233" i="7" s="1"/>
  <c r="P231" i="7" s="1"/>
  <c r="O235" i="7"/>
  <c r="K235" i="7"/>
  <c r="K233" i="7" s="1"/>
  <c r="K231" i="7" s="1"/>
  <c r="K129" i="7" s="1"/>
  <c r="J235" i="7"/>
  <c r="I235" i="7"/>
  <c r="H235" i="7"/>
  <c r="G235" i="7"/>
  <c r="F235" i="7"/>
  <c r="AB234" i="7"/>
  <c r="X234" i="7"/>
  <c r="X232" i="7" s="1"/>
  <c r="W234" i="7"/>
  <c r="V234" i="7"/>
  <c r="V232" i="7" s="1"/>
  <c r="V230" i="7" s="1"/>
  <c r="U234" i="7"/>
  <c r="T234" i="7"/>
  <c r="R234" i="7"/>
  <c r="R232" i="7" s="1"/>
  <c r="P234" i="7"/>
  <c r="P232" i="7" s="1"/>
  <c r="P230" i="7" s="1"/>
  <c r="O234" i="7"/>
  <c r="K234" i="7"/>
  <c r="K232" i="7" s="1"/>
  <c r="K230" i="7" s="1"/>
  <c r="J234" i="7"/>
  <c r="I234" i="7"/>
  <c r="H234" i="7"/>
  <c r="G234" i="7"/>
  <c r="G232" i="7" s="1"/>
  <c r="F234" i="7"/>
  <c r="F232" i="7" s="1"/>
  <c r="U233" i="7"/>
  <c r="U231" i="7" s="1"/>
  <c r="T233" i="7"/>
  <c r="T231" i="7" s="1"/>
  <c r="O233" i="7"/>
  <c r="O231" i="7" s="1"/>
  <c r="I233" i="7"/>
  <c r="I231" i="7" s="1"/>
  <c r="H233" i="7"/>
  <c r="H231" i="7" s="1"/>
  <c r="U232" i="7"/>
  <c r="U230" i="7" s="1"/>
  <c r="T232" i="7"/>
  <c r="T230" i="7" s="1"/>
  <c r="O232" i="7"/>
  <c r="O230" i="7" s="1"/>
  <c r="I232" i="7"/>
  <c r="I230" i="7" s="1"/>
  <c r="H232" i="7"/>
  <c r="H230" i="7" s="1"/>
  <c r="X231" i="7"/>
  <c r="X230" i="7"/>
  <c r="F230" i="7"/>
  <c r="AB229" i="7"/>
  <c r="X229" i="7"/>
  <c r="V229" i="7"/>
  <c r="V228" i="7" s="1"/>
  <c r="T229" i="7"/>
  <c r="L229" i="7"/>
  <c r="M229" i="7" s="1"/>
  <c r="X228" i="7"/>
  <c r="W228" i="7"/>
  <c r="U228" i="7"/>
  <c r="AB228" i="7" s="1"/>
  <c r="T228" i="7"/>
  <c r="R228" i="7"/>
  <c r="P228" i="7"/>
  <c r="O228" i="7"/>
  <c r="O227" i="7" s="1"/>
  <c r="K228" i="7"/>
  <c r="K227" i="7" s="1"/>
  <c r="K226" i="7" s="1"/>
  <c r="J228" i="7"/>
  <c r="I228" i="7"/>
  <c r="I227" i="7" s="1"/>
  <c r="I226" i="7" s="1"/>
  <c r="H228" i="7"/>
  <c r="G228" i="7"/>
  <c r="G227" i="7" s="1"/>
  <c r="F228" i="7"/>
  <c r="X227" i="7"/>
  <c r="X226" i="7" s="1"/>
  <c r="V227" i="7"/>
  <c r="V226" i="7" s="1"/>
  <c r="T227" i="7"/>
  <c r="T226" i="7" s="1"/>
  <c r="R227" i="7"/>
  <c r="P227" i="7"/>
  <c r="P226" i="7" s="1"/>
  <c r="J227" i="7"/>
  <c r="J226" i="7" s="1"/>
  <c r="H227" i="7"/>
  <c r="H226" i="7" s="1"/>
  <c r="F227" i="7"/>
  <c r="F226" i="7" s="1"/>
  <c r="O226" i="7"/>
  <c r="AB225" i="7"/>
  <c r="Z225" i="7"/>
  <c r="X225" i="7"/>
  <c r="V225" i="7"/>
  <c r="T225" i="7"/>
  <c r="L225" i="7"/>
  <c r="M225" i="7" s="1"/>
  <c r="AB224" i="7"/>
  <c r="X224" i="7"/>
  <c r="X223" i="7" s="1"/>
  <c r="X222" i="7" s="1"/>
  <c r="W224" i="7"/>
  <c r="V224" i="7"/>
  <c r="V223" i="7" s="1"/>
  <c r="V222" i="7" s="1"/>
  <c r="U224" i="7"/>
  <c r="T224" i="7"/>
  <c r="T223" i="7" s="1"/>
  <c r="T222" i="7" s="1"/>
  <c r="R224" i="7"/>
  <c r="P224" i="7"/>
  <c r="P223" i="7" s="1"/>
  <c r="P222" i="7" s="1"/>
  <c r="O224" i="7"/>
  <c r="K224" i="7"/>
  <c r="J224" i="7"/>
  <c r="J223" i="7" s="1"/>
  <c r="J222" i="7" s="1"/>
  <c r="I224" i="7"/>
  <c r="H224" i="7"/>
  <c r="G224" i="7"/>
  <c r="F224" i="7"/>
  <c r="F223" i="7" s="1"/>
  <c r="W223" i="7"/>
  <c r="W222" i="7" s="1"/>
  <c r="U223" i="7"/>
  <c r="O223" i="7"/>
  <c r="O222" i="7" s="1"/>
  <c r="K223" i="7"/>
  <c r="K222" i="7" s="1"/>
  <c r="I223" i="7"/>
  <c r="I222" i="7" s="1"/>
  <c r="G223" i="7"/>
  <c r="F222" i="7"/>
  <c r="AB221" i="7"/>
  <c r="X221" i="7"/>
  <c r="V221" i="7"/>
  <c r="V220" i="7" s="1"/>
  <c r="V219" i="7" s="1"/>
  <c r="V218" i="7" s="1"/>
  <c r="T221" i="7"/>
  <c r="L221" i="7"/>
  <c r="M221" i="7" s="1"/>
  <c r="X220" i="7"/>
  <c r="W220" i="7"/>
  <c r="U220" i="7"/>
  <c r="AB220" i="7" s="1"/>
  <c r="T220" i="7"/>
  <c r="R220" i="7"/>
  <c r="P220" i="7"/>
  <c r="O220" i="7"/>
  <c r="O219" i="7" s="1"/>
  <c r="K220" i="7"/>
  <c r="K219" i="7" s="1"/>
  <c r="K218" i="7" s="1"/>
  <c r="J220" i="7"/>
  <c r="I220" i="7"/>
  <c r="I219" i="7" s="1"/>
  <c r="H220" i="7"/>
  <c r="G220" i="7"/>
  <c r="G219" i="7" s="1"/>
  <c r="F220" i="7"/>
  <c r="X219" i="7"/>
  <c r="X218" i="7" s="1"/>
  <c r="T219" i="7"/>
  <c r="T218" i="7" s="1"/>
  <c r="R219" i="7"/>
  <c r="P219" i="7"/>
  <c r="P218" i="7" s="1"/>
  <c r="J219" i="7"/>
  <c r="J218" i="7" s="1"/>
  <c r="H219" i="7"/>
  <c r="H218" i="7" s="1"/>
  <c r="F219" i="7"/>
  <c r="F218" i="7" s="1"/>
  <c r="O218" i="7"/>
  <c r="I218" i="7"/>
  <c r="AC217" i="7"/>
  <c r="AB217" i="7"/>
  <c r="X217" i="7"/>
  <c r="V217" i="7"/>
  <c r="T217" i="7"/>
  <c r="T216" i="7" s="1"/>
  <c r="T215" i="7" s="1"/>
  <c r="T214" i="7" s="1"/>
  <c r="S217" i="7"/>
  <c r="S216" i="7" s="1"/>
  <c r="S215" i="7" s="1"/>
  <c r="S214" i="7" s="1"/>
  <c r="L217" i="7"/>
  <c r="M217" i="7" s="1"/>
  <c r="AA217" i="7" s="1"/>
  <c r="AB216" i="7"/>
  <c r="X216" i="7"/>
  <c r="W216" i="7"/>
  <c r="V216" i="7"/>
  <c r="V215" i="7" s="1"/>
  <c r="V214" i="7" s="1"/>
  <c r="U216" i="7"/>
  <c r="R216" i="7"/>
  <c r="P216" i="7"/>
  <c r="O216" i="7"/>
  <c r="K216" i="7"/>
  <c r="J216" i="7"/>
  <c r="L216" i="7" s="1"/>
  <c r="I216" i="7"/>
  <c r="H216" i="7"/>
  <c r="G216" i="7"/>
  <c r="F216" i="7"/>
  <c r="AB215" i="7"/>
  <c r="X215" i="7"/>
  <c r="W215" i="7"/>
  <c r="U215" i="7"/>
  <c r="R215" i="7"/>
  <c r="P215" i="7"/>
  <c r="O215" i="7"/>
  <c r="K215" i="7"/>
  <c r="I215" i="7"/>
  <c r="H215" i="7"/>
  <c r="G215" i="7"/>
  <c r="F215" i="7"/>
  <c r="AB214" i="7"/>
  <c r="X214" i="7"/>
  <c r="W214" i="7"/>
  <c r="U214" i="7"/>
  <c r="R214" i="7"/>
  <c r="P214" i="7"/>
  <c r="O214" i="7"/>
  <c r="K214" i="7"/>
  <c r="I214" i="7"/>
  <c r="H214" i="7"/>
  <c r="G214" i="7"/>
  <c r="F214" i="7"/>
  <c r="AC213" i="7"/>
  <c r="AB213" i="7"/>
  <c r="X213" i="7"/>
  <c r="X212" i="7" s="1"/>
  <c r="X211" i="7" s="1"/>
  <c r="X210" i="7" s="1"/>
  <c r="V213" i="7"/>
  <c r="V212" i="7" s="1"/>
  <c r="V211" i="7" s="1"/>
  <c r="V210" i="7" s="1"/>
  <c r="T213" i="7"/>
  <c r="T212" i="7" s="1"/>
  <c r="T211" i="7" s="1"/>
  <c r="T210" i="7" s="1"/>
  <c r="M213" i="7"/>
  <c r="AA213" i="7" s="1"/>
  <c r="L213" i="7"/>
  <c r="W212" i="7"/>
  <c r="AA212" i="7" s="1"/>
  <c r="U212" i="7"/>
  <c r="AB212" i="7" s="1"/>
  <c r="R212" i="7"/>
  <c r="P212" i="7"/>
  <c r="O212" i="7"/>
  <c r="M212" i="7"/>
  <c r="K212" i="7"/>
  <c r="K211" i="7" s="1"/>
  <c r="K210" i="7" s="1"/>
  <c r="J212" i="7"/>
  <c r="I212" i="7"/>
  <c r="H212" i="7"/>
  <c r="G212" i="7"/>
  <c r="F212" i="7"/>
  <c r="W211" i="7"/>
  <c r="U211" i="7"/>
  <c r="AB211" i="7" s="1"/>
  <c r="R211" i="7"/>
  <c r="P211" i="7"/>
  <c r="O211" i="7"/>
  <c r="M211" i="7"/>
  <c r="J211" i="7"/>
  <c r="I211" i="7"/>
  <c r="H211" i="7"/>
  <c r="G211" i="7"/>
  <c r="F211" i="7"/>
  <c r="U210" i="7"/>
  <c r="AB210" i="7" s="1"/>
  <c r="R210" i="7"/>
  <c r="P210" i="7"/>
  <c r="O210" i="7"/>
  <c r="M210" i="7"/>
  <c r="J210" i="7"/>
  <c r="I210" i="7"/>
  <c r="H210" i="7"/>
  <c r="F210" i="7"/>
  <c r="AC209" i="7"/>
  <c r="AB209" i="7"/>
  <c r="X209" i="7"/>
  <c r="V209" i="7"/>
  <c r="V208" i="7" s="1"/>
  <c r="V207" i="7" s="1"/>
  <c r="V206" i="7" s="1"/>
  <c r="T209" i="7"/>
  <c r="L209" i="7"/>
  <c r="M209" i="7" s="1"/>
  <c r="Y209" i="7" s="1"/>
  <c r="X208" i="7"/>
  <c r="W208" i="7"/>
  <c r="AC208" i="7" s="1"/>
  <c r="U208" i="7"/>
  <c r="AB208" i="7" s="1"/>
  <c r="T208" i="7"/>
  <c r="T207" i="7" s="1"/>
  <c r="T206" i="7" s="1"/>
  <c r="R208" i="7"/>
  <c r="P208" i="7"/>
  <c r="O208" i="7"/>
  <c r="L208" i="7"/>
  <c r="K208" i="7"/>
  <c r="J208" i="7"/>
  <c r="I208" i="7"/>
  <c r="H208" i="7"/>
  <c r="G208" i="7"/>
  <c r="F208" i="7"/>
  <c r="F207" i="7" s="1"/>
  <c r="F206" i="7" s="1"/>
  <c r="X207" i="7"/>
  <c r="W207" i="7"/>
  <c r="AC207" i="7" s="1"/>
  <c r="U207" i="7"/>
  <c r="R207" i="7"/>
  <c r="P207" i="7"/>
  <c r="O207" i="7"/>
  <c r="K207" i="7"/>
  <c r="J207" i="7"/>
  <c r="I207" i="7"/>
  <c r="H207" i="7"/>
  <c r="L207" i="7" s="1"/>
  <c r="G207" i="7"/>
  <c r="X206" i="7"/>
  <c r="W206" i="7"/>
  <c r="AC206" i="7" s="1"/>
  <c r="U206" i="7"/>
  <c r="P206" i="7"/>
  <c r="O206" i="7"/>
  <c r="K206" i="7"/>
  <c r="J206" i="7"/>
  <c r="I206" i="7"/>
  <c r="H206" i="7"/>
  <c r="L206" i="7" s="1"/>
  <c r="G206" i="7"/>
  <c r="AC205" i="7"/>
  <c r="AB205" i="7"/>
  <c r="Z205" i="7"/>
  <c r="X205" i="7"/>
  <c r="X204" i="7" s="1"/>
  <c r="X203" i="7" s="1"/>
  <c r="X202" i="7" s="1"/>
  <c r="V205" i="7"/>
  <c r="T205" i="7"/>
  <c r="M205" i="7"/>
  <c r="L205" i="7"/>
  <c r="AA204" i="7"/>
  <c r="Y204" i="7"/>
  <c r="W204" i="7"/>
  <c r="AC204" i="7" s="1"/>
  <c r="V204" i="7"/>
  <c r="U204" i="7"/>
  <c r="T204" i="7"/>
  <c r="R204" i="7"/>
  <c r="P204" i="7"/>
  <c r="O204" i="7"/>
  <c r="M204" i="7"/>
  <c r="K204" i="7"/>
  <c r="J204" i="7"/>
  <c r="I204" i="7"/>
  <c r="I203" i="7" s="1"/>
  <c r="I202" i="7" s="1"/>
  <c r="H204" i="7"/>
  <c r="G204" i="7"/>
  <c r="F204" i="7"/>
  <c r="W203" i="7"/>
  <c r="V203" i="7"/>
  <c r="T203" i="7"/>
  <c r="R203" i="7"/>
  <c r="P203" i="7"/>
  <c r="O203" i="7"/>
  <c r="K203" i="7"/>
  <c r="J203" i="7"/>
  <c r="H203" i="7"/>
  <c r="G203" i="7"/>
  <c r="F203" i="7"/>
  <c r="W202" i="7"/>
  <c r="V202" i="7"/>
  <c r="T202" i="7"/>
  <c r="R202" i="7"/>
  <c r="P202" i="7"/>
  <c r="O202" i="7"/>
  <c r="K202" i="7"/>
  <c r="J202" i="7"/>
  <c r="H202" i="7"/>
  <c r="G202" i="7"/>
  <c r="L202" i="7" s="1"/>
  <c r="F202" i="7"/>
  <c r="AC201" i="7"/>
  <c r="AB201" i="7"/>
  <c r="AA201" i="7"/>
  <c r="X201" i="7"/>
  <c r="V201" i="7"/>
  <c r="T201" i="7"/>
  <c r="L201" i="7"/>
  <c r="M201" i="7" s="1"/>
  <c r="AB200" i="7"/>
  <c r="X200" i="7"/>
  <c r="W200" i="7"/>
  <c r="AC200" i="7" s="1"/>
  <c r="V200" i="7"/>
  <c r="V199" i="7" s="1"/>
  <c r="V198" i="7" s="1"/>
  <c r="U200" i="7"/>
  <c r="T200" i="7"/>
  <c r="T199" i="7" s="1"/>
  <c r="T198" i="7" s="1"/>
  <c r="R200" i="7"/>
  <c r="P200" i="7"/>
  <c r="O200" i="7"/>
  <c r="K200" i="7"/>
  <c r="J200" i="7"/>
  <c r="J199" i="7" s="1"/>
  <c r="J198" i="7" s="1"/>
  <c r="I200" i="7"/>
  <c r="H200" i="7"/>
  <c r="G200" i="7"/>
  <c r="F200" i="7"/>
  <c r="AB199" i="7"/>
  <c r="X199" i="7"/>
  <c r="W199" i="7"/>
  <c r="AC199" i="7" s="1"/>
  <c r="U199" i="7"/>
  <c r="R199" i="7"/>
  <c r="P199" i="7"/>
  <c r="O199" i="7"/>
  <c r="K199" i="7"/>
  <c r="I199" i="7"/>
  <c r="H199" i="7"/>
  <c r="G199" i="7"/>
  <c r="F199" i="7"/>
  <c r="X198" i="7"/>
  <c r="W198" i="7"/>
  <c r="U198" i="7"/>
  <c r="AB198" i="7" s="1"/>
  <c r="R198" i="7"/>
  <c r="P198" i="7"/>
  <c r="O198" i="7"/>
  <c r="K198" i="7"/>
  <c r="I198" i="7"/>
  <c r="H198" i="7"/>
  <c r="G198" i="7"/>
  <c r="F198" i="7"/>
  <c r="AB197" i="7"/>
  <c r="AA197" i="7"/>
  <c r="Z197" i="7"/>
  <c r="Y197" i="7"/>
  <c r="X197" i="7"/>
  <c r="V197" i="7"/>
  <c r="V196" i="7" s="1"/>
  <c r="V195" i="7" s="1"/>
  <c r="V194" i="7" s="1"/>
  <c r="T197" i="7"/>
  <c r="S197" i="7"/>
  <c r="Q197" i="7"/>
  <c r="Q196" i="7" s="1"/>
  <c r="Q195" i="7" s="1"/>
  <c r="Q194" i="7" s="1"/>
  <c r="L197" i="7"/>
  <c r="M197" i="7" s="1"/>
  <c r="Z196" i="7"/>
  <c r="Y196" i="7"/>
  <c r="X196" i="7"/>
  <c r="W196" i="7"/>
  <c r="U196" i="7"/>
  <c r="T196" i="7"/>
  <c r="T195" i="7" s="1"/>
  <c r="T194" i="7" s="1"/>
  <c r="S196" i="7"/>
  <c r="S195" i="7" s="1"/>
  <c r="S194" i="7" s="1"/>
  <c r="R196" i="7"/>
  <c r="P196" i="7"/>
  <c r="O196" i="7"/>
  <c r="O195" i="7" s="1"/>
  <c r="O194" i="7" s="1"/>
  <c r="M196" i="7"/>
  <c r="K196" i="7"/>
  <c r="J196" i="7"/>
  <c r="I196" i="7"/>
  <c r="I195" i="7" s="1"/>
  <c r="I194" i="7" s="1"/>
  <c r="H196" i="7"/>
  <c r="G196" i="7"/>
  <c r="F196" i="7"/>
  <c r="X195" i="7"/>
  <c r="X194" i="7" s="1"/>
  <c r="W195" i="7"/>
  <c r="R195" i="7"/>
  <c r="Y195" i="7" s="1"/>
  <c r="P195" i="7"/>
  <c r="M195" i="7"/>
  <c r="M194" i="7" s="1"/>
  <c r="K195" i="7"/>
  <c r="J195" i="7"/>
  <c r="H195" i="7"/>
  <c r="H194" i="7" s="1"/>
  <c r="G195" i="7"/>
  <c r="F195" i="7"/>
  <c r="F194" i="7" s="1"/>
  <c r="W194" i="7"/>
  <c r="R194" i="7"/>
  <c r="Y194" i="7" s="1"/>
  <c r="P194" i="7"/>
  <c r="K194" i="7"/>
  <c r="J194" i="7"/>
  <c r="AC193" i="7"/>
  <c r="AB193" i="7"/>
  <c r="X193" i="7"/>
  <c r="X192" i="7" s="1"/>
  <c r="X191" i="7" s="1"/>
  <c r="X190" i="7" s="1"/>
  <c r="V193" i="7"/>
  <c r="V192" i="7" s="1"/>
  <c r="V191" i="7" s="1"/>
  <c r="V190" i="7" s="1"/>
  <c r="T193" i="7"/>
  <c r="M193" i="7"/>
  <c r="Y193" i="7" s="1"/>
  <c r="L193" i="7"/>
  <c r="W192" i="7"/>
  <c r="AC192" i="7" s="1"/>
  <c r="U192" i="7"/>
  <c r="AB192" i="7" s="1"/>
  <c r="T192" i="7"/>
  <c r="R192" i="7"/>
  <c r="P192" i="7"/>
  <c r="O192" i="7"/>
  <c r="L192" i="7"/>
  <c r="K192" i="7"/>
  <c r="J192" i="7"/>
  <c r="I192" i="7"/>
  <c r="H192" i="7"/>
  <c r="H191" i="7" s="1"/>
  <c r="G192" i="7"/>
  <c r="F192" i="7"/>
  <c r="F191" i="7" s="1"/>
  <c r="F190" i="7" s="1"/>
  <c r="W191" i="7"/>
  <c r="AC191" i="7" s="1"/>
  <c r="U191" i="7"/>
  <c r="T191" i="7"/>
  <c r="T190" i="7" s="1"/>
  <c r="P191" i="7"/>
  <c r="O191" i="7"/>
  <c r="K191" i="7"/>
  <c r="J191" i="7"/>
  <c r="I191" i="7"/>
  <c r="G191" i="7"/>
  <c r="W190" i="7"/>
  <c r="AC190" i="7" s="1"/>
  <c r="U190" i="7"/>
  <c r="P190" i="7"/>
  <c r="O190" i="7"/>
  <c r="K190" i="7"/>
  <c r="J190" i="7"/>
  <c r="I190" i="7"/>
  <c r="H190" i="7"/>
  <c r="AC189" i="7"/>
  <c r="AB189" i="7"/>
  <c r="X189" i="7"/>
  <c r="X188" i="7" s="1"/>
  <c r="X187" i="7" s="1"/>
  <c r="X186" i="7" s="1"/>
  <c r="V189" i="7"/>
  <c r="T189" i="7"/>
  <c r="M189" i="7"/>
  <c r="Y189" i="7" s="1"/>
  <c r="L189" i="7"/>
  <c r="W188" i="7"/>
  <c r="AC188" i="7" s="1"/>
  <c r="V188" i="7"/>
  <c r="U188" i="7"/>
  <c r="AB188" i="7" s="1"/>
  <c r="T188" i="7"/>
  <c r="R188" i="7"/>
  <c r="P188" i="7"/>
  <c r="O188" i="7"/>
  <c r="O187" i="7" s="1"/>
  <c r="O186" i="7" s="1"/>
  <c r="K188" i="7"/>
  <c r="J188" i="7"/>
  <c r="I188" i="7"/>
  <c r="H188" i="7"/>
  <c r="H187" i="7" s="1"/>
  <c r="H186" i="7" s="1"/>
  <c r="G188" i="7"/>
  <c r="G187" i="7" s="1"/>
  <c r="F188" i="7"/>
  <c r="W187" i="7"/>
  <c r="V187" i="7"/>
  <c r="T187" i="7"/>
  <c r="R187" i="7"/>
  <c r="P187" i="7"/>
  <c r="K187" i="7"/>
  <c r="J187" i="7"/>
  <c r="I187" i="7"/>
  <c r="I186" i="7" s="1"/>
  <c r="F187" i="7"/>
  <c r="W186" i="7"/>
  <c r="V186" i="7"/>
  <c r="T186" i="7"/>
  <c r="R186" i="7"/>
  <c r="P186" i="7"/>
  <c r="K186" i="7"/>
  <c r="J186" i="7"/>
  <c r="F186" i="7"/>
  <c r="AC185" i="7"/>
  <c r="AB185" i="7"/>
  <c r="X185" i="7"/>
  <c r="V185" i="7"/>
  <c r="T185" i="7"/>
  <c r="L185" i="7"/>
  <c r="M185" i="7" s="1"/>
  <c r="M184" i="7" s="1"/>
  <c r="M183" i="7" s="1"/>
  <c r="M182" i="7" s="1"/>
  <c r="AA182" i="7" s="1"/>
  <c r="AA184" i="7"/>
  <c r="X184" i="7"/>
  <c r="W184" i="7"/>
  <c r="V184" i="7"/>
  <c r="V183" i="7" s="1"/>
  <c r="V182" i="7" s="1"/>
  <c r="U184" i="7"/>
  <c r="Z184" i="7" s="1"/>
  <c r="T184" i="7"/>
  <c r="T183" i="7" s="1"/>
  <c r="R184" i="7"/>
  <c r="P184" i="7"/>
  <c r="O184" i="7"/>
  <c r="K184" i="7"/>
  <c r="J184" i="7"/>
  <c r="J183" i="7" s="1"/>
  <c r="J182" i="7" s="1"/>
  <c r="I184" i="7"/>
  <c r="H184" i="7"/>
  <c r="G184" i="7"/>
  <c r="F184" i="7"/>
  <c r="AA183" i="7"/>
  <c r="X183" i="7"/>
  <c r="W183" i="7"/>
  <c r="U183" i="7"/>
  <c r="R183" i="7"/>
  <c r="Y183" i="7" s="1"/>
  <c r="P183" i="7"/>
  <c r="O183" i="7"/>
  <c r="K183" i="7"/>
  <c r="I183" i="7"/>
  <c r="H183" i="7"/>
  <c r="G183" i="7"/>
  <c r="F183" i="7"/>
  <c r="X182" i="7"/>
  <c r="W182" i="7"/>
  <c r="T182" i="7"/>
  <c r="P182" i="7"/>
  <c r="O182" i="7"/>
  <c r="K182" i="7"/>
  <c r="I182" i="7"/>
  <c r="H182" i="7"/>
  <c r="G182" i="7"/>
  <c r="F182" i="7"/>
  <c r="AC181" i="7"/>
  <c r="AB181" i="7"/>
  <c r="Z181" i="7"/>
  <c r="X181" i="7"/>
  <c r="V181" i="7"/>
  <c r="T181" i="7"/>
  <c r="T180" i="7" s="1"/>
  <c r="T179" i="7" s="1"/>
  <c r="T178" i="7" s="1"/>
  <c r="Q181" i="7"/>
  <c r="Q180" i="7" s="1"/>
  <c r="Q179" i="7" s="1"/>
  <c r="Q178" i="7" s="1"/>
  <c r="L181" i="7"/>
  <c r="M181" i="7" s="1"/>
  <c r="X180" i="7"/>
  <c r="W180" i="7"/>
  <c r="AC180" i="7" s="1"/>
  <c r="V180" i="7"/>
  <c r="U180" i="7"/>
  <c r="R180" i="7"/>
  <c r="P180" i="7"/>
  <c r="O180" i="7"/>
  <c r="O179" i="7" s="1"/>
  <c r="O178" i="7" s="1"/>
  <c r="K180" i="7"/>
  <c r="J180" i="7"/>
  <c r="I180" i="7"/>
  <c r="H180" i="7"/>
  <c r="G180" i="7"/>
  <c r="F180" i="7"/>
  <c r="X179" i="7"/>
  <c r="W179" i="7"/>
  <c r="V179" i="7"/>
  <c r="U179" i="7"/>
  <c r="R179" i="7"/>
  <c r="P179" i="7"/>
  <c r="K179" i="7"/>
  <c r="J179" i="7"/>
  <c r="I179" i="7"/>
  <c r="I178" i="7" s="1"/>
  <c r="H179" i="7"/>
  <c r="G179" i="7"/>
  <c r="F179" i="7"/>
  <c r="X178" i="7"/>
  <c r="W178" i="7"/>
  <c r="V178" i="7"/>
  <c r="R178" i="7"/>
  <c r="P178" i="7"/>
  <c r="K178" i="7"/>
  <c r="J178" i="7"/>
  <c r="H178" i="7"/>
  <c r="G178" i="7"/>
  <c r="F178" i="7"/>
  <c r="AC177" i="7"/>
  <c r="AB177" i="7"/>
  <c r="X177" i="7"/>
  <c r="V177" i="7"/>
  <c r="T177" i="7"/>
  <c r="T176" i="7" s="1"/>
  <c r="T175" i="7" s="1"/>
  <c r="T174" i="7" s="1"/>
  <c r="S177" i="7"/>
  <c r="S176" i="7" s="1"/>
  <c r="S175" i="7" s="1"/>
  <c r="S174" i="7" s="1"/>
  <c r="L177" i="7"/>
  <c r="M177" i="7" s="1"/>
  <c r="AA177" i="7" s="1"/>
  <c r="AB176" i="7"/>
  <c r="X176" i="7"/>
  <c r="W176" i="7"/>
  <c r="V176" i="7"/>
  <c r="U176" i="7"/>
  <c r="R176" i="7"/>
  <c r="P176" i="7"/>
  <c r="P175" i="7" s="1"/>
  <c r="O176" i="7"/>
  <c r="K176" i="7"/>
  <c r="J176" i="7"/>
  <c r="L176" i="7" s="1"/>
  <c r="I176" i="7"/>
  <c r="H176" i="7"/>
  <c r="G176" i="7"/>
  <c r="F176" i="7"/>
  <c r="AB175" i="7"/>
  <c r="X175" i="7"/>
  <c r="W175" i="7"/>
  <c r="V175" i="7"/>
  <c r="V174" i="7" s="1"/>
  <c r="U175" i="7"/>
  <c r="R175" i="7"/>
  <c r="O175" i="7"/>
  <c r="K175" i="7"/>
  <c r="J175" i="7"/>
  <c r="L175" i="7" s="1"/>
  <c r="I175" i="7"/>
  <c r="H175" i="7"/>
  <c r="G175" i="7"/>
  <c r="F175" i="7"/>
  <c r="AB174" i="7"/>
  <c r="X174" i="7"/>
  <c r="W174" i="7"/>
  <c r="U174" i="7"/>
  <c r="R174" i="7"/>
  <c r="P174" i="7"/>
  <c r="O174" i="7"/>
  <c r="K174" i="7"/>
  <c r="I174" i="7"/>
  <c r="H174" i="7"/>
  <c r="G174" i="7"/>
  <c r="F174" i="7"/>
  <c r="X173" i="7"/>
  <c r="V173" i="7"/>
  <c r="V172" i="7" s="1"/>
  <c r="V171" i="7" s="1"/>
  <c r="V170" i="7" s="1"/>
  <c r="T173" i="7"/>
  <c r="S173" i="7"/>
  <c r="Q173" i="7"/>
  <c r="L173" i="7"/>
  <c r="X172" i="7"/>
  <c r="X171" i="7" s="1"/>
  <c r="X170" i="7" s="1"/>
  <c r="W172" i="7"/>
  <c r="W171" i="7" s="1"/>
  <c r="W170" i="7" s="1"/>
  <c r="U172" i="7"/>
  <c r="T172" i="7"/>
  <c r="T171" i="7" s="1"/>
  <c r="T170" i="7" s="1"/>
  <c r="S172" i="7"/>
  <c r="R172" i="7"/>
  <c r="R171" i="7" s="1"/>
  <c r="R170" i="7" s="1"/>
  <c r="Q172" i="7"/>
  <c r="Q171" i="7" s="1"/>
  <c r="Q170" i="7" s="1"/>
  <c r="P172" i="7"/>
  <c r="O172" i="7"/>
  <c r="M172" i="7"/>
  <c r="L172" i="7"/>
  <c r="K172" i="7"/>
  <c r="K171" i="7" s="1"/>
  <c r="K170" i="7" s="1"/>
  <c r="J172" i="7"/>
  <c r="I172" i="7"/>
  <c r="H172" i="7"/>
  <c r="G172" i="7"/>
  <c r="F172" i="7"/>
  <c r="U171" i="7"/>
  <c r="U170" i="7" s="1"/>
  <c r="S171" i="7"/>
  <c r="S170" i="7" s="1"/>
  <c r="P171" i="7"/>
  <c r="O171" i="7"/>
  <c r="O170" i="7" s="1"/>
  <c r="M171" i="7"/>
  <c r="J171" i="7"/>
  <c r="H171" i="7"/>
  <c r="G171" i="7"/>
  <c r="P170" i="7"/>
  <c r="M170" i="7"/>
  <c r="J170" i="7"/>
  <c r="I170" i="7"/>
  <c r="H170" i="7"/>
  <c r="G170" i="7"/>
  <c r="L170" i="7" s="1"/>
  <c r="F170" i="7"/>
  <c r="AC169" i="7"/>
  <c r="AB169" i="7"/>
  <c r="Z169" i="7"/>
  <c r="X169" i="7"/>
  <c r="X168" i="7" s="1"/>
  <c r="X167" i="7" s="1"/>
  <c r="X166" i="7" s="1"/>
  <c r="V169" i="7"/>
  <c r="V168" i="7" s="1"/>
  <c r="V167" i="7" s="1"/>
  <c r="V166" i="7" s="1"/>
  <c r="T169" i="7"/>
  <c r="Q169" i="7"/>
  <c r="Q168" i="7" s="1"/>
  <c r="Q167" i="7" s="1"/>
  <c r="Q166" i="7" s="1"/>
  <c r="M169" i="7"/>
  <c r="L169" i="7"/>
  <c r="W168" i="7"/>
  <c r="AC168" i="7" s="1"/>
  <c r="U168" i="7"/>
  <c r="AB168" i="7" s="1"/>
  <c r="T168" i="7"/>
  <c r="T167" i="7" s="1"/>
  <c r="R168" i="7"/>
  <c r="P168" i="7"/>
  <c r="O168" i="7"/>
  <c r="M168" i="7"/>
  <c r="M167" i="7" s="1"/>
  <c r="K168" i="7"/>
  <c r="J168" i="7"/>
  <c r="I168" i="7"/>
  <c r="H168" i="7"/>
  <c r="G168" i="7"/>
  <c r="F168" i="7"/>
  <c r="W167" i="7"/>
  <c r="AC167" i="7" s="1"/>
  <c r="U167" i="7"/>
  <c r="AB167" i="7" s="1"/>
  <c r="R167" i="7"/>
  <c r="P167" i="7"/>
  <c r="O167" i="7"/>
  <c r="K167" i="7"/>
  <c r="J167" i="7"/>
  <c r="I167" i="7"/>
  <c r="H167" i="7"/>
  <c r="G167" i="7"/>
  <c r="F167" i="7"/>
  <c r="W166" i="7"/>
  <c r="AC166" i="7" s="1"/>
  <c r="U166" i="7"/>
  <c r="AB166" i="7" s="1"/>
  <c r="T166" i="7"/>
  <c r="R166" i="7"/>
  <c r="P166" i="7"/>
  <c r="O166" i="7"/>
  <c r="K166" i="7"/>
  <c r="J166" i="7"/>
  <c r="I166" i="7"/>
  <c r="H166" i="7"/>
  <c r="G166" i="7"/>
  <c r="F166" i="7"/>
  <c r="AC165" i="7"/>
  <c r="AB165" i="7"/>
  <c r="AA165" i="7"/>
  <c r="Z165" i="7"/>
  <c r="Y165" i="7"/>
  <c r="X165" i="7"/>
  <c r="V165" i="7"/>
  <c r="T165" i="7"/>
  <c r="S165" i="7"/>
  <c r="Q165" i="7"/>
  <c r="Q164" i="7" s="1"/>
  <c r="Q163" i="7" s="1"/>
  <c r="Q162" i="7" s="1"/>
  <c r="M165" i="7"/>
  <c r="AA164" i="7"/>
  <c r="X164" i="7"/>
  <c r="W164" i="7"/>
  <c r="V164" i="7"/>
  <c r="U164" i="7"/>
  <c r="AB164" i="7" s="1"/>
  <c r="T164" i="7"/>
  <c r="T163" i="7" s="1"/>
  <c r="T162" i="7" s="1"/>
  <c r="S164" i="7"/>
  <c r="S163" i="7" s="1"/>
  <c r="S162" i="7" s="1"/>
  <c r="R164" i="7"/>
  <c r="P164" i="7"/>
  <c r="O164" i="7"/>
  <c r="O163" i="7" s="1"/>
  <c r="O162" i="7" s="1"/>
  <c r="M164" i="7"/>
  <c r="Y164" i="7" s="1"/>
  <c r="K164" i="7"/>
  <c r="J164" i="7"/>
  <c r="I164" i="7"/>
  <c r="H164" i="7"/>
  <c r="H163" i="7" s="1"/>
  <c r="H162" i="7" s="1"/>
  <c r="G164" i="7"/>
  <c r="G163" i="7" s="1"/>
  <c r="F164" i="7"/>
  <c r="X163" i="7"/>
  <c r="W163" i="7"/>
  <c r="V163" i="7"/>
  <c r="R163" i="7"/>
  <c r="P163" i="7"/>
  <c r="K163" i="7"/>
  <c r="J163" i="7"/>
  <c r="I163" i="7"/>
  <c r="I162" i="7" s="1"/>
  <c r="F163" i="7"/>
  <c r="X162" i="7"/>
  <c r="W162" i="7"/>
  <c r="V162" i="7"/>
  <c r="R162" i="7"/>
  <c r="P162" i="7"/>
  <c r="K162" i="7"/>
  <c r="J162" i="7"/>
  <c r="F162" i="7"/>
  <c r="AC161" i="7"/>
  <c r="AB161" i="7"/>
  <c r="AA161" i="7"/>
  <c r="Z161" i="7"/>
  <c r="Y161" i="7"/>
  <c r="X161" i="7"/>
  <c r="X160" i="7" s="1"/>
  <c r="X159" i="7" s="1"/>
  <c r="X158" i="7" s="1"/>
  <c r="V161" i="7"/>
  <c r="T161" i="7"/>
  <c r="S161" i="7"/>
  <c r="S160" i="7" s="1"/>
  <c r="S159" i="7" s="1"/>
  <c r="S158" i="7" s="1"/>
  <c r="Q161" i="7"/>
  <c r="Q160" i="7" s="1"/>
  <c r="Q159" i="7" s="1"/>
  <c r="Q158" i="7" s="1"/>
  <c r="M161" i="7"/>
  <c r="L161" i="7"/>
  <c r="AA160" i="7"/>
  <c r="W160" i="7"/>
  <c r="V160" i="7"/>
  <c r="V159" i="7" s="1"/>
  <c r="V158" i="7" s="1"/>
  <c r="U160" i="7"/>
  <c r="AB160" i="7" s="1"/>
  <c r="T160" i="7"/>
  <c r="R160" i="7"/>
  <c r="P160" i="7"/>
  <c r="O160" i="7"/>
  <c r="M160" i="7"/>
  <c r="Y160" i="7" s="1"/>
  <c r="K160" i="7"/>
  <c r="J160" i="7"/>
  <c r="I160" i="7"/>
  <c r="H160" i="7"/>
  <c r="G160" i="7"/>
  <c r="L160" i="7" s="1"/>
  <c r="F160" i="7"/>
  <c r="AA159" i="7"/>
  <c r="W159" i="7"/>
  <c r="U159" i="7"/>
  <c r="AB159" i="7" s="1"/>
  <c r="T159" i="7"/>
  <c r="R159" i="7"/>
  <c r="P159" i="7"/>
  <c r="O159" i="7"/>
  <c r="M159" i="7"/>
  <c r="Y159" i="7" s="1"/>
  <c r="K159" i="7"/>
  <c r="J159" i="7"/>
  <c r="I159" i="7"/>
  <c r="H159" i="7"/>
  <c r="G159" i="7"/>
  <c r="L159" i="7" s="1"/>
  <c r="F159" i="7"/>
  <c r="AA158" i="7"/>
  <c r="W158" i="7"/>
  <c r="U158" i="7"/>
  <c r="AB158" i="7" s="1"/>
  <c r="T158" i="7"/>
  <c r="R158" i="7"/>
  <c r="P158" i="7"/>
  <c r="O158" i="7"/>
  <c r="M158" i="7"/>
  <c r="Y158" i="7" s="1"/>
  <c r="K158" i="7"/>
  <c r="J158" i="7"/>
  <c r="I158" i="7"/>
  <c r="H158" i="7"/>
  <c r="G158" i="7"/>
  <c r="L158" i="7" s="1"/>
  <c r="F158" i="7"/>
  <c r="AC157" i="7"/>
  <c r="AB157" i="7"/>
  <c r="AA157" i="7"/>
  <c r="Z157" i="7"/>
  <c r="Y157" i="7"/>
  <c r="X157" i="7"/>
  <c r="V157" i="7"/>
  <c r="T157" i="7"/>
  <c r="T156" i="7" s="1"/>
  <c r="T155" i="7" s="1"/>
  <c r="T154" i="7" s="1"/>
  <c r="S157" i="7"/>
  <c r="S156" i="7" s="1"/>
  <c r="S155" i="7" s="1"/>
  <c r="S154" i="7" s="1"/>
  <c r="Q157" i="7"/>
  <c r="M157" i="7"/>
  <c r="L157" i="7"/>
  <c r="X156" i="7"/>
  <c r="W156" i="7"/>
  <c r="V156" i="7"/>
  <c r="U156" i="7"/>
  <c r="Z156" i="7" s="1"/>
  <c r="R156" i="7"/>
  <c r="Y156" i="7" s="1"/>
  <c r="Q156" i="7"/>
  <c r="P156" i="7"/>
  <c r="O156" i="7"/>
  <c r="O155" i="7" s="1"/>
  <c r="M156" i="7"/>
  <c r="K156" i="7"/>
  <c r="J156" i="7"/>
  <c r="I156" i="7"/>
  <c r="H156" i="7"/>
  <c r="G156" i="7"/>
  <c r="F156" i="7"/>
  <c r="X155" i="7"/>
  <c r="V155" i="7"/>
  <c r="U155" i="7"/>
  <c r="Z155" i="7" s="1"/>
  <c r="R155" i="7"/>
  <c r="Y155" i="7" s="1"/>
  <c r="Q155" i="7"/>
  <c r="P155" i="7"/>
  <c r="M155" i="7"/>
  <c r="K155" i="7"/>
  <c r="J155" i="7"/>
  <c r="I155" i="7"/>
  <c r="H155" i="7"/>
  <c r="G155" i="7"/>
  <c r="F155" i="7"/>
  <c r="X154" i="7"/>
  <c r="V154" i="7"/>
  <c r="U154" i="7"/>
  <c r="Z154" i="7" s="1"/>
  <c r="R154" i="7"/>
  <c r="Y154" i="7" s="1"/>
  <c r="Q154" i="7"/>
  <c r="P154" i="7"/>
  <c r="O154" i="7"/>
  <c r="M154" i="7"/>
  <c r="K154" i="7"/>
  <c r="K128" i="7" s="1"/>
  <c r="J154" i="7"/>
  <c r="I154" i="7"/>
  <c r="H154" i="7"/>
  <c r="G154" i="7"/>
  <c r="L154" i="7" s="1"/>
  <c r="F154" i="7"/>
  <c r="AC153" i="7"/>
  <c r="AB153" i="7"/>
  <c r="X153" i="7"/>
  <c r="V153" i="7"/>
  <c r="V152" i="7" s="1"/>
  <c r="V151" i="7" s="1"/>
  <c r="V150" i="7" s="1"/>
  <c r="T153" i="7"/>
  <c r="T152" i="7" s="1"/>
  <c r="T151" i="7" s="1"/>
  <c r="T150" i="7" s="1"/>
  <c r="S153" i="7"/>
  <c r="S152" i="7" s="1"/>
  <c r="S151" i="7" s="1"/>
  <c r="S150" i="7" s="1"/>
  <c r="L153" i="7"/>
  <c r="M153" i="7" s="1"/>
  <c r="AA153" i="7" s="1"/>
  <c r="X152" i="7"/>
  <c r="W152" i="7"/>
  <c r="AC152" i="7" s="1"/>
  <c r="U152" i="7"/>
  <c r="AB152" i="7" s="1"/>
  <c r="R152" i="7"/>
  <c r="P152" i="7"/>
  <c r="O152" i="7"/>
  <c r="K152" i="7"/>
  <c r="J152" i="7"/>
  <c r="I152" i="7"/>
  <c r="L152" i="7" s="1"/>
  <c r="H152" i="7"/>
  <c r="G152" i="7"/>
  <c r="F152" i="7"/>
  <c r="X151" i="7"/>
  <c r="W151" i="7"/>
  <c r="AC151" i="7" s="1"/>
  <c r="U151" i="7"/>
  <c r="AB151" i="7" s="1"/>
  <c r="R151" i="7"/>
  <c r="P151" i="7"/>
  <c r="O151" i="7"/>
  <c r="K151" i="7"/>
  <c r="J151" i="7"/>
  <c r="H151" i="7"/>
  <c r="G151" i="7"/>
  <c r="F151" i="7"/>
  <c r="X150" i="7"/>
  <c r="W150" i="7"/>
  <c r="AC150" i="7" s="1"/>
  <c r="U150" i="7"/>
  <c r="AB150" i="7" s="1"/>
  <c r="R150" i="7"/>
  <c r="P150" i="7"/>
  <c r="O150" i="7"/>
  <c r="K150" i="7"/>
  <c r="J150" i="7"/>
  <c r="H150" i="7"/>
  <c r="G150" i="7"/>
  <c r="F150" i="7"/>
  <c r="AC149" i="7"/>
  <c r="AB149" i="7"/>
  <c r="X149" i="7"/>
  <c r="X148" i="7" s="1"/>
  <c r="V149" i="7"/>
  <c r="T149" i="7"/>
  <c r="T148" i="7" s="1"/>
  <c r="T147" i="7" s="1"/>
  <c r="T146" i="7" s="1"/>
  <c r="L149" i="7"/>
  <c r="M149" i="7" s="1"/>
  <c r="AA149" i="7" s="1"/>
  <c r="AC148" i="7"/>
  <c r="AB148" i="7"/>
  <c r="W148" i="7"/>
  <c r="V148" i="7"/>
  <c r="V147" i="7" s="1"/>
  <c r="V146" i="7" s="1"/>
  <c r="U148" i="7"/>
  <c r="R148" i="7"/>
  <c r="P148" i="7"/>
  <c r="O148" i="7"/>
  <c r="K148" i="7"/>
  <c r="K147" i="7" s="1"/>
  <c r="K146" i="7" s="1"/>
  <c r="J148" i="7"/>
  <c r="I148" i="7"/>
  <c r="H148" i="7"/>
  <c r="G148" i="7"/>
  <c r="L148" i="7" s="1"/>
  <c r="F148" i="7"/>
  <c r="F147" i="7" s="1"/>
  <c r="X147" i="7"/>
  <c r="X146" i="7" s="1"/>
  <c r="W147" i="7"/>
  <c r="AC147" i="7" s="1"/>
  <c r="U147" i="7"/>
  <c r="P147" i="7"/>
  <c r="P146" i="7" s="1"/>
  <c r="O147" i="7"/>
  <c r="J147" i="7"/>
  <c r="J146" i="7" s="1"/>
  <c r="I147" i="7"/>
  <c r="H147" i="7"/>
  <c r="U146" i="7"/>
  <c r="O146" i="7"/>
  <c r="I146" i="7"/>
  <c r="H146" i="7"/>
  <c r="F146" i="7"/>
  <c r="AC145" i="7"/>
  <c r="AB145" i="7"/>
  <c r="X145" i="7"/>
  <c r="V145" i="7"/>
  <c r="V144" i="7" s="1"/>
  <c r="V143" i="7" s="1"/>
  <c r="V142" i="7" s="1"/>
  <c r="T145" i="7"/>
  <c r="T144" i="7" s="1"/>
  <c r="M145" i="7"/>
  <c r="Y145" i="7" s="1"/>
  <c r="L145" i="7"/>
  <c r="X144" i="7"/>
  <c r="X143" i="7" s="1"/>
  <c r="X142" i="7" s="1"/>
  <c r="W144" i="7"/>
  <c r="AC144" i="7" s="1"/>
  <c r="U144" i="7"/>
  <c r="R144" i="7"/>
  <c r="R143" i="7" s="1"/>
  <c r="P144" i="7"/>
  <c r="O144" i="7"/>
  <c r="L144" i="7"/>
  <c r="K144" i="7"/>
  <c r="K143" i="7" s="1"/>
  <c r="J144" i="7"/>
  <c r="I144" i="7"/>
  <c r="H144" i="7"/>
  <c r="G144" i="7"/>
  <c r="F144" i="7"/>
  <c r="F143" i="7" s="1"/>
  <c r="U143" i="7"/>
  <c r="AB143" i="7" s="1"/>
  <c r="T143" i="7"/>
  <c r="T142" i="7" s="1"/>
  <c r="P143" i="7"/>
  <c r="O143" i="7"/>
  <c r="J143" i="7"/>
  <c r="I143" i="7"/>
  <c r="H143" i="7"/>
  <c r="H142" i="7" s="1"/>
  <c r="G143" i="7"/>
  <c r="U142" i="7"/>
  <c r="R142" i="7"/>
  <c r="P142" i="7"/>
  <c r="O142" i="7"/>
  <c r="K142" i="7"/>
  <c r="J142" i="7"/>
  <c r="I142" i="7"/>
  <c r="F142" i="7"/>
  <c r="F127" i="7" s="1"/>
  <c r="F124" i="7" s="1"/>
  <c r="AC141" i="7"/>
  <c r="AB141" i="7"/>
  <c r="X141" i="7"/>
  <c r="V141" i="7"/>
  <c r="V140" i="7" s="1"/>
  <c r="V139" i="7" s="1"/>
  <c r="V138" i="7" s="1"/>
  <c r="T141" i="7"/>
  <c r="Q141" i="7"/>
  <c r="Q140" i="7" s="1"/>
  <c r="Q139" i="7" s="1"/>
  <c r="Q138" i="7" s="1"/>
  <c r="M141" i="7"/>
  <c r="L141" i="7"/>
  <c r="X140" i="7"/>
  <c r="X139" i="7" s="1"/>
  <c r="X138" i="7" s="1"/>
  <c r="W140" i="7"/>
  <c r="AC140" i="7" s="1"/>
  <c r="U140" i="7"/>
  <c r="T140" i="7"/>
  <c r="T139" i="7" s="1"/>
  <c r="T138" i="7" s="1"/>
  <c r="R140" i="7"/>
  <c r="P140" i="7"/>
  <c r="O140" i="7"/>
  <c r="M140" i="7"/>
  <c r="AA140" i="7" s="1"/>
  <c r="K140" i="7"/>
  <c r="J140" i="7"/>
  <c r="I140" i="7"/>
  <c r="H140" i="7"/>
  <c r="G140" i="7"/>
  <c r="G139" i="7" s="1"/>
  <c r="F140" i="7"/>
  <c r="F139" i="7" s="1"/>
  <c r="F138" i="7" s="1"/>
  <c r="W139" i="7"/>
  <c r="AC139" i="7" s="1"/>
  <c r="U139" i="7"/>
  <c r="P139" i="7"/>
  <c r="O139" i="7"/>
  <c r="O138" i="7" s="1"/>
  <c r="K139" i="7"/>
  <c r="J139" i="7"/>
  <c r="I139" i="7"/>
  <c r="I138" i="7" s="1"/>
  <c r="H139" i="7"/>
  <c r="H138" i="7" s="1"/>
  <c r="W138" i="7"/>
  <c r="P138" i="7"/>
  <c r="K138" i="7"/>
  <c r="J138" i="7"/>
  <c r="AC137" i="7"/>
  <c r="AB137" i="7"/>
  <c r="AA137" i="7"/>
  <c r="Z137" i="7"/>
  <c r="Y137" i="7"/>
  <c r="X137" i="7"/>
  <c r="X136" i="7" s="1"/>
  <c r="X135" i="7" s="1"/>
  <c r="X134" i="7" s="1"/>
  <c r="V137" i="7"/>
  <c r="T137" i="7"/>
  <c r="S137" i="7"/>
  <c r="S136" i="7" s="1"/>
  <c r="S135" i="7" s="1"/>
  <c r="Q137" i="7"/>
  <c r="Q136" i="7" s="1"/>
  <c r="Q135" i="7" s="1"/>
  <c r="Q134" i="7" s="1"/>
  <c r="M137" i="7"/>
  <c r="L137" i="7"/>
  <c r="AB136" i="7"/>
  <c r="W136" i="7"/>
  <c r="V136" i="7"/>
  <c r="V135" i="7" s="1"/>
  <c r="V134" i="7" s="1"/>
  <c r="V128" i="7" s="1"/>
  <c r="U136" i="7"/>
  <c r="T136" i="7"/>
  <c r="T135" i="7" s="1"/>
  <c r="T134" i="7" s="1"/>
  <c r="T128" i="7" s="1"/>
  <c r="T125" i="7" s="1"/>
  <c r="T121" i="7" s="1"/>
  <c r="R136" i="7"/>
  <c r="P136" i="7"/>
  <c r="O136" i="7"/>
  <c r="O135" i="7" s="1"/>
  <c r="O134" i="7" s="1"/>
  <c r="M136" i="7"/>
  <c r="AA136" i="7" s="1"/>
  <c r="K136" i="7"/>
  <c r="J136" i="7"/>
  <c r="I136" i="7"/>
  <c r="H136" i="7"/>
  <c r="H135" i="7" s="1"/>
  <c r="H134" i="7" s="1"/>
  <c r="H128" i="7" s="1"/>
  <c r="H125" i="7" s="1"/>
  <c r="H121" i="7" s="1"/>
  <c r="G136" i="7"/>
  <c r="F136" i="7"/>
  <c r="W135" i="7"/>
  <c r="R135" i="7"/>
  <c r="P135" i="7"/>
  <c r="P134" i="7" s="1"/>
  <c r="P128" i="7" s="1"/>
  <c r="P125" i="7" s="1"/>
  <c r="K135" i="7"/>
  <c r="J135" i="7"/>
  <c r="J134" i="7" s="1"/>
  <c r="J128" i="7" s="1"/>
  <c r="I135" i="7"/>
  <c r="I134" i="7" s="1"/>
  <c r="I128" i="7" s="1"/>
  <c r="I125" i="7" s="1"/>
  <c r="I121" i="7" s="1"/>
  <c r="F135" i="7"/>
  <c r="W134" i="7"/>
  <c r="S134" i="7"/>
  <c r="R134" i="7"/>
  <c r="K134" i="7"/>
  <c r="F134" i="7"/>
  <c r="AC133" i="7"/>
  <c r="AB133" i="7"/>
  <c r="X133" i="7"/>
  <c r="V133" i="7"/>
  <c r="T133" i="7"/>
  <c r="T132" i="7" s="1"/>
  <c r="T131" i="7" s="1"/>
  <c r="L133" i="7"/>
  <c r="M133" i="7" s="1"/>
  <c r="X132" i="7"/>
  <c r="W132" i="7"/>
  <c r="AC132" i="7" s="1"/>
  <c r="V132" i="7"/>
  <c r="V131" i="7" s="1"/>
  <c r="V130" i="7" s="1"/>
  <c r="U132" i="7"/>
  <c r="AB132" i="7" s="1"/>
  <c r="R132" i="7"/>
  <c r="P132" i="7"/>
  <c r="P131" i="7" s="1"/>
  <c r="P130" i="7" s="1"/>
  <c r="O132" i="7"/>
  <c r="O131" i="7" s="1"/>
  <c r="O130" i="7" s="1"/>
  <c r="O127" i="7" s="1"/>
  <c r="O124" i="7" s="1"/>
  <c r="O120" i="7" s="1"/>
  <c r="K132" i="7"/>
  <c r="K131" i="7" s="1"/>
  <c r="K130" i="7" s="1"/>
  <c r="K127" i="7" s="1"/>
  <c r="K124" i="7" s="1"/>
  <c r="J132" i="7"/>
  <c r="I132" i="7"/>
  <c r="H132" i="7"/>
  <c r="H131" i="7" s="1"/>
  <c r="H130" i="7" s="1"/>
  <c r="G132" i="7"/>
  <c r="F132" i="7"/>
  <c r="X131" i="7"/>
  <c r="R131" i="7"/>
  <c r="J131" i="7"/>
  <c r="J130" i="7" s="1"/>
  <c r="I131" i="7"/>
  <c r="I130" i="7" s="1"/>
  <c r="G131" i="7"/>
  <c r="F131" i="7"/>
  <c r="X130" i="7"/>
  <c r="T130" i="7"/>
  <c r="R130" i="7"/>
  <c r="G130" i="7"/>
  <c r="F130" i="7"/>
  <c r="X129" i="7"/>
  <c r="X126" i="7" s="1"/>
  <c r="V129" i="7"/>
  <c r="U129" i="7"/>
  <c r="T129" i="7"/>
  <c r="T126" i="7" s="1"/>
  <c r="P129" i="7"/>
  <c r="O129" i="7"/>
  <c r="I129" i="7"/>
  <c r="H129" i="7"/>
  <c r="F129" i="7"/>
  <c r="F126" i="7" s="1"/>
  <c r="F123" i="7" s="1"/>
  <c r="F128" i="7"/>
  <c r="F125" i="7" s="1"/>
  <c r="F121" i="7" s="1"/>
  <c r="V126" i="7"/>
  <c r="P126" i="7"/>
  <c r="P123" i="7" s="1"/>
  <c r="O126" i="7"/>
  <c r="K126" i="7"/>
  <c r="K123" i="7" s="1"/>
  <c r="I126" i="7"/>
  <c r="H126" i="7"/>
  <c r="V125" i="7"/>
  <c r="K125" i="7"/>
  <c r="K121" i="7" s="1"/>
  <c r="J125" i="7"/>
  <c r="J121" i="7" s="1"/>
  <c r="V123" i="7"/>
  <c r="X122" i="7"/>
  <c r="V122" i="7"/>
  <c r="P122" i="7"/>
  <c r="O122" i="7"/>
  <c r="K122" i="7"/>
  <c r="J122" i="7"/>
  <c r="I122" i="7"/>
  <c r="H122" i="7"/>
  <c r="F122" i="7"/>
  <c r="V121" i="7"/>
  <c r="P121" i="7"/>
  <c r="AB119" i="7"/>
  <c r="AA119" i="7"/>
  <c r="Z119" i="7"/>
  <c r="X119" i="7"/>
  <c r="V119" i="7"/>
  <c r="T119" i="7"/>
  <c r="S119" i="7"/>
  <c r="S118" i="7" s="1"/>
  <c r="Q119" i="7"/>
  <c r="Q118" i="7" s="1"/>
  <c r="Q113" i="7" s="1"/>
  <c r="Q111" i="7" s="1"/>
  <c r="M119" i="7"/>
  <c r="Y119" i="7" s="1"/>
  <c r="L119" i="7"/>
  <c r="AA118" i="7"/>
  <c r="X118" i="7"/>
  <c r="W118" i="7"/>
  <c r="V118" i="7"/>
  <c r="V113" i="7" s="1"/>
  <c r="V111" i="7" s="1"/>
  <c r="U118" i="7"/>
  <c r="U113" i="7" s="1"/>
  <c r="T118" i="7"/>
  <c r="R118" i="7"/>
  <c r="Y118" i="7" s="1"/>
  <c r="P118" i="7"/>
  <c r="P113" i="7" s="1"/>
  <c r="P111" i="7" s="1"/>
  <c r="O118" i="7"/>
  <c r="O113" i="7" s="1"/>
  <c r="M118" i="7"/>
  <c r="K118" i="7"/>
  <c r="J118" i="7"/>
  <c r="J113" i="7" s="1"/>
  <c r="I118" i="7"/>
  <c r="I113" i="7" s="1"/>
  <c r="I111" i="7" s="1"/>
  <c r="H118" i="7"/>
  <c r="H113" i="7" s="1"/>
  <c r="H111" i="7" s="1"/>
  <c r="G118" i="7"/>
  <c r="F118" i="7"/>
  <c r="Z117" i="7"/>
  <c r="X117" i="7"/>
  <c r="X116" i="7" s="1"/>
  <c r="X115" i="7" s="1"/>
  <c r="X114" i="7" s="1"/>
  <c r="X112" i="7" s="1"/>
  <c r="V117" i="7"/>
  <c r="T117" i="7"/>
  <c r="T116" i="7" s="1"/>
  <c r="T115" i="7" s="1"/>
  <c r="T114" i="7" s="1"/>
  <c r="T112" i="7" s="1"/>
  <c r="Q117" i="7"/>
  <c r="M117" i="7"/>
  <c r="L117" i="7"/>
  <c r="W116" i="7"/>
  <c r="AA116" i="7" s="1"/>
  <c r="V116" i="7"/>
  <c r="U116" i="7"/>
  <c r="R116" i="7"/>
  <c r="R115" i="7" s="1"/>
  <c r="Q116" i="7"/>
  <c r="Q115" i="7" s="1"/>
  <c r="Q114" i="7" s="1"/>
  <c r="P116" i="7"/>
  <c r="O116" i="7"/>
  <c r="M116" i="7"/>
  <c r="L116" i="7"/>
  <c r="K116" i="7"/>
  <c r="K115" i="7" s="1"/>
  <c r="K114" i="7" s="1"/>
  <c r="K112" i="7" s="1"/>
  <c r="J116" i="7"/>
  <c r="I116" i="7"/>
  <c r="H116" i="7"/>
  <c r="G116" i="7"/>
  <c r="G115" i="7" s="1"/>
  <c r="F116" i="7"/>
  <c r="F115" i="7" s="1"/>
  <c r="F114" i="7" s="1"/>
  <c r="F112" i="7" s="1"/>
  <c r="W115" i="7"/>
  <c r="W114" i="7" s="1"/>
  <c r="W112" i="7" s="1"/>
  <c r="V115" i="7"/>
  <c r="V114" i="7" s="1"/>
  <c r="U115" i="7"/>
  <c r="P115" i="7"/>
  <c r="P114" i="7" s="1"/>
  <c r="P112" i="7" s="1"/>
  <c r="O115" i="7"/>
  <c r="J115" i="7"/>
  <c r="J114" i="7" s="1"/>
  <c r="I115" i="7"/>
  <c r="H115" i="7"/>
  <c r="U114" i="7"/>
  <c r="U112" i="7" s="1"/>
  <c r="O114" i="7"/>
  <c r="O112" i="7" s="1"/>
  <c r="I114" i="7"/>
  <c r="I112" i="7" s="1"/>
  <c r="H114" i="7"/>
  <c r="H112" i="7" s="1"/>
  <c r="G114" i="7"/>
  <c r="Z113" i="7"/>
  <c r="X113" i="7"/>
  <c r="X111" i="7" s="1"/>
  <c r="W113" i="7"/>
  <c r="T113" i="7"/>
  <c r="T111" i="7" s="1"/>
  <c r="S113" i="7"/>
  <c r="S111" i="7" s="1"/>
  <c r="R113" i="7"/>
  <c r="M113" i="7"/>
  <c r="M111" i="7" s="1"/>
  <c r="K113" i="7"/>
  <c r="G113" i="7"/>
  <c r="F113" i="7"/>
  <c r="F111" i="7" s="1"/>
  <c r="V112" i="7"/>
  <c r="Q112" i="7"/>
  <c r="J112" i="7"/>
  <c r="AA111" i="7"/>
  <c r="W111" i="7"/>
  <c r="U111" i="7"/>
  <c r="O111" i="7"/>
  <c r="K111" i="7"/>
  <c r="J111" i="7"/>
  <c r="Z110" i="7"/>
  <c r="Y110" i="7"/>
  <c r="X110" i="7"/>
  <c r="V110" i="7"/>
  <c r="T110" i="7"/>
  <c r="Q110" i="7"/>
  <c r="Q109" i="7" s="1"/>
  <c r="Q108" i="7" s="1"/>
  <c r="L110" i="7"/>
  <c r="M110" i="7" s="1"/>
  <c r="M109" i="7" s="1"/>
  <c r="X109" i="7"/>
  <c r="W109" i="7"/>
  <c r="V109" i="7"/>
  <c r="U109" i="7"/>
  <c r="T109" i="7"/>
  <c r="T108" i="7" s="1"/>
  <c r="R109" i="7"/>
  <c r="P109" i="7"/>
  <c r="O109" i="7"/>
  <c r="K109" i="7"/>
  <c r="J109" i="7"/>
  <c r="I109" i="7"/>
  <c r="H109" i="7"/>
  <c r="H108" i="7" s="1"/>
  <c r="G109" i="7"/>
  <c r="G108" i="7" s="1"/>
  <c r="F109" i="7"/>
  <c r="F108" i="7" s="1"/>
  <c r="X108" i="7"/>
  <c r="W108" i="7"/>
  <c r="V108" i="7"/>
  <c r="U108" i="7"/>
  <c r="R108" i="7"/>
  <c r="P108" i="7"/>
  <c r="O108" i="7"/>
  <c r="L108" i="7"/>
  <c r="K108" i="7"/>
  <c r="J108" i="7"/>
  <c r="I108" i="7"/>
  <c r="AA107" i="7"/>
  <c r="Z107" i="7"/>
  <c r="X107" i="7"/>
  <c r="V107" i="7"/>
  <c r="T107" i="7"/>
  <c r="S107" i="7"/>
  <c r="Q107" i="7"/>
  <c r="M107" i="7"/>
  <c r="Y107" i="7" s="1"/>
  <c r="L107" i="7"/>
  <c r="AC106" i="7"/>
  <c r="AB106" i="7"/>
  <c r="X106" i="7"/>
  <c r="V106" i="7"/>
  <c r="V105" i="7" s="1"/>
  <c r="V104" i="7" s="1"/>
  <c r="V94" i="7" s="1"/>
  <c r="T106" i="7"/>
  <c r="T105" i="7" s="1"/>
  <c r="T104" i="7" s="1"/>
  <c r="L106" i="7"/>
  <c r="M106" i="7" s="1"/>
  <c r="AA106" i="7" s="1"/>
  <c r="AB105" i="7"/>
  <c r="X105" i="7"/>
  <c r="W105" i="7"/>
  <c r="AC105" i="7" s="1"/>
  <c r="U105" i="7"/>
  <c r="R105" i="7"/>
  <c r="P105" i="7"/>
  <c r="O105" i="7"/>
  <c r="K105" i="7"/>
  <c r="L105" i="7" s="1"/>
  <c r="J105" i="7"/>
  <c r="I105" i="7"/>
  <c r="H105" i="7"/>
  <c r="G105" i="7"/>
  <c r="F105" i="7"/>
  <c r="X104" i="7"/>
  <c r="X94" i="7" s="1"/>
  <c r="W104" i="7"/>
  <c r="AC104" i="7" s="1"/>
  <c r="U104" i="7"/>
  <c r="R104" i="7"/>
  <c r="AB104" i="7" s="1"/>
  <c r="P104" i="7"/>
  <c r="P94" i="7" s="1"/>
  <c r="O104" i="7"/>
  <c r="K104" i="7"/>
  <c r="J104" i="7"/>
  <c r="I104" i="7"/>
  <c r="H104" i="7"/>
  <c r="L104" i="7" s="1"/>
  <c r="G104" i="7"/>
  <c r="F104" i="7"/>
  <c r="AC103" i="7"/>
  <c r="AB103" i="7"/>
  <c r="AA103" i="7"/>
  <c r="X103" i="7"/>
  <c r="V103" i="7"/>
  <c r="T103" i="7"/>
  <c r="Q103" i="7"/>
  <c r="M103" i="7"/>
  <c r="S103" i="7" s="1"/>
  <c r="L103" i="7"/>
  <c r="AC102" i="7"/>
  <c r="AB102" i="7"/>
  <c r="X102" i="7"/>
  <c r="V102" i="7"/>
  <c r="T102" i="7"/>
  <c r="M102" i="7"/>
  <c r="L102" i="7"/>
  <c r="X101" i="7"/>
  <c r="X100" i="7" s="1"/>
  <c r="X99" i="7" s="1"/>
  <c r="W101" i="7"/>
  <c r="AC101" i="7" s="1"/>
  <c r="V101" i="7"/>
  <c r="U101" i="7"/>
  <c r="T101" i="7"/>
  <c r="R101" i="7"/>
  <c r="P101" i="7"/>
  <c r="O101" i="7"/>
  <c r="L101" i="7"/>
  <c r="K101" i="7"/>
  <c r="J101" i="7"/>
  <c r="I101" i="7"/>
  <c r="H101" i="7"/>
  <c r="G101" i="7"/>
  <c r="F101" i="7"/>
  <c r="F100" i="7" s="1"/>
  <c r="F99" i="7" s="1"/>
  <c r="W100" i="7"/>
  <c r="V100" i="7"/>
  <c r="U100" i="7"/>
  <c r="T100" i="7"/>
  <c r="P100" i="7"/>
  <c r="O100" i="7"/>
  <c r="K100" i="7"/>
  <c r="K99" i="7" s="1"/>
  <c r="J100" i="7"/>
  <c r="I100" i="7"/>
  <c r="H100" i="7"/>
  <c r="G100" i="7"/>
  <c r="V99" i="7"/>
  <c r="U99" i="7"/>
  <c r="T99" i="7"/>
  <c r="P99" i="7"/>
  <c r="O99" i="7"/>
  <c r="J99" i="7"/>
  <c r="I99" i="7"/>
  <c r="H99" i="7"/>
  <c r="G99" i="7"/>
  <c r="X98" i="7"/>
  <c r="X97" i="7" s="1"/>
  <c r="V98" i="7"/>
  <c r="T98" i="7"/>
  <c r="M98" i="7"/>
  <c r="Z98" i="7" s="1"/>
  <c r="L98" i="7"/>
  <c r="W97" i="7"/>
  <c r="V97" i="7"/>
  <c r="V96" i="7" s="1"/>
  <c r="U97" i="7"/>
  <c r="T97" i="7"/>
  <c r="T96" i="7" s="1"/>
  <c r="T95" i="7" s="1"/>
  <c r="R97" i="7"/>
  <c r="P97" i="7"/>
  <c r="P96" i="7" s="1"/>
  <c r="P95" i="7" s="1"/>
  <c r="O97" i="7"/>
  <c r="O96" i="7" s="1"/>
  <c r="O95" i="7" s="1"/>
  <c r="K97" i="7"/>
  <c r="J97" i="7"/>
  <c r="J96" i="7" s="1"/>
  <c r="I97" i="7"/>
  <c r="I96" i="7" s="1"/>
  <c r="I95" i="7" s="1"/>
  <c r="H97" i="7"/>
  <c r="H96" i="7" s="1"/>
  <c r="H95" i="7" s="1"/>
  <c r="G97" i="7"/>
  <c r="G96" i="7" s="1"/>
  <c r="F97" i="7"/>
  <c r="X96" i="7"/>
  <c r="W96" i="7"/>
  <c r="R96" i="7"/>
  <c r="K96" i="7"/>
  <c r="F96" i="7"/>
  <c r="F95" i="7"/>
  <c r="W94" i="7"/>
  <c r="U94" i="7"/>
  <c r="AB94" i="7" s="1"/>
  <c r="T94" i="7"/>
  <c r="R94" i="7"/>
  <c r="O94" i="7"/>
  <c r="K94" i="7"/>
  <c r="J94" i="7"/>
  <c r="I94" i="7"/>
  <c r="H94" i="7"/>
  <c r="G94" i="7"/>
  <c r="F94" i="7"/>
  <c r="AC93" i="7"/>
  <c r="AB93" i="7"/>
  <c r="AA93" i="7"/>
  <c r="Z93" i="7"/>
  <c r="Y93" i="7"/>
  <c r="X93" i="7"/>
  <c r="V93" i="7"/>
  <c r="T93" i="7"/>
  <c r="S93" i="7"/>
  <c r="Q93" i="7"/>
  <c r="O93" i="7"/>
  <c r="M93" i="7"/>
  <c r="L93" i="7"/>
  <c r="X92" i="7"/>
  <c r="V92" i="7"/>
  <c r="T92" i="7"/>
  <c r="S92" i="7"/>
  <c r="L92" i="7"/>
  <c r="M92" i="7" s="1"/>
  <c r="AA92" i="7" s="1"/>
  <c r="AB91" i="7"/>
  <c r="X91" i="7"/>
  <c r="V91" i="7"/>
  <c r="T91" i="7"/>
  <c r="S91" i="7"/>
  <c r="L91" i="7"/>
  <c r="M91" i="7" s="1"/>
  <c r="AA91" i="7" s="1"/>
  <c r="AC90" i="7"/>
  <c r="AB90" i="7"/>
  <c r="AA90" i="7"/>
  <c r="Z90" i="7"/>
  <c r="X90" i="7"/>
  <c r="V90" i="7"/>
  <c r="T90" i="7"/>
  <c r="S90" i="7"/>
  <c r="Q90" i="7"/>
  <c r="M90" i="7"/>
  <c r="Y90" i="7" s="1"/>
  <c r="L90" i="7"/>
  <c r="AB89" i="7"/>
  <c r="AA89" i="7"/>
  <c r="Z89" i="7"/>
  <c r="X89" i="7"/>
  <c r="V89" i="7"/>
  <c r="T89" i="7"/>
  <c r="S89" i="7"/>
  <c r="Q89" i="7"/>
  <c r="M89" i="7"/>
  <c r="Y89" i="7" s="1"/>
  <c r="L89" i="7"/>
  <c r="AB88" i="7"/>
  <c r="AA88" i="7"/>
  <c r="Z88" i="7"/>
  <c r="X88" i="7"/>
  <c r="X87" i="7" s="1"/>
  <c r="V88" i="7"/>
  <c r="T88" i="7"/>
  <c r="S88" i="7"/>
  <c r="S87" i="7" s="1"/>
  <c r="Q88" i="7"/>
  <c r="M88" i="7"/>
  <c r="Y88" i="7" s="1"/>
  <c r="L88" i="7"/>
  <c r="AB87" i="7"/>
  <c r="W87" i="7"/>
  <c r="AC87" i="7" s="1"/>
  <c r="V87" i="7"/>
  <c r="U87" i="7"/>
  <c r="R87" i="7"/>
  <c r="P87" i="7"/>
  <c r="O87" i="7"/>
  <c r="K87" i="7"/>
  <c r="K67" i="7" s="1"/>
  <c r="K49" i="7" s="1"/>
  <c r="J87" i="7"/>
  <c r="I87" i="7"/>
  <c r="H87" i="7"/>
  <c r="G87" i="7"/>
  <c r="F87" i="7"/>
  <c r="AC86" i="7"/>
  <c r="AB86" i="7"/>
  <c r="X86" i="7"/>
  <c r="V86" i="7"/>
  <c r="T86" i="7"/>
  <c r="L86" i="7"/>
  <c r="M86" i="7" s="1"/>
  <c r="AC85" i="7"/>
  <c r="AB85" i="7"/>
  <c r="X85" i="7"/>
  <c r="V85" i="7"/>
  <c r="T85" i="7"/>
  <c r="M85" i="7"/>
  <c r="L85" i="7"/>
  <c r="AC84" i="7"/>
  <c r="AB84" i="7"/>
  <c r="Y84" i="7"/>
  <c r="X84" i="7"/>
  <c r="V84" i="7"/>
  <c r="T84" i="7"/>
  <c r="M84" i="7"/>
  <c r="L84" i="7"/>
  <c r="AC83" i="7"/>
  <c r="AB83" i="7"/>
  <c r="Z83" i="7"/>
  <c r="Y83" i="7"/>
  <c r="X83" i="7"/>
  <c r="V83" i="7"/>
  <c r="T83" i="7"/>
  <c r="Q83" i="7"/>
  <c r="M83" i="7"/>
  <c r="AA83" i="7" s="1"/>
  <c r="L83" i="7"/>
  <c r="AC82" i="7"/>
  <c r="AB82" i="7"/>
  <c r="AA82" i="7"/>
  <c r="X82" i="7"/>
  <c r="V82" i="7"/>
  <c r="T82" i="7"/>
  <c r="Q82" i="7"/>
  <c r="L82" i="7"/>
  <c r="M82" i="7" s="1"/>
  <c r="S82" i="7" s="1"/>
  <c r="AC81" i="7"/>
  <c r="AB81" i="7"/>
  <c r="AA81" i="7"/>
  <c r="Z81" i="7"/>
  <c r="X81" i="7"/>
  <c r="X80" i="7" s="1"/>
  <c r="V81" i="7"/>
  <c r="T81" i="7"/>
  <c r="T80" i="7" s="1"/>
  <c r="S81" i="7"/>
  <c r="Q81" i="7"/>
  <c r="M81" i="7"/>
  <c r="Y81" i="7" s="1"/>
  <c r="L81" i="7"/>
  <c r="AC80" i="7"/>
  <c r="AB80" i="7"/>
  <c r="W80" i="7"/>
  <c r="V80" i="7"/>
  <c r="U80" i="7"/>
  <c r="R80" i="7"/>
  <c r="P80" i="7"/>
  <c r="O80" i="7"/>
  <c r="K80" i="7"/>
  <c r="J80" i="7"/>
  <c r="I80" i="7"/>
  <c r="H80" i="7"/>
  <c r="G80" i="7"/>
  <c r="L80" i="7" s="1"/>
  <c r="F80" i="7"/>
  <c r="AC79" i="7"/>
  <c r="AB79" i="7"/>
  <c r="X79" i="7"/>
  <c r="V79" i="7"/>
  <c r="T79" i="7"/>
  <c r="L79" i="7"/>
  <c r="M79" i="7" s="1"/>
  <c r="AC78" i="7"/>
  <c r="AB78" i="7"/>
  <c r="X78" i="7"/>
  <c r="V78" i="7"/>
  <c r="T78" i="7"/>
  <c r="L78" i="7"/>
  <c r="M78" i="7" s="1"/>
  <c r="AC77" i="7"/>
  <c r="AB77" i="7"/>
  <c r="X77" i="7"/>
  <c r="V77" i="7"/>
  <c r="T77" i="7"/>
  <c r="M77" i="7"/>
  <c r="L77" i="7"/>
  <c r="W76" i="7"/>
  <c r="AC76" i="7" s="1"/>
  <c r="U76" i="7"/>
  <c r="T76" i="7"/>
  <c r="R76" i="7"/>
  <c r="AB76" i="7" s="1"/>
  <c r="P76" i="7"/>
  <c r="O76" i="7"/>
  <c r="K76" i="7"/>
  <c r="J76" i="7"/>
  <c r="I76" i="7"/>
  <c r="H76" i="7"/>
  <c r="H67" i="7" s="1"/>
  <c r="G76" i="7"/>
  <c r="F76" i="7"/>
  <c r="AC75" i="7"/>
  <c r="AB75" i="7"/>
  <c r="Z75" i="7"/>
  <c r="Y75" i="7"/>
  <c r="X75" i="7"/>
  <c r="V75" i="7"/>
  <c r="T75" i="7"/>
  <c r="Q75" i="7"/>
  <c r="M75" i="7"/>
  <c r="AA75" i="7" s="1"/>
  <c r="L75" i="7"/>
  <c r="AB74" i="7"/>
  <c r="Z74" i="7"/>
  <c r="Y74" i="7"/>
  <c r="X74" i="7"/>
  <c r="V74" i="7"/>
  <c r="T74" i="7"/>
  <c r="Q74" i="7"/>
  <c r="M74" i="7"/>
  <c r="AA74" i="7" s="1"/>
  <c r="L74" i="7"/>
  <c r="AC73" i="7"/>
  <c r="AB73" i="7"/>
  <c r="AA73" i="7"/>
  <c r="Z73" i="7"/>
  <c r="Y73" i="7"/>
  <c r="X73" i="7"/>
  <c r="V73" i="7"/>
  <c r="T73" i="7"/>
  <c r="S73" i="7"/>
  <c r="Q73" i="7"/>
  <c r="M73" i="7"/>
  <c r="L73" i="7"/>
  <c r="AB72" i="7"/>
  <c r="X72" i="7"/>
  <c r="V72" i="7"/>
  <c r="T72" i="7"/>
  <c r="L72" i="7"/>
  <c r="M72" i="7" s="1"/>
  <c r="AA72" i="7" s="1"/>
  <c r="J72" i="7"/>
  <c r="AC71" i="7"/>
  <c r="AB71" i="7"/>
  <c r="X71" i="7"/>
  <c r="V71" i="7"/>
  <c r="V70" i="7" s="1"/>
  <c r="T71" i="7"/>
  <c r="T70" i="7" s="1"/>
  <c r="L71" i="7"/>
  <c r="M71" i="7" s="1"/>
  <c r="AC70" i="7"/>
  <c r="X70" i="7"/>
  <c r="W70" i="7"/>
  <c r="U70" i="7"/>
  <c r="R70" i="7"/>
  <c r="P70" i="7"/>
  <c r="O70" i="7"/>
  <c r="L70" i="7"/>
  <c r="K70" i="7"/>
  <c r="J70" i="7"/>
  <c r="I70" i="7"/>
  <c r="H70" i="7"/>
  <c r="G70" i="7"/>
  <c r="F70" i="7"/>
  <c r="F67" i="7" s="1"/>
  <c r="AB69" i="7"/>
  <c r="X69" i="7"/>
  <c r="V69" i="7"/>
  <c r="T69" i="7"/>
  <c r="T68" i="7" s="1"/>
  <c r="L69" i="7"/>
  <c r="M69" i="7" s="1"/>
  <c r="AB68" i="7"/>
  <c r="X68" i="7"/>
  <c r="W68" i="7"/>
  <c r="V68" i="7"/>
  <c r="U68" i="7"/>
  <c r="R68" i="7"/>
  <c r="P68" i="7"/>
  <c r="O68" i="7"/>
  <c r="K68" i="7"/>
  <c r="J68" i="7"/>
  <c r="J67" i="7" s="1"/>
  <c r="J49" i="7" s="1"/>
  <c r="I68" i="7"/>
  <c r="H68" i="7"/>
  <c r="G68" i="7"/>
  <c r="F68" i="7"/>
  <c r="U67" i="7"/>
  <c r="P67" i="7"/>
  <c r="P49" i="7" s="1"/>
  <c r="O67" i="7"/>
  <c r="O49" i="7" s="1"/>
  <c r="I67" i="7"/>
  <c r="I49" i="7" s="1"/>
  <c r="AC66" i="7"/>
  <c r="AB66" i="7"/>
  <c r="X66" i="7"/>
  <c r="V66" i="7"/>
  <c r="T66" i="7"/>
  <c r="L66" i="7"/>
  <c r="M66" i="7" s="1"/>
  <c r="AC65" i="7"/>
  <c r="AB65" i="7"/>
  <c r="X65" i="7"/>
  <c r="V65" i="7"/>
  <c r="T65" i="7"/>
  <c r="L65" i="7"/>
  <c r="M65" i="7" s="1"/>
  <c r="AB64" i="7"/>
  <c r="X64" i="7"/>
  <c r="V64" i="7"/>
  <c r="T64" i="7"/>
  <c r="T62" i="7" s="1"/>
  <c r="L64" i="7"/>
  <c r="M64" i="7" s="1"/>
  <c r="AC63" i="7"/>
  <c r="AB63" i="7"/>
  <c r="X63" i="7"/>
  <c r="V63" i="7"/>
  <c r="T63" i="7"/>
  <c r="M63" i="7"/>
  <c r="Y63" i="7" s="1"/>
  <c r="L63" i="7"/>
  <c r="X62" i="7"/>
  <c r="W62" i="7"/>
  <c r="AC62" i="7" s="1"/>
  <c r="U62" i="7"/>
  <c r="R62" i="7"/>
  <c r="AB62" i="7" s="1"/>
  <c r="P62" i="7"/>
  <c r="O62" i="7"/>
  <c r="K62" i="7"/>
  <c r="J62" i="7"/>
  <c r="I62" i="7"/>
  <c r="H62" i="7"/>
  <c r="L62" i="7" s="1"/>
  <c r="G62" i="7"/>
  <c r="F62" i="7"/>
  <c r="AC61" i="7"/>
  <c r="AB61" i="7"/>
  <c r="Z61" i="7"/>
  <c r="X61" i="7"/>
  <c r="V61" i="7"/>
  <c r="T61" i="7"/>
  <c r="Q61" i="7"/>
  <c r="M61" i="7"/>
  <c r="L61" i="7"/>
  <c r="AC60" i="7"/>
  <c r="AB60" i="7"/>
  <c r="AA60" i="7"/>
  <c r="Z60" i="7"/>
  <c r="Y60" i="7"/>
  <c r="X60" i="7"/>
  <c r="V60" i="7"/>
  <c r="T60" i="7"/>
  <c r="S60" i="7"/>
  <c r="Q60" i="7"/>
  <c r="M60" i="7"/>
  <c r="L60" i="7"/>
  <c r="AC59" i="7"/>
  <c r="AB59" i="7"/>
  <c r="AA59" i="7"/>
  <c r="Z59" i="7"/>
  <c r="Y59" i="7"/>
  <c r="X59" i="7"/>
  <c r="V59" i="7"/>
  <c r="T59" i="7"/>
  <c r="T55" i="7" s="1"/>
  <c r="S59" i="7"/>
  <c r="Q59" i="7"/>
  <c r="M59" i="7"/>
  <c r="L59" i="7"/>
  <c r="AC58" i="7"/>
  <c r="AB58" i="7"/>
  <c r="X58" i="7"/>
  <c r="V58" i="7"/>
  <c r="T58" i="7"/>
  <c r="L58" i="7"/>
  <c r="M58" i="7" s="1"/>
  <c r="S58" i="7" s="1"/>
  <c r="AC57" i="7"/>
  <c r="AB57" i="7"/>
  <c r="X57" i="7"/>
  <c r="V57" i="7"/>
  <c r="T57" i="7"/>
  <c r="M57" i="7"/>
  <c r="L57" i="7"/>
  <c r="AC56" i="7"/>
  <c r="AB56" i="7"/>
  <c r="X56" i="7"/>
  <c r="V56" i="7"/>
  <c r="V55" i="7" s="1"/>
  <c r="T56" i="7"/>
  <c r="L56" i="7"/>
  <c r="M56" i="7" s="1"/>
  <c r="X55" i="7"/>
  <c r="W55" i="7"/>
  <c r="AC55" i="7" s="1"/>
  <c r="U55" i="7"/>
  <c r="R55" i="7"/>
  <c r="AB55" i="7" s="1"/>
  <c r="P55" i="7"/>
  <c r="O55" i="7"/>
  <c r="K55" i="7"/>
  <c r="J55" i="7"/>
  <c r="I55" i="7"/>
  <c r="H55" i="7"/>
  <c r="G55" i="7"/>
  <c r="L55" i="7" s="1"/>
  <c r="F55" i="7"/>
  <c r="X54" i="7"/>
  <c r="V54" i="7"/>
  <c r="T54" i="7"/>
  <c r="L54" i="7"/>
  <c r="M54" i="7" s="1"/>
  <c r="AC53" i="7"/>
  <c r="AB53" i="7"/>
  <c r="X53" i="7"/>
  <c r="V53" i="7"/>
  <c r="T53" i="7"/>
  <c r="L53" i="7"/>
  <c r="M53" i="7" s="1"/>
  <c r="AC52" i="7"/>
  <c r="AB52" i="7"/>
  <c r="X52" i="7"/>
  <c r="X51" i="7" s="1"/>
  <c r="X50" i="7" s="1"/>
  <c r="V52" i="7"/>
  <c r="T52" i="7"/>
  <c r="M52" i="7"/>
  <c r="L52" i="7"/>
  <c r="W51" i="7"/>
  <c r="AC51" i="7" s="1"/>
  <c r="U51" i="7"/>
  <c r="T51" i="7"/>
  <c r="R51" i="7"/>
  <c r="AB51" i="7" s="1"/>
  <c r="P51" i="7"/>
  <c r="O51" i="7"/>
  <c r="K51" i="7"/>
  <c r="J51" i="7"/>
  <c r="I51" i="7"/>
  <c r="H51" i="7"/>
  <c r="H50" i="7" s="1"/>
  <c r="H49" i="7" s="1"/>
  <c r="H41" i="7" s="1"/>
  <c r="G51" i="7"/>
  <c r="L51" i="7" s="1"/>
  <c r="F51" i="7"/>
  <c r="F50" i="7" s="1"/>
  <c r="F49" i="7" s="1"/>
  <c r="W50" i="7"/>
  <c r="AC50" i="7" s="1"/>
  <c r="U50" i="7"/>
  <c r="P50" i="7"/>
  <c r="O50" i="7"/>
  <c r="K50" i="7"/>
  <c r="J50" i="7"/>
  <c r="I50" i="7"/>
  <c r="X48" i="7"/>
  <c r="X47" i="7" s="1"/>
  <c r="V48" i="7"/>
  <c r="T48" i="7"/>
  <c r="T47" i="7" s="1"/>
  <c r="M48" i="7"/>
  <c r="L48" i="7"/>
  <c r="W47" i="7"/>
  <c r="V47" i="7"/>
  <c r="U47" i="7"/>
  <c r="R47" i="7"/>
  <c r="P47" i="7"/>
  <c r="P43" i="7" s="1"/>
  <c r="P42" i="7" s="1"/>
  <c r="P41" i="7" s="1"/>
  <c r="O47" i="7"/>
  <c r="K47" i="7"/>
  <c r="J47" i="7"/>
  <c r="J43" i="7" s="1"/>
  <c r="J42" i="7" s="1"/>
  <c r="I47" i="7"/>
  <c r="I43" i="7" s="1"/>
  <c r="I42" i="7" s="1"/>
  <c r="I41" i="7" s="1"/>
  <c r="I10" i="7" s="1"/>
  <c r="H47" i="7"/>
  <c r="G47" i="7"/>
  <c r="F47" i="7"/>
  <c r="Z46" i="7"/>
  <c r="Y46" i="7"/>
  <c r="X46" i="7"/>
  <c r="V46" i="7"/>
  <c r="T46" i="7"/>
  <c r="Q46" i="7"/>
  <c r="Q44" i="7" s="1"/>
  <c r="L46" i="7"/>
  <c r="M46" i="7" s="1"/>
  <c r="M44" i="7" s="1"/>
  <c r="X45" i="7"/>
  <c r="V45" i="7"/>
  <c r="T45" i="7"/>
  <c r="T44" i="7" s="1"/>
  <c r="Q45" i="7"/>
  <c r="M45" i="7"/>
  <c r="L45" i="7"/>
  <c r="X44" i="7"/>
  <c r="X43" i="7" s="1"/>
  <c r="X42" i="7" s="1"/>
  <c r="W44" i="7"/>
  <c r="V44" i="7"/>
  <c r="U44" i="7"/>
  <c r="R44" i="7"/>
  <c r="R43" i="7" s="1"/>
  <c r="P44" i="7"/>
  <c r="O44" i="7"/>
  <c r="K44" i="7"/>
  <c r="K43" i="7" s="1"/>
  <c r="K42" i="7" s="1"/>
  <c r="K41" i="7" s="1"/>
  <c r="J44" i="7"/>
  <c r="I44" i="7"/>
  <c r="H44" i="7"/>
  <c r="G44" i="7"/>
  <c r="G43" i="7" s="1"/>
  <c r="F44" i="7"/>
  <c r="F43" i="7" s="1"/>
  <c r="F42" i="7" s="1"/>
  <c r="W43" i="7"/>
  <c r="W42" i="7" s="1"/>
  <c r="V43" i="7"/>
  <c r="V42" i="7" s="1"/>
  <c r="O43" i="7"/>
  <c r="O42" i="7" s="1"/>
  <c r="O41" i="7" s="1"/>
  <c r="H43" i="7"/>
  <c r="H42" i="7"/>
  <c r="G42" i="7"/>
  <c r="X40" i="7"/>
  <c r="V40" i="7"/>
  <c r="T40" i="7"/>
  <c r="S40" i="7"/>
  <c r="Q40" i="7"/>
  <c r="M40" i="7"/>
  <c r="L40" i="7"/>
  <c r="W39" i="7"/>
  <c r="U39" i="7"/>
  <c r="X39" i="7" s="1"/>
  <c r="T39" i="7"/>
  <c r="R39" i="7"/>
  <c r="V39" i="7" s="1"/>
  <c r="P39" i="7"/>
  <c r="K39" i="7"/>
  <c r="J39" i="7"/>
  <c r="I39" i="7"/>
  <c r="H39" i="7"/>
  <c r="G39" i="7"/>
  <c r="L39" i="7" s="1"/>
  <c r="M39" i="7" s="1"/>
  <c r="X38" i="7"/>
  <c r="V38" i="7"/>
  <c r="T38" i="7"/>
  <c r="L38" i="7"/>
  <c r="M38" i="7" s="1"/>
  <c r="AA38" i="7" s="1"/>
  <c r="AC37" i="7"/>
  <c r="AB37" i="7"/>
  <c r="X37" i="7"/>
  <c r="V37" i="7"/>
  <c r="T37" i="7"/>
  <c r="M37" i="7"/>
  <c r="L37" i="7"/>
  <c r="AC36" i="7"/>
  <c r="AB36" i="7"/>
  <c r="X36" i="7"/>
  <c r="V36" i="7"/>
  <c r="T36" i="7"/>
  <c r="M36" i="7"/>
  <c r="Y36" i="7" s="1"/>
  <c r="L36" i="7"/>
  <c r="AC35" i="7"/>
  <c r="AB35" i="7"/>
  <c r="X35" i="7"/>
  <c r="X33" i="7" s="1"/>
  <c r="X32" i="7" s="1"/>
  <c r="V35" i="7"/>
  <c r="T35" i="7"/>
  <c r="M35" i="7"/>
  <c r="L35" i="7"/>
  <c r="AC34" i="7"/>
  <c r="AB34" i="7"/>
  <c r="Y34" i="7"/>
  <c r="X34" i="7"/>
  <c r="V34" i="7"/>
  <c r="T34" i="7"/>
  <c r="L34" i="7"/>
  <c r="M34" i="7" s="1"/>
  <c r="AA34" i="7" s="1"/>
  <c r="W33" i="7"/>
  <c r="V33" i="7"/>
  <c r="V32" i="7" s="1"/>
  <c r="U33" i="7"/>
  <c r="AB33" i="7" s="1"/>
  <c r="T33" i="7"/>
  <c r="R33" i="7"/>
  <c r="P33" i="7"/>
  <c r="P32" i="7" s="1"/>
  <c r="P12" i="7" s="1"/>
  <c r="P11" i="7" s="1"/>
  <c r="O33" i="7"/>
  <c r="K33" i="7"/>
  <c r="J33" i="7"/>
  <c r="I33" i="7"/>
  <c r="H33" i="7"/>
  <c r="H32" i="7" s="1"/>
  <c r="G33" i="7"/>
  <c r="F33" i="7"/>
  <c r="W32" i="7"/>
  <c r="U32" i="7"/>
  <c r="AB32" i="7" s="1"/>
  <c r="T32" i="7"/>
  <c r="R32" i="7"/>
  <c r="O32" i="7"/>
  <c r="K32" i="7"/>
  <c r="J32" i="7"/>
  <c r="I32" i="7"/>
  <c r="G32" i="7"/>
  <c r="F32" i="7"/>
  <c r="AC31" i="7"/>
  <c r="AB31" i="7"/>
  <c r="AA31" i="7"/>
  <c r="Z31" i="7"/>
  <c r="X31" i="7"/>
  <c r="V31" i="7"/>
  <c r="T31" i="7"/>
  <c r="S31" i="7"/>
  <c r="Q31" i="7"/>
  <c r="M31" i="7"/>
  <c r="Y31" i="7" s="1"/>
  <c r="L31" i="7"/>
  <c r="AC30" i="7"/>
  <c r="AB30" i="7"/>
  <c r="X30" i="7"/>
  <c r="V30" i="7"/>
  <c r="T30" i="7"/>
  <c r="L30" i="7"/>
  <c r="M30" i="7" s="1"/>
  <c r="S30" i="7" s="1"/>
  <c r="AC29" i="7"/>
  <c r="AB29" i="7"/>
  <c r="X29" i="7"/>
  <c r="V29" i="7"/>
  <c r="T29" i="7"/>
  <c r="T24" i="7" s="1"/>
  <c r="L29" i="7"/>
  <c r="M29" i="7" s="1"/>
  <c r="AC28" i="7"/>
  <c r="AB28" i="7"/>
  <c r="AA28" i="7"/>
  <c r="X28" i="7"/>
  <c r="V28" i="7"/>
  <c r="T28" i="7"/>
  <c r="S28" i="7"/>
  <c r="M28" i="7"/>
  <c r="L28" i="7"/>
  <c r="AC27" i="7"/>
  <c r="AB27" i="7"/>
  <c r="Z27" i="7"/>
  <c r="X27" i="7"/>
  <c r="V27" i="7"/>
  <c r="T27" i="7"/>
  <c r="M27" i="7"/>
  <c r="M24" i="7" s="1"/>
  <c r="L27" i="7"/>
  <c r="AC26" i="7"/>
  <c r="AB26" i="7"/>
  <c r="Z26" i="7"/>
  <c r="Y26" i="7"/>
  <c r="X26" i="7"/>
  <c r="V26" i="7"/>
  <c r="V24" i="7" s="1"/>
  <c r="T26" i="7"/>
  <c r="Q26" i="7"/>
  <c r="M26" i="7"/>
  <c r="AA26" i="7" s="1"/>
  <c r="L26" i="7"/>
  <c r="AC25" i="7"/>
  <c r="AB25" i="7"/>
  <c r="AA25" i="7"/>
  <c r="Z25" i="7"/>
  <c r="Y25" i="7"/>
  <c r="X25" i="7"/>
  <c r="V25" i="7"/>
  <c r="T25" i="7"/>
  <c r="S25" i="7"/>
  <c r="Q25" i="7"/>
  <c r="M25" i="7"/>
  <c r="L25" i="7"/>
  <c r="W24" i="7"/>
  <c r="AC24" i="7" s="1"/>
  <c r="U24" i="7"/>
  <c r="U12" i="7" s="1"/>
  <c r="R24" i="7"/>
  <c r="P24" i="7"/>
  <c r="O24" i="7"/>
  <c r="O12" i="7" s="1"/>
  <c r="O11" i="7" s="1"/>
  <c r="K24" i="7"/>
  <c r="K12" i="7" s="1"/>
  <c r="K11" i="7" s="1"/>
  <c r="J24" i="7"/>
  <c r="I24" i="7"/>
  <c r="H24" i="7"/>
  <c r="H12" i="7" s="1"/>
  <c r="H11" i="7" s="1"/>
  <c r="H10" i="7" s="1"/>
  <c r="G24" i="7"/>
  <c r="G12" i="7" s="1"/>
  <c r="F24" i="7"/>
  <c r="AC23" i="7"/>
  <c r="AB23" i="7"/>
  <c r="Z23" i="7"/>
  <c r="Y23" i="7"/>
  <c r="X23" i="7"/>
  <c r="V23" i="7"/>
  <c r="T23" i="7"/>
  <c r="Q23" i="7"/>
  <c r="L23" i="7"/>
  <c r="M23" i="7" s="1"/>
  <c r="AA23" i="7" s="1"/>
  <c r="AC22" i="7"/>
  <c r="AB22" i="7"/>
  <c r="X22" i="7"/>
  <c r="V22" i="7"/>
  <c r="T22" i="7"/>
  <c r="M22" i="7"/>
  <c r="L22" i="7"/>
  <c r="AC21" i="7"/>
  <c r="AB21" i="7"/>
  <c r="X21" i="7"/>
  <c r="V21" i="7"/>
  <c r="T21" i="7"/>
  <c r="L21" i="7"/>
  <c r="M21" i="7" s="1"/>
  <c r="AC20" i="7"/>
  <c r="AB20" i="7"/>
  <c r="X20" i="7"/>
  <c r="V20" i="7"/>
  <c r="T20" i="7"/>
  <c r="T14" i="7" s="1"/>
  <c r="T13" i="7" s="1"/>
  <c r="T12" i="7" s="1"/>
  <c r="T11" i="7" s="1"/>
  <c r="Q20" i="7"/>
  <c r="M20" i="7"/>
  <c r="L20" i="7"/>
  <c r="AC19" i="7"/>
  <c r="AB19" i="7"/>
  <c r="X19" i="7"/>
  <c r="V19" i="7"/>
  <c r="T19" i="7"/>
  <c r="L19" i="7"/>
  <c r="M19" i="7" s="1"/>
  <c r="AC18" i="7"/>
  <c r="AB18" i="7"/>
  <c r="X18" i="7"/>
  <c r="V18" i="7"/>
  <c r="T18" i="7"/>
  <c r="M18" i="7"/>
  <c r="AA18" i="7" s="1"/>
  <c r="L18" i="7"/>
  <c r="AC17" i="7"/>
  <c r="AB17" i="7"/>
  <c r="Y17" i="7"/>
  <c r="X17" i="7"/>
  <c r="V17" i="7"/>
  <c r="T17" i="7"/>
  <c r="M17" i="7"/>
  <c r="AA17" i="7" s="1"/>
  <c r="L17" i="7"/>
  <c r="AC16" i="7"/>
  <c r="AB16" i="7"/>
  <c r="Z16" i="7"/>
  <c r="Y16" i="7"/>
  <c r="X16" i="7"/>
  <c r="X14" i="7" s="1"/>
  <c r="X13" i="7" s="1"/>
  <c r="V16" i="7"/>
  <c r="T16" i="7"/>
  <c r="Q16" i="7"/>
  <c r="M16" i="7"/>
  <c r="AA16" i="7" s="1"/>
  <c r="L16" i="7"/>
  <c r="AC15" i="7"/>
  <c r="AB15" i="7"/>
  <c r="X15" i="7"/>
  <c r="V15" i="7"/>
  <c r="T15" i="7"/>
  <c r="L15" i="7"/>
  <c r="M15" i="7" s="1"/>
  <c r="AB14" i="7"/>
  <c r="W14" i="7"/>
  <c r="AC14" i="7" s="1"/>
  <c r="V14" i="7"/>
  <c r="U14" i="7"/>
  <c r="R14" i="7"/>
  <c r="P14" i="7"/>
  <c r="O14" i="7"/>
  <c r="K14" i="7"/>
  <c r="J14" i="7"/>
  <c r="I14" i="7"/>
  <c r="H14" i="7"/>
  <c r="L14" i="7" s="1"/>
  <c r="G14" i="7"/>
  <c r="F14" i="7"/>
  <c r="AB13" i="7"/>
  <c r="W13" i="7"/>
  <c r="AC13" i="7" s="1"/>
  <c r="V13" i="7"/>
  <c r="U13" i="7"/>
  <c r="R13" i="7"/>
  <c r="P13" i="7"/>
  <c r="O13" i="7"/>
  <c r="K13" i="7"/>
  <c r="J13" i="7"/>
  <c r="I13" i="7"/>
  <c r="H13" i="7"/>
  <c r="L13" i="7" s="1"/>
  <c r="G13" i="7"/>
  <c r="F13" i="7"/>
  <c r="R12" i="7"/>
  <c r="J12" i="7"/>
  <c r="I12" i="7"/>
  <c r="F12" i="7"/>
  <c r="R11" i="7"/>
  <c r="J11" i="7"/>
  <c r="I11" i="7"/>
  <c r="F11" i="7"/>
  <c r="AB9" i="7"/>
  <c r="X9" i="7"/>
  <c r="W9" i="7"/>
  <c r="V9" i="7"/>
  <c r="U9" i="7"/>
  <c r="T9" i="7"/>
  <c r="R9" i="7"/>
  <c r="P9" i="7"/>
  <c r="O9" i="7"/>
  <c r="K9" i="7"/>
  <c r="J9" i="7"/>
  <c r="I9" i="7"/>
  <c r="H9" i="7"/>
  <c r="L9" i="7" s="1"/>
  <c r="G9" i="7"/>
  <c r="F9" i="7"/>
  <c r="H87" i="6"/>
  <c r="J86" i="6"/>
  <c r="J83" i="6" s="1"/>
  <c r="G86" i="6"/>
  <c r="F86" i="6"/>
  <c r="K85" i="6"/>
  <c r="H85" i="6"/>
  <c r="J84" i="6"/>
  <c r="H84" i="6"/>
  <c r="H82" i="6" s="1"/>
  <c r="H80" i="6" s="1"/>
  <c r="G84" i="6"/>
  <c r="G82" i="6" s="1"/>
  <c r="G80" i="6" s="1"/>
  <c r="G78" i="6" s="1"/>
  <c r="F84" i="6"/>
  <c r="F82" i="6" s="1"/>
  <c r="F80" i="6" s="1"/>
  <c r="F78" i="6" s="1"/>
  <c r="F76" i="6" s="1"/>
  <c r="G83" i="6"/>
  <c r="F83" i="6"/>
  <c r="F81" i="6" s="1"/>
  <c r="F79" i="6" s="1"/>
  <c r="F77" i="6" s="1"/>
  <c r="J82" i="6"/>
  <c r="G81" i="6"/>
  <c r="G79" i="6" s="1"/>
  <c r="G77" i="6" s="1"/>
  <c r="J80" i="6"/>
  <c r="J78" i="6"/>
  <c r="J76" i="6"/>
  <c r="G76" i="6"/>
  <c r="H75" i="6"/>
  <c r="J74" i="6"/>
  <c r="G74" i="6"/>
  <c r="F74" i="6"/>
  <c r="F73" i="6" s="1"/>
  <c r="F72" i="6" s="1"/>
  <c r="F66" i="6" s="1"/>
  <c r="F64" i="6" s="1"/>
  <c r="G73" i="6"/>
  <c r="G72" i="6"/>
  <c r="K71" i="6"/>
  <c r="H71" i="6"/>
  <c r="J70" i="6"/>
  <c r="H70" i="6"/>
  <c r="G70" i="6"/>
  <c r="G69" i="6" s="1"/>
  <c r="G68" i="6" s="1"/>
  <c r="G67" i="6" s="1"/>
  <c r="G65" i="6" s="1"/>
  <c r="G51" i="6" s="1"/>
  <c r="F70" i="6"/>
  <c r="J69" i="6"/>
  <c r="F69" i="6"/>
  <c r="F68" i="6" s="1"/>
  <c r="F67" i="6" s="1"/>
  <c r="F65" i="6" s="1"/>
  <c r="F51" i="6" s="1"/>
  <c r="J68" i="6"/>
  <c r="J67" i="6"/>
  <c r="G66" i="6"/>
  <c r="G64" i="6" s="1"/>
  <c r="J65" i="6"/>
  <c r="H63" i="6"/>
  <c r="J62" i="6"/>
  <c r="G62" i="6"/>
  <c r="F62" i="6"/>
  <c r="F61" i="6" s="1"/>
  <c r="F60" i="6" s="1"/>
  <c r="J61" i="6"/>
  <c r="G61" i="6"/>
  <c r="J60" i="6"/>
  <c r="G60" i="6"/>
  <c r="H59" i="6"/>
  <c r="J58" i="6"/>
  <c r="G58" i="6"/>
  <c r="G57" i="6" s="1"/>
  <c r="G56" i="6" s="1"/>
  <c r="G54" i="6" s="1"/>
  <c r="G52" i="6" s="1"/>
  <c r="F58" i="6"/>
  <c r="F57" i="6" s="1"/>
  <c r="F56" i="6" s="1"/>
  <c r="F54" i="6" s="1"/>
  <c r="F52" i="6" s="1"/>
  <c r="F49" i="6" s="1"/>
  <c r="J57" i="6"/>
  <c r="J56" i="6"/>
  <c r="G55" i="6"/>
  <c r="G53" i="6" s="1"/>
  <c r="G50" i="6" s="1"/>
  <c r="F55" i="6"/>
  <c r="F53" i="6" s="1"/>
  <c r="F50" i="6" s="1"/>
  <c r="J54" i="6"/>
  <c r="J52" i="6"/>
  <c r="H48" i="6"/>
  <c r="J47" i="6"/>
  <c r="G47" i="6"/>
  <c r="F47" i="6"/>
  <c r="F46" i="6" s="1"/>
  <c r="F45" i="6" s="1"/>
  <c r="G46" i="6"/>
  <c r="G45" i="6"/>
  <c r="H44" i="6"/>
  <c r="K44" i="6" s="1"/>
  <c r="J43" i="6"/>
  <c r="H43" i="6"/>
  <c r="G43" i="6"/>
  <c r="F43" i="6"/>
  <c r="H42" i="6"/>
  <c r="H41" i="6"/>
  <c r="K41" i="6" s="1"/>
  <c r="H40" i="6"/>
  <c r="K40" i="6" s="1"/>
  <c r="H39" i="6"/>
  <c r="J38" i="6"/>
  <c r="G38" i="6"/>
  <c r="F38" i="6"/>
  <c r="H37" i="6"/>
  <c r="K37" i="6" s="1"/>
  <c r="H36" i="6"/>
  <c r="K36" i="6" s="1"/>
  <c r="J35" i="6"/>
  <c r="G35" i="6"/>
  <c r="F35" i="6"/>
  <c r="F34" i="6" s="1"/>
  <c r="G34" i="6"/>
  <c r="H33" i="6"/>
  <c r="K33" i="6" s="1"/>
  <c r="H32" i="6"/>
  <c r="J31" i="6"/>
  <c r="G31" i="6"/>
  <c r="F31" i="6"/>
  <c r="H30" i="6"/>
  <c r="K30" i="6" s="1"/>
  <c r="H29" i="6"/>
  <c r="K29" i="6" s="1"/>
  <c r="H28" i="6"/>
  <c r="K28" i="6" s="1"/>
  <c r="H27" i="6"/>
  <c r="K27" i="6" s="1"/>
  <c r="J26" i="6"/>
  <c r="G26" i="6"/>
  <c r="F26" i="6"/>
  <c r="H25" i="6"/>
  <c r="J24" i="6"/>
  <c r="G24" i="6"/>
  <c r="G23" i="6" s="1"/>
  <c r="G22" i="6" s="1"/>
  <c r="G21" i="6" s="1"/>
  <c r="F24" i="6"/>
  <c r="F23" i="6" s="1"/>
  <c r="F22" i="6" s="1"/>
  <c r="J23" i="6"/>
  <c r="F21" i="6"/>
  <c r="H20" i="6"/>
  <c r="K20" i="6" s="1"/>
  <c r="H19" i="6"/>
  <c r="K18" i="6"/>
  <c r="H18" i="6"/>
  <c r="H17" i="6"/>
  <c r="K17" i="6" s="1"/>
  <c r="K16" i="6"/>
  <c r="H16" i="6"/>
  <c r="H15" i="6"/>
  <c r="K15" i="6" s="1"/>
  <c r="H14" i="6"/>
  <c r="J13" i="6"/>
  <c r="G13" i="6"/>
  <c r="F13" i="6"/>
  <c r="H12" i="6"/>
  <c r="J11" i="6"/>
  <c r="G11" i="6"/>
  <c r="G10" i="6" s="1"/>
  <c r="G9" i="6" s="1"/>
  <c r="G8" i="6" s="1"/>
  <c r="F11" i="6"/>
  <c r="F10" i="6" s="1"/>
  <c r="F9" i="6" s="1"/>
  <c r="F8" i="6" s="1"/>
  <c r="F7" i="6" s="1"/>
  <c r="O224" i="5"/>
  <c r="N224" i="5"/>
  <c r="L224" i="5"/>
  <c r="H224" i="5"/>
  <c r="M224" i="5" s="1"/>
  <c r="O223" i="5"/>
  <c r="L223" i="5"/>
  <c r="K223" i="5"/>
  <c r="J223" i="5"/>
  <c r="M223" i="5" s="1"/>
  <c r="H223" i="5"/>
  <c r="H222" i="5" s="1"/>
  <c r="G223" i="5"/>
  <c r="F223" i="5"/>
  <c r="M222" i="5"/>
  <c r="L222" i="5"/>
  <c r="L221" i="5" s="1"/>
  <c r="K222" i="5"/>
  <c r="O222" i="5" s="1"/>
  <c r="J222" i="5"/>
  <c r="G222" i="5"/>
  <c r="G221" i="5" s="1"/>
  <c r="F222" i="5"/>
  <c r="F221" i="5" s="1"/>
  <c r="K221" i="5"/>
  <c r="J221" i="5"/>
  <c r="O220" i="5"/>
  <c r="N220" i="5"/>
  <c r="M220" i="5"/>
  <c r="L220" i="5"/>
  <c r="H220" i="5"/>
  <c r="O219" i="5"/>
  <c r="L219" i="5"/>
  <c r="K219" i="5"/>
  <c r="J219" i="5"/>
  <c r="H219" i="5"/>
  <c r="N219" i="5" s="1"/>
  <c r="G219" i="5"/>
  <c r="F219" i="5"/>
  <c r="L218" i="5"/>
  <c r="L217" i="5" s="1"/>
  <c r="K218" i="5"/>
  <c r="O218" i="5" s="1"/>
  <c r="J218" i="5"/>
  <c r="G218" i="5"/>
  <c r="G217" i="5" s="1"/>
  <c r="F218" i="5"/>
  <c r="F217" i="5" s="1"/>
  <c r="K217" i="5"/>
  <c r="J217" i="5"/>
  <c r="O216" i="5"/>
  <c r="N216" i="5"/>
  <c r="M216" i="5"/>
  <c r="L216" i="5"/>
  <c r="H216" i="5"/>
  <c r="O215" i="5"/>
  <c r="N215" i="5"/>
  <c r="L215" i="5"/>
  <c r="K215" i="5"/>
  <c r="J215" i="5"/>
  <c r="H215" i="5"/>
  <c r="G215" i="5"/>
  <c r="F215" i="5"/>
  <c r="L214" i="5"/>
  <c r="L213" i="5" s="1"/>
  <c r="K214" i="5"/>
  <c r="O214" i="5" s="1"/>
  <c r="J214" i="5"/>
  <c r="G214" i="5"/>
  <c r="G213" i="5" s="1"/>
  <c r="F214" i="5"/>
  <c r="F213" i="5" s="1"/>
  <c r="K213" i="5"/>
  <c r="J213" i="5"/>
  <c r="N212" i="5"/>
  <c r="M212" i="5"/>
  <c r="L212" i="5"/>
  <c r="H212" i="5"/>
  <c r="M211" i="5"/>
  <c r="L211" i="5"/>
  <c r="K211" i="5"/>
  <c r="N211" i="5" s="1"/>
  <c r="J211" i="5"/>
  <c r="H211" i="5"/>
  <c r="G211" i="5"/>
  <c r="G206" i="5" s="1"/>
  <c r="G204" i="5" s="1"/>
  <c r="G198" i="5" s="1"/>
  <c r="G196" i="5" s="1"/>
  <c r="F211" i="5"/>
  <c r="F206" i="5" s="1"/>
  <c r="F204" i="5" s="1"/>
  <c r="O210" i="5"/>
  <c r="L210" i="5"/>
  <c r="H210" i="5"/>
  <c r="L209" i="5"/>
  <c r="K209" i="5"/>
  <c r="J209" i="5"/>
  <c r="G209" i="5"/>
  <c r="F209" i="5"/>
  <c r="O208" i="5"/>
  <c r="N208" i="5"/>
  <c r="M208" i="5"/>
  <c r="L208" i="5"/>
  <c r="H208" i="5"/>
  <c r="O207" i="5"/>
  <c r="N207" i="5"/>
  <c r="L207" i="5"/>
  <c r="L205" i="5" s="1"/>
  <c r="K207" i="5"/>
  <c r="J207" i="5"/>
  <c r="H207" i="5"/>
  <c r="G207" i="5"/>
  <c r="G205" i="5" s="1"/>
  <c r="F207" i="5"/>
  <c r="F205" i="5" s="1"/>
  <c r="F203" i="5" s="1"/>
  <c r="L206" i="5"/>
  <c r="L204" i="5" s="1"/>
  <c r="K205" i="5"/>
  <c r="J205" i="5"/>
  <c r="L203" i="5"/>
  <c r="G203" i="5"/>
  <c r="L202" i="5"/>
  <c r="H202" i="5"/>
  <c r="N201" i="5"/>
  <c r="L201" i="5"/>
  <c r="K201" i="5"/>
  <c r="J201" i="5"/>
  <c r="H201" i="5"/>
  <c r="G201" i="5"/>
  <c r="G200" i="5" s="1"/>
  <c r="G199" i="5" s="1"/>
  <c r="F201" i="5"/>
  <c r="L200" i="5"/>
  <c r="L199" i="5" s="1"/>
  <c r="K200" i="5"/>
  <c r="J200" i="5"/>
  <c r="F200" i="5"/>
  <c r="F199" i="5" s="1"/>
  <c r="L198" i="5"/>
  <c r="L196" i="5" s="1"/>
  <c r="F198" i="5"/>
  <c r="F196" i="5" s="1"/>
  <c r="L194" i="5"/>
  <c r="H194" i="5"/>
  <c r="L193" i="5"/>
  <c r="K193" i="5"/>
  <c r="J193" i="5"/>
  <c r="H193" i="5"/>
  <c r="G193" i="5"/>
  <c r="G192" i="5" s="1"/>
  <c r="G191" i="5" s="1"/>
  <c r="G190" i="5" s="1"/>
  <c r="G189" i="5" s="1"/>
  <c r="F193" i="5"/>
  <c r="L192" i="5"/>
  <c r="L191" i="5" s="1"/>
  <c r="K192" i="5"/>
  <c r="J192" i="5"/>
  <c r="F192" i="5"/>
  <c r="F191" i="5" s="1"/>
  <c r="L190" i="5"/>
  <c r="L189" i="5" s="1"/>
  <c r="F190" i="5"/>
  <c r="F189" i="5" s="1"/>
  <c r="O188" i="5"/>
  <c r="M188" i="5"/>
  <c r="L188" i="5"/>
  <c r="L187" i="5" s="1"/>
  <c r="L186" i="5" s="1"/>
  <c r="L185" i="5" s="1"/>
  <c r="L184" i="5" s="1"/>
  <c r="L183" i="5" s="1"/>
  <c r="H188" i="5"/>
  <c r="K187" i="5"/>
  <c r="O187" i="5" s="1"/>
  <c r="J187" i="5"/>
  <c r="G187" i="5"/>
  <c r="G186" i="5" s="1"/>
  <c r="G185" i="5" s="1"/>
  <c r="G184" i="5" s="1"/>
  <c r="G183" i="5" s="1"/>
  <c r="F187" i="5"/>
  <c r="F186" i="5" s="1"/>
  <c r="F185" i="5" s="1"/>
  <c r="K186" i="5"/>
  <c r="J186" i="5"/>
  <c r="F184" i="5"/>
  <c r="F183" i="5" s="1"/>
  <c r="O182" i="5"/>
  <c r="N182" i="5"/>
  <c r="M182" i="5"/>
  <c r="L182" i="5"/>
  <c r="L181" i="5" s="1"/>
  <c r="L180" i="5" s="1"/>
  <c r="L179" i="5" s="1"/>
  <c r="H182" i="5"/>
  <c r="O181" i="5"/>
  <c r="K181" i="5"/>
  <c r="J181" i="5"/>
  <c r="H181" i="5"/>
  <c r="G181" i="5"/>
  <c r="F181" i="5"/>
  <c r="K180" i="5"/>
  <c r="J180" i="5"/>
  <c r="G180" i="5"/>
  <c r="G179" i="5" s="1"/>
  <c r="F180" i="5"/>
  <c r="F179" i="5" s="1"/>
  <c r="K179" i="5"/>
  <c r="N178" i="5"/>
  <c r="M178" i="5"/>
  <c r="L178" i="5"/>
  <c r="L177" i="5" s="1"/>
  <c r="L172" i="5" s="1"/>
  <c r="L170" i="5" s="1"/>
  <c r="L168" i="5" s="1"/>
  <c r="L166" i="5" s="1"/>
  <c r="L50" i="5" s="1"/>
  <c r="H178" i="5"/>
  <c r="K177" i="5"/>
  <c r="N177" i="5" s="1"/>
  <c r="J177" i="5"/>
  <c r="M177" i="5" s="1"/>
  <c r="H177" i="5"/>
  <c r="G177" i="5"/>
  <c r="G172" i="5" s="1"/>
  <c r="G170" i="5" s="1"/>
  <c r="G168" i="5" s="1"/>
  <c r="G166" i="5" s="1"/>
  <c r="F177" i="5"/>
  <c r="F172" i="5" s="1"/>
  <c r="O176" i="5"/>
  <c r="L176" i="5"/>
  <c r="H176" i="5"/>
  <c r="L175" i="5"/>
  <c r="K175" i="5"/>
  <c r="J175" i="5"/>
  <c r="G175" i="5"/>
  <c r="F175" i="5"/>
  <c r="N174" i="5"/>
  <c r="M174" i="5"/>
  <c r="L174" i="5"/>
  <c r="H174" i="5"/>
  <c r="L173" i="5"/>
  <c r="L171" i="5" s="1"/>
  <c r="L169" i="5" s="1"/>
  <c r="L167" i="5" s="1"/>
  <c r="L165" i="5" s="1"/>
  <c r="K173" i="5"/>
  <c r="J173" i="5"/>
  <c r="H173" i="5"/>
  <c r="G173" i="5"/>
  <c r="G171" i="5" s="1"/>
  <c r="F173" i="5"/>
  <c r="K172" i="5"/>
  <c r="K170" i="5" s="1"/>
  <c r="H171" i="5"/>
  <c r="H169" i="5" s="1"/>
  <c r="F171" i="5"/>
  <c r="F169" i="5" s="1"/>
  <c r="F167" i="5" s="1"/>
  <c r="F165" i="5" s="1"/>
  <c r="F170" i="5"/>
  <c r="F168" i="5" s="1"/>
  <c r="F166" i="5" s="1"/>
  <c r="F50" i="5" s="1"/>
  <c r="G169" i="5"/>
  <c r="G167" i="5" s="1"/>
  <c r="G165" i="5" s="1"/>
  <c r="O164" i="5"/>
  <c r="N164" i="5"/>
  <c r="M164" i="5"/>
  <c r="L164" i="5"/>
  <c r="H164" i="5"/>
  <c r="O163" i="5"/>
  <c r="L163" i="5"/>
  <c r="K163" i="5"/>
  <c r="J163" i="5"/>
  <c r="H163" i="5"/>
  <c r="G163" i="5"/>
  <c r="F163" i="5"/>
  <c r="L162" i="5"/>
  <c r="L161" i="5" s="1"/>
  <c r="K162" i="5"/>
  <c r="J162" i="5"/>
  <c r="G162" i="5"/>
  <c r="G161" i="5" s="1"/>
  <c r="G160" i="5" s="1"/>
  <c r="G159" i="5" s="1"/>
  <c r="F162" i="5"/>
  <c r="F161" i="5" s="1"/>
  <c r="J161" i="5"/>
  <c r="L160" i="5"/>
  <c r="F160" i="5"/>
  <c r="L159" i="5"/>
  <c r="F159" i="5"/>
  <c r="O158" i="5"/>
  <c r="N158" i="5"/>
  <c r="L158" i="5"/>
  <c r="H158" i="5"/>
  <c r="M158" i="5" s="1"/>
  <c r="O157" i="5"/>
  <c r="N157" i="5"/>
  <c r="L157" i="5"/>
  <c r="K157" i="5"/>
  <c r="J157" i="5"/>
  <c r="H157" i="5"/>
  <c r="G157" i="5"/>
  <c r="G156" i="5" s="1"/>
  <c r="G155" i="5" s="1"/>
  <c r="F157" i="5"/>
  <c r="F156" i="5" s="1"/>
  <c r="F155" i="5" s="1"/>
  <c r="L156" i="5"/>
  <c r="L155" i="5" s="1"/>
  <c r="K156" i="5"/>
  <c r="J156" i="5"/>
  <c r="J155" i="5"/>
  <c r="O154" i="5"/>
  <c r="N154" i="5"/>
  <c r="M154" i="5"/>
  <c r="L154" i="5"/>
  <c r="H154" i="5"/>
  <c r="N153" i="5"/>
  <c r="L153" i="5"/>
  <c r="K153" i="5"/>
  <c r="O153" i="5" s="1"/>
  <c r="J153" i="5"/>
  <c r="H153" i="5"/>
  <c r="M153" i="5" s="1"/>
  <c r="G153" i="5"/>
  <c r="G152" i="5" s="1"/>
  <c r="G151" i="5" s="1"/>
  <c r="F153" i="5"/>
  <c r="L152" i="5"/>
  <c r="L151" i="5" s="1"/>
  <c r="K152" i="5"/>
  <c r="J152" i="5"/>
  <c r="F152" i="5"/>
  <c r="F151" i="5" s="1"/>
  <c r="J151" i="5"/>
  <c r="O150" i="5"/>
  <c r="N150" i="5"/>
  <c r="M150" i="5"/>
  <c r="L150" i="5"/>
  <c r="L149" i="5" s="1"/>
  <c r="L148" i="5" s="1"/>
  <c r="L147" i="5" s="1"/>
  <c r="H150" i="5"/>
  <c r="N149" i="5"/>
  <c r="K149" i="5"/>
  <c r="O149" i="5" s="1"/>
  <c r="J149" i="5"/>
  <c r="H149" i="5"/>
  <c r="G149" i="5"/>
  <c r="G148" i="5" s="1"/>
  <c r="G147" i="5" s="1"/>
  <c r="F149" i="5"/>
  <c r="K148" i="5"/>
  <c r="J148" i="5"/>
  <c r="F148" i="5"/>
  <c r="F147" i="5" s="1"/>
  <c r="O146" i="5"/>
  <c r="N146" i="5"/>
  <c r="M146" i="5"/>
  <c r="L146" i="5"/>
  <c r="H146" i="5"/>
  <c r="N145" i="5"/>
  <c r="M145" i="5"/>
  <c r="L145" i="5"/>
  <c r="K145" i="5"/>
  <c r="O145" i="5" s="1"/>
  <c r="J145" i="5"/>
  <c r="H145" i="5"/>
  <c r="G145" i="5"/>
  <c r="G144" i="5" s="1"/>
  <c r="G143" i="5" s="1"/>
  <c r="F145" i="5"/>
  <c r="F144" i="5" s="1"/>
  <c r="F143" i="5" s="1"/>
  <c r="L144" i="5"/>
  <c r="L143" i="5" s="1"/>
  <c r="K144" i="5"/>
  <c r="J144" i="5"/>
  <c r="J143" i="5"/>
  <c r="O142" i="5"/>
  <c r="N142" i="5"/>
  <c r="M142" i="5"/>
  <c r="L142" i="5"/>
  <c r="H142" i="5"/>
  <c r="N141" i="5"/>
  <c r="L141" i="5"/>
  <c r="L140" i="5" s="1"/>
  <c r="L139" i="5" s="1"/>
  <c r="K141" i="5"/>
  <c r="O141" i="5" s="1"/>
  <c r="J141" i="5"/>
  <c r="H141" i="5"/>
  <c r="M141" i="5" s="1"/>
  <c r="G141" i="5"/>
  <c r="G140" i="5" s="1"/>
  <c r="G139" i="5" s="1"/>
  <c r="F141" i="5"/>
  <c r="K140" i="5"/>
  <c r="J140" i="5"/>
  <c r="F140" i="5"/>
  <c r="F139" i="5" s="1"/>
  <c r="J139" i="5"/>
  <c r="O138" i="5"/>
  <c r="N138" i="5"/>
  <c r="M138" i="5"/>
  <c r="L138" i="5"/>
  <c r="L137" i="5" s="1"/>
  <c r="L136" i="5" s="1"/>
  <c r="L135" i="5" s="1"/>
  <c r="H138" i="5"/>
  <c r="N137" i="5"/>
  <c r="K137" i="5"/>
  <c r="O137" i="5" s="1"/>
  <c r="J137" i="5"/>
  <c r="H137" i="5"/>
  <c r="G137" i="5"/>
  <c r="G136" i="5" s="1"/>
  <c r="G135" i="5" s="1"/>
  <c r="F137" i="5"/>
  <c r="K136" i="5"/>
  <c r="J136" i="5"/>
  <c r="F136" i="5"/>
  <c r="F135" i="5" s="1"/>
  <c r="O134" i="5"/>
  <c r="N134" i="5"/>
  <c r="M134" i="5"/>
  <c r="L134" i="5"/>
  <c r="H134" i="5"/>
  <c r="N133" i="5"/>
  <c r="M133" i="5"/>
  <c r="L133" i="5"/>
  <c r="K133" i="5"/>
  <c r="O133" i="5" s="1"/>
  <c r="J133" i="5"/>
  <c r="H133" i="5"/>
  <c r="G133" i="5"/>
  <c r="G132" i="5" s="1"/>
  <c r="G131" i="5" s="1"/>
  <c r="F133" i="5"/>
  <c r="F132" i="5" s="1"/>
  <c r="F131" i="5" s="1"/>
  <c r="L132" i="5"/>
  <c r="L131" i="5" s="1"/>
  <c r="K132" i="5"/>
  <c r="J132" i="5"/>
  <c r="J131" i="5"/>
  <c r="O130" i="5"/>
  <c r="N130" i="5"/>
  <c r="M130" i="5"/>
  <c r="L130" i="5"/>
  <c r="H130" i="5"/>
  <c r="N129" i="5"/>
  <c r="L129" i="5"/>
  <c r="K129" i="5"/>
  <c r="O129" i="5" s="1"/>
  <c r="J129" i="5"/>
  <c r="H129" i="5"/>
  <c r="M129" i="5" s="1"/>
  <c r="G129" i="5"/>
  <c r="G128" i="5" s="1"/>
  <c r="G127" i="5" s="1"/>
  <c r="F129" i="5"/>
  <c r="L128" i="5"/>
  <c r="L127" i="5" s="1"/>
  <c r="K128" i="5"/>
  <c r="J128" i="5"/>
  <c r="F128" i="5"/>
  <c r="F127" i="5" s="1"/>
  <c r="J127" i="5"/>
  <c r="O126" i="5"/>
  <c r="N126" i="5"/>
  <c r="M126" i="5"/>
  <c r="L126" i="5"/>
  <c r="L125" i="5" s="1"/>
  <c r="L124" i="5" s="1"/>
  <c r="L123" i="5" s="1"/>
  <c r="H126" i="5"/>
  <c r="N125" i="5"/>
  <c r="K125" i="5"/>
  <c r="O125" i="5" s="1"/>
  <c r="J125" i="5"/>
  <c r="H125" i="5"/>
  <c r="G125" i="5"/>
  <c r="G124" i="5" s="1"/>
  <c r="G123" i="5" s="1"/>
  <c r="F125" i="5"/>
  <c r="K124" i="5"/>
  <c r="J124" i="5"/>
  <c r="F124" i="5"/>
  <c r="F123" i="5" s="1"/>
  <c r="O122" i="5"/>
  <c r="N122" i="5"/>
  <c r="M122" i="5"/>
  <c r="L122" i="5"/>
  <c r="H122" i="5"/>
  <c r="N121" i="5"/>
  <c r="M121" i="5"/>
  <c r="L121" i="5"/>
  <c r="L120" i="5" s="1"/>
  <c r="L119" i="5" s="1"/>
  <c r="K121" i="5"/>
  <c r="J121" i="5"/>
  <c r="J120" i="5" s="1"/>
  <c r="H121" i="5"/>
  <c r="G121" i="5"/>
  <c r="G120" i="5" s="1"/>
  <c r="G119" i="5" s="1"/>
  <c r="F121" i="5"/>
  <c r="F120" i="5" s="1"/>
  <c r="F119" i="5" s="1"/>
  <c r="N120" i="5"/>
  <c r="K120" i="5"/>
  <c r="H120" i="5"/>
  <c r="H119" i="5"/>
  <c r="O118" i="5"/>
  <c r="L118" i="5"/>
  <c r="L117" i="5" s="1"/>
  <c r="L116" i="5" s="1"/>
  <c r="H118" i="5"/>
  <c r="H117" i="5" s="1"/>
  <c r="K117" i="5"/>
  <c r="J117" i="5"/>
  <c r="G117" i="5"/>
  <c r="G116" i="5" s="1"/>
  <c r="G115" i="5" s="1"/>
  <c r="F117" i="5"/>
  <c r="K116" i="5"/>
  <c r="J116" i="5"/>
  <c r="F116" i="5"/>
  <c r="F115" i="5" s="1"/>
  <c r="L115" i="5"/>
  <c r="O114" i="5"/>
  <c r="N114" i="5"/>
  <c r="M114" i="5"/>
  <c r="L114" i="5"/>
  <c r="H114" i="5"/>
  <c r="N113" i="5"/>
  <c r="M113" i="5"/>
  <c r="L113" i="5"/>
  <c r="L112" i="5" s="1"/>
  <c r="K113" i="5"/>
  <c r="K112" i="5" s="1"/>
  <c r="J113" i="5"/>
  <c r="H113" i="5"/>
  <c r="G113" i="5"/>
  <c r="G112" i="5" s="1"/>
  <c r="G111" i="5" s="1"/>
  <c r="F113" i="5"/>
  <c r="F112" i="5" s="1"/>
  <c r="F111" i="5" s="1"/>
  <c r="O112" i="5"/>
  <c r="J112" i="5"/>
  <c r="H112" i="5"/>
  <c r="H111" i="5" s="1"/>
  <c r="L111" i="5"/>
  <c r="O110" i="5"/>
  <c r="L110" i="5"/>
  <c r="L109" i="5" s="1"/>
  <c r="L108" i="5" s="1"/>
  <c r="L107" i="5" s="1"/>
  <c r="H110" i="5"/>
  <c r="K109" i="5"/>
  <c r="J109" i="5"/>
  <c r="G109" i="5"/>
  <c r="F109" i="5"/>
  <c r="F108" i="5" s="1"/>
  <c r="G108" i="5"/>
  <c r="G107" i="5"/>
  <c r="F107" i="5"/>
  <c r="O106" i="5"/>
  <c r="L106" i="5"/>
  <c r="H106" i="5"/>
  <c r="L105" i="5"/>
  <c r="L104" i="5" s="1"/>
  <c r="L103" i="5" s="1"/>
  <c r="K105" i="5"/>
  <c r="J105" i="5"/>
  <c r="G105" i="5"/>
  <c r="F105" i="5"/>
  <c r="F104" i="5" s="1"/>
  <c r="F103" i="5" s="1"/>
  <c r="J104" i="5"/>
  <c r="G104" i="5"/>
  <c r="G103" i="5"/>
  <c r="O102" i="5"/>
  <c r="L102" i="5"/>
  <c r="L101" i="5" s="1"/>
  <c r="L100" i="5" s="1"/>
  <c r="L99" i="5" s="1"/>
  <c r="H102" i="5"/>
  <c r="K101" i="5"/>
  <c r="J101" i="5"/>
  <c r="G101" i="5"/>
  <c r="G100" i="5" s="1"/>
  <c r="G99" i="5" s="1"/>
  <c r="F101" i="5"/>
  <c r="F100" i="5" s="1"/>
  <c r="F99" i="5"/>
  <c r="O98" i="5"/>
  <c r="L98" i="5"/>
  <c r="H98" i="5"/>
  <c r="L97" i="5"/>
  <c r="L96" i="5" s="1"/>
  <c r="L95" i="5" s="1"/>
  <c r="K97" i="5"/>
  <c r="J97" i="5"/>
  <c r="G97" i="5"/>
  <c r="G96" i="5" s="1"/>
  <c r="F97" i="5"/>
  <c r="F96" i="5" s="1"/>
  <c r="K96" i="5"/>
  <c r="J96" i="5"/>
  <c r="G95" i="5"/>
  <c r="F95" i="5"/>
  <c r="O94" i="5"/>
  <c r="L94" i="5"/>
  <c r="H94" i="5"/>
  <c r="L93" i="5"/>
  <c r="L92" i="5" s="1"/>
  <c r="L91" i="5" s="1"/>
  <c r="K93" i="5"/>
  <c r="J93" i="5"/>
  <c r="G93" i="5"/>
  <c r="G92" i="5" s="1"/>
  <c r="F93" i="5"/>
  <c r="F92" i="5" s="1"/>
  <c r="O92" i="5"/>
  <c r="K92" i="5"/>
  <c r="K91" i="5" s="1"/>
  <c r="J92" i="5"/>
  <c r="G91" i="5"/>
  <c r="F91" i="5"/>
  <c r="O90" i="5"/>
  <c r="L90" i="5"/>
  <c r="L89" i="5" s="1"/>
  <c r="L88" i="5" s="1"/>
  <c r="L87" i="5" s="1"/>
  <c r="H90" i="5"/>
  <c r="K89" i="5"/>
  <c r="J89" i="5"/>
  <c r="G89" i="5"/>
  <c r="G88" i="5" s="1"/>
  <c r="F89" i="5"/>
  <c r="F88" i="5" s="1"/>
  <c r="F87" i="5" s="1"/>
  <c r="O88" i="5"/>
  <c r="K88" i="5"/>
  <c r="K87" i="5" s="1"/>
  <c r="J88" i="5"/>
  <c r="G87" i="5"/>
  <c r="O86" i="5"/>
  <c r="L86" i="5"/>
  <c r="L85" i="5" s="1"/>
  <c r="L84" i="5" s="1"/>
  <c r="L83" i="5" s="1"/>
  <c r="H86" i="5"/>
  <c r="K85" i="5"/>
  <c r="J85" i="5"/>
  <c r="G85" i="5"/>
  <c r="G84" i="5" s="1"/>
  <c r="G83" i="5" s="1"/>
  <c r="F85" i="5"/>
  <c r="F84" i="5" s="1"/>
  <c r="F83" i="5" s="1"/>
  <c r="K84" i="5"/>
  <c r="K83" i="5" s="1"/>
  <c r="J84" i="5"/>
  <c r="O82" i="5"/>
  <c r="M82" i="5"/>
  <c r="L82" i="5"/>
  <c r="L81" i="5" s="1"/>
  <c r="L80" i="5" s="1"/>
  <c r="L79" i="5" s="1"/>
  <c r="H82" i="5"/>
  <c r="N82" i="5" s="1"/>
  <c r="K81" i="5"/>
  <c r="J81" i="5"/>
  <c r="H81" i="5"/>
  <c r="G81" i="5"/>
  <c r="F81" i="5"/>
  <c r="F80" i="5" s="1"/>
  <c r="F79" i="5" s="1"/>
  <c r="H80" i="5"/>
  <c r="G80" i="5"/>
  <c r="G79" i="5" s="1"/>
  <c r="O78" i="5"/>
  <c r="L78" i="5"/>
  <c r="H78" i="5"/>
  <c r="N78" i="5" s="1"/>
  <c r="O77" i="5"/>
  <c r="L77" i="5"/>
  <c r="L76" i="5" s="1"/>
  <c r="L75" i="5" s="1"/>
  <c r="K77" i="5"/>
  <c r="J77" i="5"/>
  <c r="G77" i="5"/>
  <c r="F77" i="5"/>
  <c r="F76" i="5" s="1"/>
  <c r="F75" i="5" s="1"/>
  <c r="G76" i="5"/>
  <c r="G75" i="5" s="1"/>
  <c r="O74" i="5"/>
  <c r="L74" i="5"/>
  <c r="H74" i="5"/>
  <c r="N74" i="5" s="1"/>
  <c r="O73" i="5"/>
  <c r="L73" i="5"/>
  <c r="L72" i="5" s="1"/>
  <c r="L71" i="5" s="1"/>
  <c r="K73" i="5"/>
  <c r="J73" i="5"/>
  <c r="G73" i="5"/>
  <c r="F73" i="5"/>
  <c r="F72" i="5" s="1"/>
  <c r="F71" i="5" s="1"/>
  <c r="G72" i="5"/>
  <c r="G71" i="5" s="1"/>
  <c r="O70" i="5"/>
  <c r="L70" i="5"/>
  <c r="H70" i="5"/>
  <c r="N70" i="5" s="1"/>
  <c r="O69" i="5"/>
  <c r="L69" i="5"/>
  <c r="K69" i="5"/>
  <c r="J69" i="5"/>
  <c r="J66" i="5" s="1"/>
  <c r="G69" i="5"/>
  <c r="F69" i="5"/>
  <c r="O68" i="5"/>
  <c r="N68" i="5"/>
  <c r="M68" i="5"/>
  <c r="L68" i="5"/>
  <c r="H68" i="5"/>
  <c r="O67" i="5"/>
  <c r="M67" i="5"/>
  <c r="L67" i="5"/>
  <c r="K67" i="5"/>
  <c r="J67" i="5"/>
  <c r="H67" i="5"/>
  <c r="H65" i="5" s="1"/>
  <c r="H63" i="5" s="1"/>
  <c r="G67" i="5"/>
  <c r="G65" i="5" s="1"/>
  <c r="G63" i="5" s="1"/>
  <c r="G53" i="5" s="1"/>
  <c r="G51" i="5" s="1"/>
  <c r="F67" i="5"/>
  <c r="L66" i="5"/>
  <c r="L64" i="5" s="1"/>
  <c r="K66" i="5"/>
  <c r="G66" i="5"/>
  <c r="F66" i="5"/>
  <c r="F64" i="5" s="1"/>
  <c r="O65" i="5"/>
  <c r="L65" i="5"/>
  <c r="K65" i="5"/>
  <c r="N65" i="5" s="1"/>
  <c r="J65" i="5"/>
  <c r="J63" i="5" s="1"/>
  <c r="F65" i="5"/>
  <c r="G64" i="5"/>
  <c r="L63" i="5"/>
  <c r="L53" i="5" s="1"/>
  <c r="L51" i="5" s="1"/>
  <c r="K63" i="5"/>
  <c r="F63" i="5"/>
  <c r="F53" i="5" s="1"/>
  <c r="F51" i="5" s="1"/>
  <c r="O62" i="5"/>
  <c r="L62" i="5"/>
  <c r="H62" i="5"/>
  <c r="N62" i="5" s="1"/>
  <c r="O61" i="5"/>
  <c r="L61" i="5"/>
  <c r="L60" i="5" s="1"/>
  <c r="L59" i="5" s="1"/>
  <c r="K61" i="5"/>
  <c r="J61" i="5"/>
  <c r="G61" i="5"/>
  <c r="F61" i="5"/>
  <c r="F60" i="5" s="1"/>
  <c r="F59" i="5" s="1"/>
  <c r="G60" i="5"/>
  <c r="G59" i="5" s="1"/>
  <c r="O58" i="5"/>
  <c r="L58" i="5"/>
  <c r="H58" i="5"/>
  <c r="N58" i="5" s="1"/>
  <c r="O57" i="5"/>
  <c r="L57" i="5"/>
  <c r="L56" i="5" s="1"/>
  <c r="L55" i="5" s="1"/>
  <c r="K57" i="5"/>
  <c r="J57" i="5"/>
  <c r="G57" i="5"/>
  <c r="F57" i="5"/>
  <c r="F56" i="5" s="1"/>
  <c r="F55" i="5" s="1"/>
  <c r="F54" i="5" s="1"/>
  <c r="F52" i="5" s="1"/>
  <c r="F49" i="5" s="1"/>
  <c r="G56" i="5"/>
  <c r="G55" i="5" s="1"/>
  <c r="G50" i="5"/>
  <c r="O47" i="5"/>
  <c r="N47" i="5"/>
  <c r="M47" i="5"/>
  <c r="L47" i="5"/>
  <c r="H47" i="5"/>
  <c r="O46" i="5"/>
  <c r="N46" i="5"/>
  <c r="M46" i="5"/>
  <c r="L46" i="5"/>
  <c r="K46" i="5"/>
  <c r="J46" i="5"/>
  <c r="J45" i="5" s="1"/>
  <c r="H46" i="5"/>
  <c r="G46" i="5"/>
  <c r="G45" i="5" s="1"/>
  <c r="G44" i="5" s="1"/>
  <c r="F46" i="5"/>
  <c r="L45" i="5"/>
  <c r="L44" i="5" s="1"/>
  <c r="K45" i="5"/>
  <c r="F45" i="5"/>
  <c r="F44" i="5" s="1"/>
  <c r="J44" i="5"/>
  <c r="O43" i="5"/>
  <c r="N43" i="5"/>
  <c r="M43" i="5"/>
  <c r="L43" i="5"/>
  <c r="H43" i="5"/>
  <c r="O42" i="5"/>
  <c r="N42" i="5"/>
  <c r="M42" i="5"/>
  <c r="L42" i="5"/>
  <c r="H42" i="5"/>
  <c r="O41" i="5"/>
  <c r="N41" i="5"/>
  <c r="L41" i="5"/>
  <c r="K41" i="5"/>
  <c r="J41" i="5"/>
  <c r="H41" i="5"/>
  <c r="G41" i="5"/>
  <c r="F41" i="5"/>
  <c r="O40" i="5"/>
  <c r="N40" i="5"/>
  <c r="M40" i="5"/>
  <c r="L40" i="5"/>
  <c r="H40" i="5"/>
  <c r="O39" i="5"/>
  <c r="N39" i="5"/>
  <c r="M39" i="5"/>
  <c r="L39" i="5"/>
  <c r="H39" i="5"/>
  <c r="O38" i="5"/>
  <c r="N38" i="5"/>
  <c r="M38" i="5"/>
  <c r="L38" i="5"/>
  <c r="H38" i="5"/>
  <c r="O37" i="5"/>
  <c r="N37" i="5"/>
  <c r="M37" i="5"/>
  <c r="L37" i="5"/>
  <c r="L36" i="5" s="1"/>
  <c r="L30" i="5" s="1"/>
  <c r="H37" i="5"/>
  <c r="M36" i="5"/>
  <c r="K36" i="5"/>
  <c r="J36" i="5"/>
  <c r="H36" i="5"/>
  <c r="G36" i="5"/>
  <c r="F36" i="5"/>
  <c r="O35" i="5"/>
  <c r="L35" i="5"/>
  <c r="H35" i="5"/>
  <c r="O34" i="5"/>
  <c r="L34" i="5"/>
  <c r="K34" i="5"/>
  <c r="J34" i="5"/>
  <c r="G34" i="5"/>
  <c r="F34" i="5"/>
  <c r="O33" i="5"/>
  <c r="N33" i="5"/>
  <c r="M33" i="5"/>
  <c r="L33" i="5"/>
  <c r="H33" i="5"/>
  <c r="O32" i="5"/>
  <c r="N32" i="5"/>
  <c r="M32" i="5"/>
  <c r="L32" i="5"/>
  <c r="H32" i="5"/>
  <c r="O31" i="5"/>
  <c r="N31" i="5"/>
  <c r="L31" i="5"/>
  <c r="K31" i="5"/>
  <c r="J31" i="5"/>
  <c r="J30" i="5" s="1"/>
  <c r="H31" i="5"/>
  <c r="G31" i="5"/>
  <c r="G30" i="5" s="1"/>
  <c r="F31" i="5"/>
  <c r="F30" i="5"/>
  <c r="O29" i="5"/>
  <c r="L29" i="5"/>
  <c r="H29" i="5"/>
  <c r="O28" i="5"/>
  <c r="L28" i="5"/>
  <c r="H28" i="5"/>
  <c r="O27" i="5"/>
  <c r="L27" i="5"/>
  <c r="H27" i="5"/>
  <c r="O26" i="5"/>
  <c r="L26" i="5"/>
  <c r="H26" i="5"/>
  <c r="O25" i="5"/>
  <c r="L25" i="5"/>
  <c r="H25" i="5"/>
  <c r="O24" i="5"/>
  <c r="L24" i="5"/>
  <c r="H24" i="5"/>
  <c r="O23" i="5"/>
  <c r="L23" i="5"/>
  <c r="K23" i="5"/>
  <c r="J23" i="5"/>
  <c r="G23" i="5"/>
  <c r="F23" i="5"/>
  <c r="N22" i="5"/>
  <c r="M22" i="5"/>
  <c r="L22" i="5"/>
  <c r="H22" i="5"/>
  <c r="O21" i="5"/>
  <c r="N21" i="5"/>
  <c r="M21" i="5"/>
  <c r="L21" i="5"/>
  <c r="H21" i="5"/>
  <c r="O20" i="5"/>
  <c r="N20" i="5"/>
  <c r="M20" i="5"/>
  <c r="L20" i="5"/>
  <c r="L19" i="5" s="1"/>
  <c r="L18" i="5" s="1"/>
  <c r="L17" i="5" s="1"/>
  <c r="H20" i="5"/>
  <c r="O19" i="5"/>
  <c r="M19" i="5"/>
  <c r="K19" i="5"/>
  <c r="J19" i="5"/>
  <c r="H19" i="5"/>
  <c r="G19" i="5"/>
  <c r="G18" i="5" s="1"/>
  <c r="F19" i="5"/>
  <c r="F18" i="5" s="1"/>
  <c r="K18" i="5"/>
  <c r="J18" i="5"/>
  <c r="O16" i="5"/>
  <c r="N16" i="5"/>
  <c r="M16" i="5"/>
  <c r="L16" i="5"/>
  <c r="H16" i="5"/>
  <c r="O15" i="5"/>
  <c r="N15" i="5"/>
  <c r="M15" i="5"/>
  <c r="L15" i="5"/>
  <c r="H15" i="5"/>
  <c r="O14" i="5"/>
  <c r="N14" i="5"/>
  <c r="M14" i="5"/>
  <c r="L14" i="5"/>
  <c r="L13" i="5" s="1"/>
  <c r="L12" i="5" s="1"/>
  <c r="L11" i="5" s="1"/>
  <c r="L10" i="5" s="1"/>
  <c r="L9" i="5" s="1"/>
  <c r="H14" i="5"/>
  <c r="O13" i="5"/>
  <c r="M13" i="5"/>
  <c r="K13" i="5"/>
  <c r="J13" i="5"/>
  <c r="H13" i="5"/>
  <c r="N13" i="5" s="1"/>
  <c r="G13" i="5"/>
  <c r="G12" i="5" s="1"/>
  <c r="G11" i="5" s="1"/>
  <c r="F13" i="5"/>
  <c r="F12" i="5" s="1"/>
  <c r="F11" i="5" s="1"/>
  <c r="K12" i="5"/>
  <c r="J12" i="5"/>
  <c r="AC344" i="4"/>
  <c r="AB344" i="4"/>
  <c r="X344" i="4"/>
  <c r="X343" i="4" s="1"/>
  <c r="X342" i="4" s="1"/>
  <c r="X341" i="4" s="1"/>
  <c r="V344" i="4"/>
  <c r="T344" i="4"/>
  <c r="M344" i="4"/>
  <c r="L344" i="4"/>
  <c r="W343" i="4"/>
  <c r="W342" i="4" s="1"/>
  <c r="V343" i="4"/>
  <c r="V342" i="4" s="1"/>
  <c r="U343" i="4"/>
  <c r="T343" i="4"/>
  <c r="T342" i="4" s="1"/>
  <c r="T341" i="4" s="1"/>
  <c r="R343" i="4"/>
  <c r="P343" i="4"/>
  <c r="O343" i="4"/>
  <c r="O342" i="4" s="1"/>
  <c r="O341" i="4" s="1"/>
  <c r="K343" i="4"/>
  <c r="K342" i="4" s="1"/>
  <c r="K341" i="4" s="1"/>
  <c r="J343" i="4"/>
  <c r="J342" i="4" s="1"/>
  <c r="J341" i="4" s="1"/>
  <c r="I343" i="4"/>
  <c r="H343" i="4"/>
  <c r="G343" i="4"/>
  <c r="F343" i="4"/>
  <c r="R342" i="4"/>
  <c r="P342" i="4"/>
  <c r="P341" i="4" s="1"/>
  <c r="I342" i="4"/>
  <c r="H342" i="4"/>
  <c r="H341" i="4" s="1"/>
  <c r="G342" i="4"/>
  <c r="F342" i="4"/>
  <c r="W341" i="4"/>
  <c r="V341" i="4"/>
  <c r="R341" i="4"/>
  <c r="I341" i="4"/>
  <c r="I308" i="4" s="1"/>
  <c r="I305" i="4" s="1"/>
  <c r="G341" i="4"/>
  <c r="F341" i="4"/>
  <c r="AC340" i="4"/>
  <c r="AB340" i="4"/>
  <c r="Y340" i="4"/>
  <c r="X340" i="4"/>
  <c r="V340" i="4"/>
  <c r="V339" i="4" s="1"/>
  <c r="V338" i="4" s="1"/>
  <c r="T340" i="4"/>
  <c r="L340" i="4"/>
  <c r="M340" i="4" s="1"/>
  <c r="AC339" i="4"/>
  <c r="AB339" i="4"/>
  <c r="X339" i="4"/>
  <c r="W339" i="4"/>
  <c r="U339" i="4"/>
  <c r="T339" i="4"/>
  <c r="T338" i="4" s="1"/>
  <c r="T337" i="4" s="1"/>
  <c r="R339" i="4"/>
  <c r="P339" i="4"/>
  <c r="O339" i="4"/>
  <c r="O338" i="4" s="1"/>
  <c r="K339" i="4"/>
  <c r="J339" i="4"/>
  <c r="I339" i="4"/>
  <c r="L339" i="4" s="1"/>
  <c r="H339" i="4"/>
  <c r="H338" i="4" s="1"/>
  <c r="G339" i="4"/>
  <c r="F339" i="4"/>
  <c r="X338" i="4"/>
  <c r="X337" i="4" s="1"/>
  <c r="R338" i="4"/>
  <c r="P338" i="4"/>
  <c r="K338" i="4"/>
  <c r="K337" i="4" s="1"/>
  <c r="J338" i="4"/>
  <c r="I338" i="4"/>
  <c r="I337" i="4" s="1"/>
  <c r="G338" i="4"/>
  <c r="F338" i="4"/>
  <c r="V337" i="4"/>
  <c r="P337" i="4"/>
  <c r="O337" i="4"/>
  <c r="J337" i="4"/>
  <c r="G337" i="4"/>
  <c r="F337" i="4"/>
  <c r="F308" i="4" s="1"/>
  <c r="F305" i="4" s="1"/>
  <c r="AC336" i="4"/>
  <c r="AB336" i="4"/>
  <c r="X336" i="4"/>
  <c r="X335" i="4" s="1"/>
  <c r="X334" i="4" s="1"/>
  <c r="V336" i="4"/>
  <c r="V335" i="4" s="1"/>
  <c r="T336" i="4"/>
  <c r="T335" i="4" s="1"/>
  <c r="T334" i="4" s="1"/>
  <c r="T333" i="4" s="1"/>
  <c r="L336" i="4"/>
  <c r="M336" i="4" s="1"/>
  <c r="W335" i="4"/>
  <c r="U335" i="4"/>
  <c r="R335" i="4"/>
  <c r="R334" i="4" s="1"/>
  <c r="P335" i="4"/>
  <c r="P334" i="4" s="1"/>
  <c r="P333" i="4" s="1"/>
  <c r="O335" i="4"/>
  <c r="O334" i="4" s="1"/>
  <c r="L335" i="4"/>
  <c r="K335" i="4"/>
  <c r="J335" i="4"/>
  <c r="J334" i="4" s="1"/>
  <c r="I335" i="4"/>
  <c r="H335" i="4"/>
  <c r="G335" i="4"/>
  <c r="F335" i="4"/>
  <c r="F334" i="4" s="1"/>
  <c r="F333" i="4" s="1"/>
  <c r="V334" i="4"/>
  <c r="V333" i="4" s="1"/>
  <c r="U334" i="4"/>
  <c r="K334" i="4"/>
  <c r="I334" i="4"/>
  <c r="H334" i="4"/>
  <c r="G334" i="4"/>
  <c r="X333" i="4"/>
  <c r="O333" i="4"/>
  <c r="K333" i="4"/>
  <c r="J333" i="4"/>
  <c r="I333" i="4"/>
  <c r="H333" i="4"/>
  <c r="AA332" i="4"/>
  <c r="Z332" i="4"/>
  <c r="Y332" i="4"/>
  <c r="X332" i="4"/>
  <c r="V332" i="4"/>
  <c r="T332" i="4"/>
  <c r="T331" i="4" s="1"/>
  <c r="S332" i="4"/>
  <c r="Q332" i="4"/>
  <c r="Q331" i="4" s="1"/>
  <c r="L332" i="4"/>
  <c r="M332" i="4" s="1"/>
  <c r="Z331" i="4"/>
  <c r="Y331" i="4"/>
  <c r="X331" i="4"/>
  <c r="W331" i="4"/>
  <c r="V331" i="4"/>
  <c r="V328" i="4" s="1"/>
  <c r="V317" i="4" s="1"/>
  <c r="V310" i="4" s="1"/>
  <c r="V307" i="4" s="1"/>
  <c r="U331" i="4"/>
  <c r="S331" i="4"/>
  <c r="R331" i="4"/>
  <c r="R328" i="4" s="1"/>
  <c r="P331" i="4"/>
  <c r="O331" i="4"/>
  <c r="O328" i="4" s="1"/>
  <c r="O317" i="4" s="1"/>
  <c r="O310" i="4" s="1"/>
  <c r="M331" i="4"/>
  <c r="K331" i="4"/>
  <c r="J331" i="4"/>
  <c r="I331" i="4"/>
  <c r="L331" i="4" s="1"/>
  <c r="H331" i="4"/>
  <c r="G331" i="4"/>
  <c r="F331" i="4"/>
  <c r="F328" i="4" s="1"/>
  <c r="AC330" i="4"/>
  <c r="AB330" i="4"/>
  <c r="X330" i="4"/>
  <c r="X329" i="4" s="1"/>
  <c r="V330" i="4"/>
  <c r="T330" i="4"/>
  <c r="T329" i="4" s="1"/>
  <c r="M330" i="4"/>
  <c r="Y330" i="4" s="1"/>
  <c r="L330" i="4"/>
  <c r="W329" i="4"/>
  <c r="V329" i="4"/>
  <c r="U329" i="4"/>
  <c r="R329" i="4"/>
  <c r="P329" i="4"/>
  <c r="O329" i="4"/>
  <c r="M329" i="4"/>
  <c r="K329" i="4"/>
  <c r="K328" i="4" s="1"/>
  <c r="K317" i="4" s="1"/>
  <c r="K310" i="4" s="1"/>
  <c r="K307" i="4" s="1"/>
  <c r="J329" i="4"/>
  <c r="J328" i="4" s="1"/>
  <c r="J317" i="4" s="1"/>
  <c r="I329" i="4"/>
  <c r="H329" i="4"/>
  <c r="H328" i="4" s="1"/>
  <c r="H317" i="4" s="1"/>
  <c r="G329" i="4"/>
  <c r="F329" i="4"/>
  <c r="T328" i="4"/>
  <c r="P328" i="4"/>
  <c r="P317" i="4" s="1"/>
  <c r="P310" i="4" s="1"/>
  <c r="P307" i="4" s="1"/>
  <c r="I328" i="4"/>
  <c r="I317" i="4" s="1"/>
  <c r="I310" i="4" s="1"/>
  <c r="I307" i="4" s="1"/>
  <c r="G328" i="4"/>
  <c r="AC327" i="4"/>
  <c r="AB327" i="4"/>
  <c r="Y327" i="4"/>
  <c r="X327" i="4"/>
  <c r="V327" i="4"/>
  <c r="T327" i="4"/>
  <c r="T326" i="4" s="1"/>
  <c r="L327" i="4"/>
  <c r="M327" i="4" s="1"/>
  <c r="X326" i="4"/>
  <c r="W326" i="4"/>
  <c r="V326" i="4"/>
  <c r="U326" i="4"/>
  <c r="AB326" i="4" s="1"/>
  <c r="R326" i="4"/>
  <c r="P326" i="4"/>
  <c r="O326" i="4"/>
  <c r="O323" i="4" s="1"/>
  <c r="K326" i="4"/>
  <c r="J326" i="4"/>
  <c r="I326" i="4"/>
  <c r="H326" i="4"/>
  <c r="G326" i="4"/>
  <c r="F326" i="4"/>
  <c r="AC325" i="4"/>
  <c r="AB325" i="4"/>
  <c r="Z325" i="4"/>
  <c r="X325" i="4"/>
  <c r="X324" i="4" s="1"/>
  <c r="X323" i="4" s="1"/>
  <c r="X316" i="4" s="1"/>
  <c r="X309" i="4" s="1"/>
  <c r="X306" i="4" s="1"/>
  <c r="X122" i="4" s="1"/>
  <c r="V325" i="4"/>
  <c r="T325" i="4"/>
  <c r="T324" i="4" s="1"/>
  <c r="M325" i="4"/>
  <c r="AA325" i="4" s="1"/>
  <c r="L325" i="4"/>
  <c r="AB324" i="4"/>
  <c r="AA324" i="4"/>
  <c r="W324" i="4"/>
  <c r="V324" i="4"/>
  <c r="U324" i="4"/>
  <c r="R324" i="4"/>
  <c r="R323" i="4" s="1"/>
  <c r="P324" i="4"/>
  <c r="O324" i="4"/>
  <c r="M324" i="4"/>
  <c r="K324" i="4"/>
  <c r="J324" i="4"/>
  <c r="I324" i="4"/>
  <c r="H324" i="4"/>
  <c r="G324" i="4"/>
  <c r="F324" i="4"/>
  <c r="V323" i="4"/>
  <c r="V316" i="4" s="1"/>
  <c r="V309" i="4" s="1"/>
  <c r="V306" i="4" s="1"/>
  <c r="P323" i="4"/>
  <c r="P316" i="4" s="1"/>
  <c r="J323" i="4"/>
  <c r="J316" i="4" s="1"/>
  <c r="J309" i="4" s="1"/>
  <c r="J306" i="4" s="1"/>
  <c r="I323" i="4"/>
  <c r="F323" i="4"/>
  <c r="F316" i="4" s="1"/>
  <c r="F309" i="4" s="1"/>
  <c r="AA322" i="4"/>
  <c r="Z322" i="4"/>
  <c r="Y322" i="4"/>
  <c r="X322" i="4"/>
  <c r="V322" i="4"/>
  <c r="V321" i="4" s="1"/>
  <c r="T322" i="4"/>
  <c r="T321" i="4" s="1"/>
  <c r="S322" i="4"/>
  <c r="Q322" i="4"/>
  <c r="L322" i="4"/>
  <c r="Z321" i="4"/>
  <c r="X321" i="4"/>
  <c r="W321" i="4"/>
  <c r="U321" i="4"/>
  <c r="U318" i="4" s="1"/>
  <c r="S321" i="4"/>
  <c r="R321" i="4"/>
  <c r="Y321" i="4" s="1"/>
  <c r="Q321" i="4"/>
  <c r="P321" i="4"/>
  <c r="O321" i="4"/>
  <c r="M321" i="4"/>
  <c r="AA321" i="4" s="1"/>
  <c r="K321" i="4"/>
  <c r="J321" i="4"/>
  <c r="I321" i="4"/>
  <c r="I318" i="4" s="1"/>
  <c r="I315" i="4" s="1"/>
  <c r="H321" i="4"/>
  <c r="G321" i="4"/>
  <c r="L321" i="4" s="1"/>
  <c r="F321" i="4"/>
  <c r="AC320" i="4"/>
  <c r="AB320" i="4"/>
  <c r="AA320" i="4"/>
  <c r="Z320" i="4"/>
  <c r="Y320" i="4"/>
  <c r="X320" i="4"/>
  <c r="V320" i="4"/>
  <c r="V319" i="4" s="1"/>
  <c r="T320" i="4"/>
  <c r="S320" i="4"/>
  <c r="Q320" i="4"/>
  <c r="Q319" i="4" s="1"/>
  <c r="Q318" i="4" s="1"/>
  <c r="Q315" i="4" s="1"/>
  <c r="L320" i="4"/>
  <c r="Z319" i="4"/>
  <c r="X319" i="4"/>
  <c r="X318" i="4" s="1"/>
  <c r="W319" i="4"/>
  <c r="U319" i="4"/>
  <c r="T319" i="4"/>
  <c r="S319" i="4"/>
  <c r="S318" i="4" s="1"/>
  <c r="S315" i="4" s="1"/>
  <c r="R319" i="4"/>
  <c r="R318" i="4" s="1"/>
  <c r="P319" i="4"/>
  <c r="O319" i="4"/>
  <c r="M319" i="4"/>
  <c r="L319" i="4"/>
  <c r="K319" i="4"/>
  <c r="J319" i="4"/>
  <c r="I319" i="4"/>
  <c r="H319" i="4"/>
  <c r="G319" i="4"/>
  <c r="F319" i="4"/>
  <c r="F318" i="4" s="1"/>
  <c r="F315" i="4" s="1"/>
  <c r="W318" i="4"/>
  <c r="T318" i="4"/>
  <c r="T315" i="4" s="1"/>
  <c r="P318" i="4"/>
  <c r="O318" i="4"/>
  <c r="O315" i="4" s="1"/>
  <c r="K318" i="4"/>
  <c r="J318" i="4"/>
  <c r="H318" i="4"/>
  <c r="H315" i="4" s="1"/>
  <c r="T317" i="4"/>
  <c r="T310" i="4" s="1"/>
  <c r="T307" i="4" s="1"/>
  <c r="R317" i="4"/>
  <c r="G317" i="4"/>
  <c r="F317" i="4"/>
  <c r="F310" i="4" s="1"/>
  <c r="R316" i="4"/>
  <c r="O316" i="4"/>
  <c r="O309" i="4" s="1"/>
  <c r="O306" i="4" s="1"/>
  <c r="O122" i="4" s="1"/>
  <c r="I316" i="4"/>
  <c r="I309" i="4" s="1"/>
  <c r="I306" i="4" s="1"/>
  <c r="X315" i="4"/>
  <c r="X308" i="4" s="1"/>
  <c r="X305" i="4" s="1"/>
  <c r="P315" i="4"/>
  <c r="K315" i="4"/>
  <c r="K308" i="4" s="1"/>
  <c r="K305" i="4" s="1"/>
  <c r="J315" i="4"/>
  <c r="AC314" i="4"/>
  <c r="AB314" i="4"/>
  <c r="X314" i="4"/>
  <c r="V314" i="4"/>
  <c r="T314" i="4"/>
  <c r="M314" i="4"/>
  <c r="L314" i="4"/>
  <c r="X313" i="4"/>
  <c r="X312" i="4" s="1"/>
  <c r="X311" i="4" s="1"/>
  <c r="W313" i="4"/>
  <c r="AC313" i="4" s="1"/>
  <c r="V313" i="4"/>
  <c r="V312" i="4" s="1"/>
  <c r="V311" i="4" s="1"/>
  <c r="U313" i="4"/>
  <c r="T313" i="4"/>
  <c r="R313" i="4"/>
  <c r="P313" i="4"/>
  <c r="P312" i="4" s="1"/>
  <c r="P311" i="4" s="1"/>
  <c r="O313" i="4"/>
  <c r="O312" i="4" s="1"/>
  <c r="K313" i="4"/>
  <c r="J313" i="4"/>
  <c r="I313" i="4"/>
  <c r="L313" i="4" s="1"/>
  <c r="H313" i="4"/>
  <c r="G313" i="4"/>
  <c r="F313" i="4"/>
  <c r="F312" i="4" s="1"/>
  <c r="W312" i="4"/>
  <c r="U312" i="4"/>
  <c r="T312" i="4"/>
  <c r="T311" i="4" s="1"/>
  <c r="T308" i="4" s="1"/>
  <c r="T305" i="4" s="1"/>
  <c r="K312" i="4"/>
  <c r="J312" i="4"/>
  <c r="J311" i="4" s="1"/>
  <c r="I312" i="4"/>
  <c r="I311" i="4" s="1"/>
  <c r="H312" i="4"/>
  <c r="G312" i="4"/>
  <c r="W311" i="4"/>
  <c r="O311" i="4"/>
  <c r="K311" i="4"/>
  <c r="H311" i="4"/>
  <c r="G311" i="4"/>
  <c r="F311" i="4"/>
  <c r="R310" i="4"/>
  <c r="J310" i="4"/>
  <c r="J307" i="4" s="1"/>
  <c r="G310" i="4"/>
  <c r="G307" i="4" s="1"/>
  <c r="R309" i="4"/>
  <c r="R306" i="4" s="1"/>
  <c r="P309" i="4"/>
  <c r="P306" i="4" s="1"/>
  <c r="P122" i="4" s="1"/>
  <c r="O307" i="4"/>
  <c r="F307" i="4"/>
  <c r="F306" i="4"/>
  <c r="AB304" i="4"/>
  <c r="Z304" i="4"/>
  <c r="X304" i="4"/>
  <c r="X303" i="4" s="1"/>
  <c r="X302" i="4" s="1"/>
  <c r="X301" i="4" s="1"/>
  <c r="V304" i="4"/>
  <c r="T304" i="4"/>
  <c r="L304" i="4"/>
  <c r="M304" i="4" s="1"/>
  <c r="W303" i="4"/>
  <c r="V303" i="4"/>
  <c r="V302" i="4" s="1"/>
  <c r="U303" i="4"/>
  <c r="T303" i="4"/>
  <c r="T302" i="4" s="1"/>
  <c r="T301" i="4" s="1"/>
  <c r="R303" i="4"/>
  <c r="P303" i="4"/>
  <c r="P302" i="4" s="1"/>
  <c r="P301" i="4" s="1"/>
  <c r="O303" i="4"/>
  <c r="L303" i="4"/>
  <c r="K303" i="4"/>
  <c r="J303" i="4"/>
  <c r="I303" i="4"/>
  <c r="H303" i="4"/>
  <c r="H302" i="4" s="1"/>
  <c r="H301" i="4" s="1"/>
  <c r="H296" i="4" s="1"/>
  <c r="H295" i="4" s="1"/>
  <c r="G303" i="4"/>
  <c r="F303" i="4"/>
  <c r="F302" i="4" s="1"/>
  <c r="F301" i="4" s="1"/>
  <c r="F296" i="4" s="1"/>
  <c r="F295" i="4" s="1"/>
  <c r="U302" i="4"/>
  <c r="O302" i="4"/>
  <c r="O301" i="4" s="1"/>
  <c r="K302" i="4"/>
  <c r="K301" i="4" s="1"/>
  <c r="J302" i="4"/>
  <c r="J301" i="4" s="1"/>
  <c r="I302" i="4"/>
  <c r="G302" i="4"/>
  <c r="V301" i="4"/>
  <c r="I301" i="4"/>
  <c r="AC300" i="4"/>
  <c r="AB300" i="4"/>
  <c r="X300" i="4"/>
  <c r="X299" i="4" s="1"/>
  <c r="X298" i="4" s="1"/>
  <c r="V300" i="4"/>
  <c r="T300" i="4"/>
  <c r="T299" i="4" s="1"/>
  <c r="T298" i="4" s="1"/>
  <c r="T297" i="4" s="1"/>
  <c r="M300" i="4"/>
  <c r="L300" i="4"/>
  <c r="W299" i="4"/>
  <c r="V299" i="4"/>
  <c r="V298" i="4" s="1"/>
  <c r="V297" i="4" s="1"/>
  <c r="U299" i="4"/>
  <c r="R299" i="4"/>
  <c r="P299" i="4"/>
  <c r="P298" i="4" s="1"/>
  <c r="O299" i="4"/>
  <c r="O298" i="4" s="1"/>
  <c r="M299" i="4"/>
  <c r="K299" i="4"/>
  <c r="J299" i="4"/>
  <c r="I299" i="4"/>
  <c r="H299" i="4"/>
  <c r="G299" i="4"/>
  <c r="F299" i="4"/>
  <c r="W298" i="4"/>
  <c r="R298" i="4"/>
  <c r="K298" i="4"/>
  <c r="K297" i="4" s="1"/>
  <c r="K296" i="4" s="1"/>
  <c r="K295" i="4" s="1"/>
  <c r="J298" i="4"/>
  <c r="J297" i="4" s="1"/>
  <c r="I298" i="4"/>
  <c r="H298" i="4"/>
  <c r="F298" i="4"/>
  <c r="X297" i="4"/>
  <c r="P297" i="4"/>
  <c r="P296" i="4" s="1"/>
  <c r="O297" i="4"/>
  <c r="O296" i="4" s="1"/>
  <c r="I297" i="4"/>
  <c r="I296" i="4" s="1"/>
  <c r="I295" i="4" s="1"/>
  <c r="H297" i="4"/>
  <c r="F297" i="4"/>
  <c r="X296" i="4"/>
  <c r="X295" i="4" s="1"/>
  <c r="J296" i="4"/>
  <c r="J295" i="4" s="1"/>
  <c r="P295" i="4"/>
  <c r="O295" i="4"/>
  <c r="AC294" i="4"/>
  <c r="AB294" i="4"/>
  <c r="X294" i="4"/>
  <c r="V294" i="4"/>
  <c r="V293" i="4" s="1"/>
  <c r="T294" i="4"/>
  <c r="T293" i="4" s="1"/>
  <c r="T292" i="4" s="1"/>
  <c r="M294" i="4"/>
  <c r="L294" i="4"/>
  <c r="X293" i="4"/>
  <c r="X292" i="4" s="1"/>
  <c r="X291" i="4" s="1"/>
  <c r="X290" i="4" s="1"/>
  <c r="X289" i="4" s="1"/>
  <c r="W293" i="4"/>
  <c r="U293" i="4"/>
  <c r="R293" i="4"/>
  <c r="P293" i="4"/>
  <c r="P292" i="4" s="1"/>
  <c r="P291" i="4" s="1"/>
  <c r="P290" i="4" s="1"/>
  <c r="P289" i="4" s="1"/>
  <c r="O293" i="4"/>
  <c r="K293" i="4"/>
  <c r="J293" i="4"/>
  <c r="I293" i="4"/>
  <c r="H293" i="4"/>
  <c r="G293" i="4"/>
  <c r="F293" i="4"/>
  <c r="F292" i="4" s="1"/>
  <c r="W292" i="4"/>
  <c r="V292" i="4"/>
  <c r="U292" i="4"/>
  <c r="O292" i="4"/>
  <c r="K292" i="4"/>
  <c r="K291" i="4" s="1"/>
  <c r="I292" i="4"/>
  <c r="H292" i="4"/>
  <c r="H291" i="4" s="1"/>
  <c r="G292" i="4"/>
  <c r="V291" i="4"/>
  <c r="V290" i="4" s="1"/>
  <c r="V289" i="4" s="1"/>
  <c r="U291" i="4"/>
  <c r="T291" i="4"/>
  <c r="T290" i="4" s="1"/>
  <c r="T289" i="4" s="1"/>
  <c r="O291" i="4"/>
  <c r="I291" i="4"/>
  <c r="G291" i="4"/>
  <c r="F291" i="4"/>
  <c r="F290" i="4" s="1"/>
  <c r="F289" i="4" s="1"/>
  <c r="U290" i="4"/>
  <c r="O290" i="4"/>
  <c r="K290" i="4"/>
  <c r="K289" i="4" s="1"/>
  <c r="I290" i="4"/>
  <c r="H290" i="4"/>
  <c r="H289" i="4" s="1"/>
  <c r="U289" i="4"/>
  <c r="O289" i="4"/>
  <c r="I289" i="4"/>
  <c r="AA288" i="4"/>
  <c r="X288" i="4"/>
  <c r="X287" i="4" s="1"/>
  <c r="V288" i="4"/>
  <c r="V287" i="4" s="1"/>
  <c r="T288" i="4"/>
  <c r="T287" i="4" s="1"/>
  <c r="S288" i="4"/>
  <c r="Q288" i="4"/>
  <c r="Q287" i="4" s="1"/>
  <c r="M288" i="4"/>
  <c r="L288" i="4"/>
  <c r="AA287" i="4"/>
  <c r="Z287" i="4"/>
  <c r="W287" i="4"/>
  <c r="U287" i="4"/>
  <c r="S287" i="4"/>
  <c r="R287" i="4"/>
  <c r="P287" i="4"/>
  <c r="O287" i="4"/>
  <c r="M287" i="4"/>
  <c r="K287" i="4"/>
  <c r="J287" i="4"/>
  <c r="I287" i="4"/>
  <c r="H287" i="4"/>
  <c r="G287" i="4"/>
  <c r="F287" i="4"/>
  <c r="AA286" i="4"/>
  <c r="X286" i="4"/>
  <c r="V286" i="4"/>
  <c r="V285" i="4" s="1"/>
  <c r="T286" i="4"/>
  <c r="S286" i="4"/>
  <c r="S285" i="4" s="1"/>
  <c r="Q286" i="4"/>
  <c r="L286" i="4"/>
  <c r="M286" i="4" s="1"/>
  <c r="Y285" i="4"/>
  <c r="X285" i="4"/>
  <c r="X278" i="4" s="1"/>
  <c r="X277" i="4" s="1"/>
  <c r="W285" i="4"/>
  <c r="AA285" i="4" s="1"/>
  <c r="U285" i="4"/>
  <c r="T285" i="4"/>
  <c r="R285" i="4"/>
  <c r="R278" i="4" s="1"/>
  <c r="Q285" i="4"/>
  <c r="P285" i="4"/>
  <c r="O285" i="4"/>
  <c r="M285" i="4"/>
  <c r="K285" i="4"/>
  <c r="L285" i="4" s="1"/>
  <c r="J285" i="4"/>
  <c r="I285" i="4"/>
  <c r="H285" i="4"/>
  <c r="G285" i="4"/>
  <c r="F285" i="4"/>
  <c r="F278" i="4" s="1"/>
  <c r="AA284" i="4"/>
  <c r="X284" i="4"/>
  <c r="X283" i="4" s="1"/>
  <c r="V284" i="4"/>
  <c r="V283" i="4" s="1"/>
  <c r="T284" i="4"/>
  <c r="L284" i="4"/>
  <c r="M284" i="4" s="1"/>
  <c r="W283" i="4"/>
  <c r="U283" i="4"/>
  <c r="T283" i="4"/>
  <c r="R283" i="4"/>
  <c r="P283" i="4"/>
  <c r="O283" i="4"/>
  <c r="M283" i="4"/>
  <c r="K283" i="4"/>
  <c r="J283" i="4"/>
  <c r="I283" i="4"/>
  <c r="H283" i="4"/>
  <c r="G283" i="4"/>
  <c r="F283" i="4"/>
  <c r="X282" i="4"/>
  <c r="X281" i="4" s="1"/>
  <c r="V282" i="4"/>
  <c r="T282" i="4"/>
  <c r="M282" i="4"/>
  <c r="L282" i="4"/>
  <c r="W281" i="4"/>
  <c r="V281" i="4"/>
  <c r="U281" i="4"/>
  <c r="T281" i="4"/>
  <c r="R281" i="4"/>
  <c r="P281" i="4"/>
  <c r="O281" i="4"/>
  <c r="K281" i="4"/>
  <c r="J281" i="4"/>
  <c r="I281" i="4"/>
  <c r="H281" i="4"/>
  <c r="H278" i="4" s="1"/>
  <c r="H277" i="4" s="1"/>
  <c r="G281" i="4"/>
  <c r="F281" i="4"/>
  <c r="X280" i="4"/>
  <c r="X279" i="4" s="1"/>
  <c r="V280" i="4"/>
  <c r="V279" i="4" s="1"/>
  <c r="V278" i="4" s="1"/>
  <c r="V277" i="4" s="1"/>
  <c r="T280" i="4"/>
  <c r="T279" i="4" s="1"/>
  <c r="T278" i="4" s="1"/>
  <c r="T277" i="4" s="1"/>
  <c r="S280" i="4"/>
  <c r="S279" i="4" s="1"/>
  <c r="L280" i="4"/>
  <c r="M280" i="4" s="1"/>
  <c r="W279" i="4"/>
  <c r="U279" i="4"/>
  <c r="R279" i="4"/>
  <c r="P279" i="4"/>
  <c r="P278" i="4" s="1"/>
  <c r="P277" i="4" s="1"/>
  <c r="O279" i="4"/>
  <c r="O278" i="4" s="1"/>
  <c r="O277" i="4" s="1"/>
  <c r="K279" i="4"/>
  <c r="J279" i="4"/>
  <c r="I279" i="4"/>
  <c r="H279" i="4"/>
  <c r="G279" i="4"/>
  <c r="F279" i="4"/>
  <c r="W278" i="4"/>
  <c r="U278" i="4"/>
  <c r="I278" i="4"/>
  <c r="I277" i="4" s="1"/>
  <c r="U277" i="4"/>
  <c r="F277" i="4"/>
  <c r="Z276" i="4"/>
  <c r="X276" i="4"/>
  <c r="V276" i="4"/>
  <c r="T276" i="4"/>
  <c r="Q276" i="4"/>
  <c r="Q275" i="4" s="1"/>
  <c r="L276" i="4"/>
  <c r="M276" i="4" s="1"/>
  <c r="Z275" i="4"/>
  <c r="X275" i="4"/>
  <c r="W275" i="4"/>
  <c r="V275" i="4"/>
  <c r="U275" i="4"/>
  <c r="T275" i="4"/>
  <c r="R275" i="4"/>
  <c r="Y275" i="4" s="1"/>
  <c r="P275" i="4"/>
  <c r="O275" i="4"/>
  <c r="M275" i="4"/>
  <c r="AA275" i="4" s="1"/>
  <c r="K275" i="4"/>
  <c r="J275" i="4"/>
  <c r="I275" i="4"/>
  <c r="H275" i="4"/>
  <c r="G275" i="4"/>
  <c r="F275" i="4"/>
  <c r="Y274" i="4"/>
  <c r="X274" i="4"/>
  <c r="X273" i="4" s="1"/>
  <c r="V274" i="4"/>
  <c r="T274" i="4"/>
  <c r="T273" i="4" s="1"/>
  <c r="T272" i="4" s="1"/>
  <c r="T271" i="4" s="1"/>
  <c r="L274" i="4"/>
  <c r="M274" i="4" s="1"/>
  <c r="W273" i="4"/>
  <c r="V273" i="4"/>
  <c r="V272" i="4" s="1"/>
  <c r="V271" i="4" s="1"/>
  <c r="U273" i="4"/>
  <c r="R273" i="4"/>
  <c r="P273" i="4"/>
  <c r="P272" i="4" s="1"/>
  <c r="P271" i="4" s="1"/>
  <c r="O273" i="4"/>
  <c r="K273" i="4"/>
  <c r="K272" i="4" s="1"/>
  <c r="K271" i="4" s="1"/>
  <c r="J273" i="4"/>
  <c r="I273" i="4"/>
  <c r="H273" i="4"/>
  <c r="H272" i="4" s="1"/>
  <c r="H271" i="4" s="1"/>
  <c r="G273" i="4"/>
  <c r="F273" i="4"/>
  <c r="X272" i="4"/>
  <c r="R272" i="4"/>
  <c r="I272" i="4"/>
  <c r="F272" i="4"/>
  <c r="F271" i="4" s="1"/>
  <c r="X271" i="4"/>
  <c r="I271" i="4"/>
  <c r="AB270" i="4"/>
  <c r="X270" i="4"/>
  <c r="V270" i="4"/>
  <c r="T270" i="4"/>
  <c r="L270" i="4"/>
  <c r="M270" i="4" s="1"/>
  <c r="X269" i="4"/>
  <c r="X266" i="4" s="1"/>
  <c r="W269" i="4"/>
  <c r="V269" i="4"/>
  <c r="U269" i="4"/>
  <c r="AB269" i="4" s="1"/>
  <c r="T269" i="4"/>
  <c r="R269" i="4"/>
  <c r="P269" i="4"/>
  <c r="O269" i="4"/>
  <c r="L269" i="4"/>
  <c r="K269" i="4"/>
  <c r="J269" i="4"/>
  <c r="I269" i="4"/>
  <c r="H269" i="4"/>
  <c r="G269" i="4"/>
  <c r="F269" i="4"/>
  <c r="AB268" i="4"/>
  <c r="AA268" i="4"/>
  <c r="Z268" i="4"/>
  <c r="Y268" i="4"/>
  <c r="X268" i="4"/>
  <c r="V268" i="4"/>
  <c r="V267" i="4" s="1"/>
  <c r="V266" i="4" s="1"/>
  <c r="T268" i="4"/>
  <c r="S268" i="4"/>
  <c r="S267" i="4" s="1"/>
  <c r="Q268" i="4"/>
  <c r="M268" i="4"/>
  <c r="AB267" i="4"/>
  <c r="AA267" i="4"/>
  <c r="X267" i="4"/>
  <c r="W267" i="4"/>
  <c r="W266" i="4" s="1"/>
  <c r="U267" i="4"/>
  <c r="U266" i="4" s="1"/>
  <c r="AB266" i="4" s="1"/>
  <c r="T267" i="4"/>
  <c r="T266" i="4" s="1"/>
  <c r="R267" i="4"/>
  <c r="Q267" i="4"/>
  <c r="P267" i="4"/>
  <c r="O267" i="4"/>
  <c r="M267" i="4"/>
  <c r="Y267" i="4" s="1"/>
  <c r="K267" i="4"/>
  <c r="J267" i="4"/>
  <c r="I267" i="4"/>
  <c r="H267" i="4"/>
  <c r="G267" i="4"/>
  <c r="F267" i="4"/>
  <c r="R266" i="4"/>
  <c r="P266" i="4"/>
  <c r="O266" i="4"/>
  <c r="J266" i="4"/>
  <c r="I266" i="4"/>
  <c r="H266" i="4"/>
  <c r="F266" i="4"/>
  <c r="X265" i="4"/>
  <c r="V265" i="4"/>
  <c r="V264" i="4" s="1"/>
  <c r="T265" i="4"/>
  <c r="T264" i="4" s="1"/>
  <c r="Q265" i="4"/>
  <c r="L265" i="4"/>
  <c r="M265" i="4" s="1"/>
  <c r="X264" i="4"/>
  <c r="X261" i="4" s="1"/>
  <c r="W264" i="4"/>
  <c r="U264" i="4"/>
  <c r="R264" i="4"/>
  <c r="Q264" i="4"/>
  <c r="P264" i="4"/>
  <c r="P261" i="4" s="1"/>
  <c r="O264" i="4"/>
  <c r="L264" i="4"/>
  <c r="K264" i="4"/>
  <c r="J264" i="4"/>
  <c r="I264" i="4"/>
  <c r="H264" i="4"/>
  <c r="G264" i="4"/>
  <c r="F264" i="4"/>
  <c r="F261" i="4" s="1"/>
  <c r="F260" i="4" s="1"/>
  <c r="F248" i="4" s="1"/>
  <c r="F246" i="4" s="1"/>
  <c r="Z263" i="4"/>
  <c r="X263" i="4"/>
  <c r="V263" i="4"/>
  <c r="V262" i="4" s="1"/>
  <c r="T263" i="4"/>
  <c r="Q263" i="4"/>
  <c r="Q262" i="4" s="1"/>
  <c r="L263" i="4"/>
  <c r="M263" i="4" s="1"/>
  <c r="AA262" i="4"/>
  <c r="Z262" i="4"/>
  <c r="X262" i="4"/>
  <c r="W262" i="4"/>
  <c r="U262" i="4"/>
  <c r="U261" i="4" s="1"/>
  <c r="T262" i="4"/>
  <c r="T261" i="4" s="1"/>
  <c r="R262" i="4"/>
  <c r="P262" i="4"/>
  <c r="O262" i="4"/>
  <c r="M262" i="4"/>
  <c r="K262" i="4"/>
  <c r="J262" i="4"/>
  <c r="J261" i="4" s="1"/>
  <c r="I262" i="4"/>
  <c r="H262" i="4"/>
  <c r="H261" i="4" s="1"/>
  <c r="H260" i="4" s="1"/>
  <c r="H248" i="4" s="1"/>
  <c r="H246" i="4" s="1"/>
  <c r="G262" i="4"/>
  <c r="F262" i="4"/>
  <c r="Q261" i="4"/>
  <c r="K261" i="4"/>
  <c r="X260" i="4"/>
  <c r="X248" i="4" s="1"/>
  <c r="X246" i="4" s="1"/>
  <c r="AC259" i="4"/>
  <c r="AB259" i="4"/>
  <c r="X259" i="4"/>
  <c r="V259" i="4"/>
  <c r="V258" i="4" s="1"/>
  <c r="V257" i="4" s="1"/>
  <c r="V256" i="4" s="1"/>
  <c r="T259" i="4"/>
  <c r="T258" i="4" s="1"/>
  <c r="M259" i="4"/>
  <c r="Y259" i="4" s="1"/>
  <c r="L259" i="4"/>
  <c r="AC258" i="4"/>
  <c r="X258" i="4"/>
  <c r="X257" i="4" s="1"/>
  <c r="X256" i="4" s="1"/>
  <c r="W258" i="4"/>
  <c r="U258" i="4"/>
  <c r="R258" i="4"/>
  <c r="R257" i="4" s="1"/>
  <c r="P258" i="4"/>
  <c r="P257" i="4" s="1"/>
  <c r="P256" i="4" s="1"/>
  <c r="O258" i="4"/>
  <c r="L258" i="4"/>
  <c r="K258" i="4"/>
  <c r="J258" i="4"/>
  <c r="J257" i="4" s="1"/>
  <c r="I258" i="4"/>
  <c r="H258" i="4"/>
  <c r="H257" i="4" s="1"/>
  <c r="H256" i="4" s="1"/>
  <c r="G258" i="4"/>
  <c r="F258" i="4"/>
  <c r="W257" i="4"/>
  <c r="U257" i="4"/>
  <c r="T257" i="4"/>
  <c r="T256" i="4" s="1"/>
  <c r="O257" i="4"/>
  <c r="K257" i="4"/>
  <c r="I257" i="4"/>
  <c r="G257" i="4"/>
  <c r="F257" i="4"/>
  <c r="F256" i="4" s="1"/>
  <c r="AC256" i="4"/>
  <c r="W256" i="4"/>
  <c r="U256" i="4"/>
  <c r="O256" i="4"/>
  <c r="J256" i="4"/>
  <c r="I256" i="4"/>
  <c r="G256" i="4"/>
  <c r="AB255" i="4"/>
  <c r="X255" i="4"/>
  <c r="X254" i="4" s="1"/>
  <c r="V255" i="4"/>
  <c r="T255" i="4"/>
  <c r="T254" i="4" s="1"/>
  <c r="L255" i="4"/>
  <c r="M255" i="4" s="1"/>
  <c r="AA255" i="4" s="1"/>
  <c r="W254" i="4"/>
  <c r="V254" i="4"/>
  <c r="U254" i="4"/>
  <c r="R254" i="4"/>
  <c r="P254" i="4"/>
  <c r="O254" i="4"/>
  <c r="O251" i="4" s="1"/>
  <c r="O250" i="4" s="1"/>
  <c r="M254" i="4"/>
  <c r="K254" i="4"/>
  <c r="J254" i="4"/>
  <c r="I254" i="4"/>
  <c r="H254" i="4"/>
  <c r="G254" i="4"/>
  <c r="L254" i="4" s="1"/>
  <c r="F254" i="4"/>
  <c r="AA253" i="4"/>
  <c r="X253" i="4"/>
  <c r="V253" i="4"/>
  <c r="V252" i="4" s="1"/>
  <c r="T253" i="4"/>
  <c r="S253" i="4"/>
  <c r="S252" i="4" s="1"/>
  <c r="Q253" i="4"/>
  <c r="Q252" i="4" s="1"/>
  <c r="L253" i="4"/>
  <c r="M253" i="4" s="1"/>
  <c r="X252" i="4"/>
  <c r="W252" i="4"/>
  <c r="U252" i="4"/>
  <c r="T252" i="4"/>
  <c r="T251" i="4" s="1"/>
  <c r="T250" i="4" s="1"/>
  <c r="R252" i="4"/>
  <c r="P252" i="4"/>
  <c r="P251" i="4" s="1"/>
  <c r="O252" i="4"/>
  <c r="M252" i="4"/>
  <c r="AA252" i="4" s="1"/>
  <c r="K252" i="4"/>
  <c r="J252" i="4"/>
  <c r="I252" i="4"/>
  <c r="H252" i="4"/>
  <c r="H251" i="4" s="1"/>
  <c r="H250" i="4" s="1"/>
  <c r="G252" i="4"/>
  <c r="F252" i="4"/>
  <c r="F251" i="4" s="1"/>
  <c r="F250" i="4" s="1"/>
  <c r="F249" i="4" s="1"/>
  <c r="F247" i="4" s="1"/>
  <c r="W251" i="4"/>
  <c r="K251" i="4"/>
  <c r="I251" i="4"/>
  <c r="I250" i="4" s="1"/>
  <c r="W250" i="4"/>
  <c r="P250" i="4"/>
  <c r="K250" i="4"/>
  <c r="AC245" i="4"/>
  <c r="AB245" i="4"/>
  <c r="X245" i="4"/>
  <c r="X244" i="4" s="1"/>
  <c r="X243" i="4" s="1"/>
  <c r="V245" i="4"/>
  <c r="V244" i="4" s="1"/>
  <c r="V243" i="4" s="1"/>
  <c r="V242" i="4" s="1"/>
  <c r="V241" i="4" s="1"/>
  <c r="V240" i="4" s="1"/>
  <c r="T245" i="4"/>
  <c r="T244" i="4" s="1"/>
  <c r="T243" i="4" s="1"/>
  <c r="L245" i="4"/>
  <c r="M245" i="4" s="1"/>
  <c r="Z245" i="4" s="1"/>
  <c r="Z244" i="4"/>
  <c r="W244" i="4"/>
  <c r="U244" i="4"/>
  <c r="R244" i="4"/>
  <c r="P244" i="4"/>
  <c r="O244" i="4"/>
  <c r="O243" i="4" s="1"/>
  <c r="M244" i="4"/>
  <c r="K244" i="4"/>
  <c r="J244" i="4"/>
  <c r="I244" i="4"/>
  <c r="I243" i="4" s="1"/>
  <c r="I242" i="4" s="1"/>
  <c r="I241" i="4" s="1"/>
  <c r="I240" i="4" s="1"/>
  <c r="H244" i="4"/>
  <c r="G244" i="4"/>
  <c r="L244" i="4" s="1"/>
  <c r="F244" i="4"/>
  <c r="P243" i="4"/>
  <c r="M243" i="4"/>
  <c r="K243" i="4"/>
  <c r="J243" i="4"/>
  <c r="H243" i="4"/>
  <c r="H242" i="4" s="1"/>
  <c r="H241" i="4" s="1"/>
  <c r="H240" i="4" s="1"/>
  <c r="G243" i="4"/>
  <c r="F243" i="4"/>
  <c r="F242" i="4" s="1"/>
  <c r="F241" i="4" s="1"/>
  <c r="F240" i="4" s="1"/>
  <c r="X242" i="4"/>
  <c r="X241" i="4" s="1"/>
  <c r="T242" i="4"/>
  <c r="P242" i="4"/>
  <c r="O242" i="4"/>
  <c r="O241" i="4" s="1"/>
  <c r="O240" i="4" s="1"/>
  <c r="K242" i="4"/>
  <c r="K241" i="4" s="1"/>
  <c r="J242" i="4"/>
  <c r="T241" i="4"/>
  <c r="T240" i="4" s="1"/>
  <c r="P241" i="4"/>
  <c r="J241" i="4"/>
  <c r="X240" i="4"/>
  <c r="P240" i="4"/>
  <c r="K240" i="4"/>
  <c r="J240" i="4"/>
  <c r="X239" i="4"/>
  <c r="V239" i="4"/>
  <c r="T239" i="4"/>
  <c r="T238" i="4" s="1"/>
  <c r="S239" i="4"/>
  <c r="S238" i="4" s="1"/>
  <c r="S233" i="4" s="1"/>
  <c r="S231" i="4" s="1"/>
  <c r="S129" i="4" s="1"/>
  <c r="S126" i="4" s="1"/>
  <c r="M239" i="4"/>
  <c r="Y239" i="4" s="1"/>
  <c r="L239" i="4"/>
  <c r="X238" i="4"/>
  <c r="X233" i="4" s="1"/>
  <c r="X231" i="4" s="1"/>
  <c r="W238" i="4"/>
  <c r="V238" i="4"/>
  <c r="V233" i="4" s="1"/>
  <c r="V231" i="4" s="1"/>
  <c r="U238" i="4"/>
  <c r="R238" i="4"/>
  <c r="P238" i="4"/>
  <c r="O238" i="4"/>
  <c r="O233" i="4" s="1"/>
  <c r="K238" i="4"/>
  <c r="K233" i="4" s="1"/>
  <c r="K231" i="4" s="1"/>
  <c r="J238" i="4"/>
  <c r="I238" i="4"/>
  <c r="H238" i="4"/>
  <c r="G238" i="4"/>
  <c r="F238" i="4"/>
  <c r="F233" i="4" s="1"/>
  <c r="AA237" i="4"/>
  <c r="Z237" i="4"/>
  <c r="Y237" i="4"/>
  <c r="X237" i="4"/>
  <c r="V237" i="4"/>
  <c r="T237" i="4"/>
  <c r="S237" i="4"/>
  <c r="Q237" i="4"/>
  <c r="Q235" i="4" s="1"/>
  <c r="M237" i="4"/>
  <c r="L237" i="4"/>
  <c r="AC236" i="4"/>
  <c r="AB236" i="4"/>
  <c r="AA236" i="4"/>
  <c r="Z236" i="4"/>
  <c r="Y236" i="4"/>
  <c r="X236" i="4"/>
  <c r="V236" i="4"/>
  <c r="V234" i="4" s="1"/>
  <c r="V232" i="4" s="1"/>
  <c r="T236" i="4"/>
  <c r="T234" i="4" s="1"/>
  <c r="T232" i="4" s="1"/>
  <c r="T230" i="4" s="1"/>
  <c r="S236" i="4"/>
  <c r="S234" i="4" s="1"/>
  <c r="Q236" i="4"/>
  <c r="Q234" i="4" s="1"/>
  <c r="Q232" i="4" s="1"/>
  <c r="L236" i="4"/>
  <c r="M236" i="4" s="1"/>
  <c r="X235" i="4"/>
  <c r="W235" i="4"/>
  <c r="V235" i="4"/>
  <c r="U235" i="4"/>
  <c r="Z235" i="4" s="1"/>
  <c r="T235" i="4"/>
  <c r="S235" i="4"/>
  <c r="R235" i="4"/>
  <c r="P235" i="4"/>
  <c r="O235" i="4"/>
  <c r="M235" i="4"/>
  <c r="Y235" i="4" s="1"/>
  <c r="K235" i="4"/>
  <c r="J235" i="4"/>
  <c r="I235" i="4"/>
  <c r="H235" i="4"/>
  <c r="H233" i="4" s="1"/>
  <c r="G235" i="4"/>
  <c r="F235" i="4"/>
  <c r="AA234" i="4"/>
  <c r="Y234" i="4"/>
  <c r="X234" i="4"/>
  <c r="X232" i="4" s="1"/>
  <c r="X230" i="4" s="1"/>
  <c r="W234" i="4"/>
  <c r="AC234" i="4" s="1"/>
  <c r="U234" i="4"/>
  <c r="R234" i="4"/>
  <c r="R232" i="4" s="1"/>
  <c r="P234" i="4"/>
  <c r="O234" i="4"/>
  <c r="O232" i="4" s="1"/>
  <c r="O230" i="4" s="1"/>
  <c r="M234" i="4"/>
  <c r="K234" i="4"/>
  <c r="J234" i="4"/>
  <c r="J232" i="4" s="1"/>
  <c r="I234" i="4"/>
  <c r="I232" i="4" s="1"/>
  <c r="H234" i="4"/>
  <c r="G234" i="4"/>
  <c r="F234" i="4"/>
  <c r="W233" i="4"/>
  <c r="T233" i="4"/>
  <c r="R233" i="4"/>
  <c r="P233" i="4"/>
  <c r="P231" i="4" s="1"/>
  <c r="P129" i="4" s="1"/>
  <c r="J233" i="4"/>
  <c r="J231" i="4" s="1"/>
  <c r="Y232" i="4"/>
  <c r="W232" i="4"/>
  <c r="AA232" i="4" s="1"/>
  <c r="S232" i="4"/>
  <c r="S230" i="4" s="1"/>
  <c r="P232" i="4"/>
  <c r="P230" i="4" s="1"/>
  <c r="M232" i="4"/>
  <c r="M230" i="4" s="1"/>
  <c r="K232" i="4"/>
  <c r="K230" i="4" s="1"/>
  <c r="G232" i="4"/>
  <c r="F232" i="4"/>
  <c r="F230" i="4" s="1"/>
  <c r="T231" i="4"/>
  <c r="R231" i="4"/>
  <c r="O231" i="4"/>
  <c r="H231" i="4"/>
  <c r="H129" i="4" s="1"/>
  <c r="F231" i="4"/>
  <c r="F129" i="4" s="1"/>
  <c r="F126" i="4" s="1"/>
  <c r="F123" i="4" s="1"/>
  <c r="V230" i="4"/>
  <c r="R230" i="4"/>
  <c r="Q230" i="4"/>
  <c r="J230" i="4"/>
  <c r="I230" i="4"/>
  <c r="AB229" i="4"/>
  <c r="Z229" i="4"/>
  <c r="Y229" i="4"/>
  <c r="X229" i="4"/>
  <c r="V229" i="4"/>
  <c r="V228" i="4" s="1"/>
  <c r="T229" i="4"/>
  <c r="L229" i="4"/>
  <c r="M229" i="4" s="1"/>
  <c r="AB228" i="4"/>
  <c r="X228" i="4"/>
  <c r="W228" i="4"/>
  <c r="U228" i="4"/>
  <c r="T228" i="4"/>
  <c r="T227" i="4" s="1"/>
  <c r="T226" i="4" s="1"/>
  <c r="R228" i="4"/>
  <c r="P228" i="4"/>
  <c r="O228" i="4"/>
  <c r="K228" i="4"/>
  <c r="K227" i="4" s="1"/>
  <c r="K226" i="4" s="1"/>
  <c r="J228" i="4"/>
  <c r="J227" i="4" s="1"/>
  <c r="J226" i="4" s="1"/>
  <c r="I228" i="4"/>
  <c r="H228" i="4"/>
  <c r="G228" i="4"/>
  <c r="F228" i="4"/>
  <c r="AB227" i="4"/>
  <c r="X227" i="4"/>
  <c r="V227" i="4"/>
  <c r="V226" i="4" s="1"/>
  <c r="U227" i="4"/>
  <c r="R227" i="4"/>
  <c r="P227" i="4"/>
  <c r="P226" i="4" s="1"/>
  <c r="O227" i="4"/>
  <c r="I227" i="4"/>
  <c r="I226" i="4" s="1"/>
  <c r="H227" i="4"/>
  <c r="F227" i="4"/>
  <c r="X226" i="4"/>
  <c r="U226" i="4"/>
  <c r="R226" i="4"/>
  <c r="O226" i="4"/>
  <c r="H226" i="4"/>
  <c r="F226" i="4"/>
  <c r="AB225" i="4"/>
  <c r="X225" i="4"/>
  <c r="V225" i="4"/>
  <c r="V224" i="4" s="1"/>
  <c r="T225" i="4"/>
  <c r="L225" i="4"/>
  <c r="M225" i="4" s="1"/>
  <c r="X224" i="4"/>
  <c r="X223" i="4" s="1"/>
  <c r="X222" i="4" s="1"/>
  <c r="W224" i="4"/>
  <c r="U224" i="4"/>
  <c r="T224" i="4"/>
  <c r="T223" i="4" s="1"/>
  <c r="R224" i="4"/>
  <c r="P224" i="4"/>
  <c r="P223" i="4" s="1"/>
  <c r="P222" i="4" s="1"/>
  <c r="O224" i="4"/>
  <c r="L224" i="4"/>
  <c r="K224" i="4"/>
  <c r="J224" i="4"/>
  <c r="I224" i="4"/>
  <c r="H224" i="4"/>
  <c r="H223" i="4" s="1"/>
  <c r="G224" i="4"/>
  <c r="F224" i="4"/>
  <c r="V223" i="4"/>
  <c r="V222" i="4" s="1"/>
  <c r="U223" i="4"/>
  <c r="R223" i="4"/>
  <c r="O223" i="4"/>
  <c r="L223" i="4"/>
  <c r="K223" i="4"/>
  <c r="J223" i="4"/>
  <c r="J222" i="4" s="1"/>
  <c r="I223" i="4"/>
  <c r="G223" i="4"/>
  <c r="G222" i="4" s="1"/>
  <c r="F223" i="4"/>
  <c r="F222" i="4" s="1"/>
  <c r="AB222" i="4"/>
  <c r="U222" i="4"/>
  <c r="T222" i="4"/>
  <c r="R222" i="4"/>
  <c r="O222" i="4"/>
  <c r="K222" i="4"/>
  <c r="I222" i="4"/>
  <c r="H222" i="4"/>
  <c r="AB221" i="4"/>
  <c r="Z221" i="4"/>
  <c r="X221" i="4"/>
  <c r="X220" i="4" s="1"/>
  <c r="X219" i="4" s="1"/>
  <c r="X218" i="4" s="1"/>
  <c r="V221" i="4"/>
  <c r="V220" i="4" s="1"/>
  <c r="V219" i="4" s="1"/>
  <c r="T221" i="4"/>
  <c r="M221" i="4"/>
  <c r="L221" i="4"/>
  <c r="W220" i="4"/>
  <c r="U220" i="4"/>
  <c r="T220" i="4"/>
  <c r="T219" i="4" s="1"/>
  <c r="T218" i="4" s="1"/>
  <c r="R220" i="4"/>
  <c r="P220" i="4"/>
  <c r="P219" i="4" s="1"/>
  <c r="P218" i="4" s="1"/>
  <c r="O220" i="4"/>
  <c r="K220" i="4"/>
  <c r="K219" i="4" s="1"/>
  <c r="K218" i="4" s="1"/>
  <c r="J220" i="4"/>
  <c r="I220" i="4"/>
  <c r="L220" i="4" s="1"/>
  <c r="H220" i="4"/>
  <c r="G220" i="4"/>
  <c r="F220" i="4"/>
  <c r="F219" i="4" s="1"/>
  <c r="W219" i="4"/>
  <c r="U219" i="4"/>
  <c r="U218" i="4" s="1"/>
  <c r="O219" i="4"/>
  <c r="J219" i="4"/>
  <c r="J218" i="4" s="1"/>
  <c r="H219" i="4"/>
  <c r="H218" i="4" s="1"/>
  <c r="G219" i="4"/>
  <c r="V218" i="4"/>
  <c r="O218" i="4"/>
  <c r="F218" i="4"/>
  <c r="AC217" i="4"/>
  <c r="AB217" i="4"/>
  <c r="Z217" i="4"/>
  <c r="X217" i="4"/>
  <c r="X216" i="4" s="1"/>
  <c r="X215" i="4" s="1"/>
  <c r="X214" i="4" s="1"/>
  <c r="V217" i="4"/>
  <c r="T217" i="4"/>
  <c r="T216" i="4" s="1"/>
  <c r="T215" i="4" s="1"/>
  <c r="T214" i="4" s="1"/>
  <c r="Q217" i="4"/>
  <c r="Q216" i="4" s="1"/>
  <c r="Q215" i="4" s="1"/>
  <c r="Q214" i="4" s="1"/>
  <c r="M217" i="4"/>
  <c r="L217" i="4"/>
  <c r="W216" i="4"/>
  <c r="V216" i="4"/>
  <c r="V215" i="4" s="1"/>
  <c r="V214" i="4" s="1"/>
  <c r="U216" i="4"/>
  <c r="R216" i="4"/>
  <c r="P216" i="4"/>
  <c r="O216" i="4"/>
  <c r="K216" i="4"/>
  <c r="J216" i="4"/>
  <c r="J215" i="4" s="1"/>
  <c r="I216" i="4"/>
  <c r="I215" i="4" s="1"/>
  <c r="I214" i="4" s="1"/>
  <c r="H216" i="4"/>
  <c r="H215" i="4" s="1"/>
  <c r="H214" i="4" s="1"/>
  <c r="G216" i="4"/>
  <c r="F216" i="4"/>
  <c r="U215" i="4"/>
  <c r="R215" i="4"/>
  <c r="P215" i="4"/>
  <c r="P214" i="4" s="1"/>
  <c r="O215" i="4"/>
  <c r="O214" i="4" s="1"/>
  <c r="K215" i="4"/>
  <c r="G215" i="4"/>
  <c r="F215" i="4"/>
  <c r="R214" i="4"/>
  <c r="K214" i="4"/>
  <c r="J214" i="4"/>
  <c r="F214" i="4"/>
  <c r="AC213" i="4"/>
  <c r="AB213" i="4"/>
  <c r="AA213" i="4"/>
  <c r="X213" i="4"/>
  <c r="V213" i="4"/>
  <c r="T213" i="4"/>
  <c r="S213" i="4"/>
  <c r="S212" i="4" s="1"/>
  <c r="S211" i="4" s="1"/>
  <c r="S210" i="4" s="1"/>
  <c r="L213" i="4"/>
  <c r="M213" i="4" s="1"/>
  <c r="X212" i="4"/>
  <c r="W212" i="4"/>
  <c r="V212" i="4"/>
  <c r="V211" i="4" s="1"/>
  <c r="V210" i="4" s="1"/>
  <c r="U212" i="4"/>
  <c r="T212" i="4"/>
  <c r="T211" i="4" s="1"/>
  <c r="T210" i="4" s="1"/>
  <c r="R212" i="4"/>
  <c r="P212" i="4"/>
  <c r="P211" i="4" s="1"/>
  <c r="P210" i="4" s="1"/>
  <c r="O212" i="4"/>
  <c r="O211" i="4" s="1"/>
  <c r="O210" i="4" s="1"/>
  <c r="K212" i="4"/>
  <c r="J212" i="4"/>
  <c r="I212" i="4"/>
  <c r="I211" i="4" s="1"/>
  <c r="H212" i="4"/>
  <c r="H211" i="4" s="1"/>
  <c r="H210" i="4" s="1"/>
  <c r="G212" i="4"/>
  <c r="F212" i="4"/>
  <c r="X211" i="4"/>
  <c r="U211" i="4"/>
  <c r="R211" i="4"/>
  <c r="L211" i="4"/>
  <c r="K211" i="4"/>
  <c r="K210" i="4" s="1"/>
  <c r="J211" i="4"/>
  <c r="J210" i="4" s="1"/>
  <c r="G211" i="4"/>
  <c r="F211" i="4"/>
  <c r="F210" i="4" s="1"/>
  <c r="X210" i="4"/>
  <c r="I210" i="4"/>
  <c r="G210" i="4"/>
  <c r="AC209" i="4"/>
  <c r="AB209" i="4"/>
  <c r="X209" i="4"/>
  <c r="X208" i="4" s="1"/>
  <c r="X207" i="4" s="1"/>
  <c r="V209" i="4"/>
  <c r="T209" i="4"/>
  <c r="T208" i="4" s="1"/>
  <c r="T207" i="4" s="1"/>
  <c r="T206" i="4" s="1"/>
  <c r="L209" i="4"/>
  <c r="M209" i="4" s="1"/>
  <c r="AC208" i="4"/>
  <c r="W208" i="4"/>
  <c r="V208" i="4"/>
  <c r="V207" i="4" s="1"/>
  <c r="V206" i="4" s="1"/>
  <c r="U208" i="4"/>
  <c r="R208" i="4"/>
  <c r="P208" i="4"/>
  <c r="O208" i="4"/>
  <c r="O207" i="4" s="1"/>
  <c r="O206" i="4" s="1"/>
  <c r="L208" i="4"/>
  <c r="K208" i="4"/>
  <c r="K207" i="4" s="1"/>
  <c r="J208" i="4"/>
  <c r="J207" i="4" s="1"/>
  <c r="I208" i="4"/>
  <c r="H208" i="4"/>
  <c r="G208" i="4"/>
  <c r="F208" i="4"/>
  <c r="F207" i="4" s="1"/>
  <c r="F206" i="4" s="1"/>
  <c r="W207" i="4"/>
  <c r="U207" i="4"/>
  <c r="R207" i="4"/>
  <c r="P207" i="4"/>
  <c r="P206" i="4" s="1"/>
  <c r="I207" i="4"/>
  <c r="I206" i="4" s="1"/>
  <c r="H207" i="4"/>
  <c r="G207" i="4"/>
  <c r="G206" i="4" s="1"/>
  <c r="L206" i="4" s="1"/>
  <c r="X206" i="4"/>
  <c r="W206" i="4"/>
  <c r="K206" i="4"/>
  <c r="J206" i="4"/>
  <c r="H206" i="4"/>
  <c r="AC205" i="4"/>
  <c r="AB205" i="4"/>
  <c r="Y205" i="4"/>
  <c r="X205" i="4"/>
  <c r="V205" i="4"/>
  <c r="T205" i="4"/>
  <c r="T204" i="4" s="1"/>
  <c r="T203" i="4" s="1"/>
  <c r="T202" i="4" s="1"/>
  <c r="S205" i="4"/>
  <c r="S204" i="4" s="1"/>
  <c r="S203" i="4" s="1"/>
  <c r="M205" i="4"/>
  <c r="L205" i="4"/>
  <c r="AC204" i="4"/>
  <c r="X204" i="4"/>
  <c r="X203" i="4" s="1"/>
  <c r="X202" i="4" s="1"/>
  <c r="W204" i="4"/>
  <c r="V204" i="4"/>
  <c r="V203" i="4" s="1"/>
  <c r="V202" i="4" s="1"/>
  <c r="U204" i="4"/>
  <c r="R204" i="4"/>
  <c r="P204" i="4"/>
  <c r="P203" i="4" s="1"/>
  <c r="P202" i="4" s="1"/>
  <c r="O204" i="4"/>
  <c r="K204" i="4"/>
  <c r="J204" i="4"/>
  <c r="J203" i="4" s="1"/>
  <c r="I204" i="4"/>
  <c r="H204" i="4"/>
  <c r="H203" i="4" s="1"/>
  <c r="G204" i="4"/>
  <c r="F204" i="4"/>
  <c r="AB203" i="4"/>
  <c r="W203" i="4"/>
  <c r="U203" i="4"/>
  <c r="R203" i="4"/>
  <c r="O203" i="4"/>
  <c r="K203" i="4"/>
  <c r="K202" i="4" s="1"/>
  <c r="I203" i="4"/>
  <c r="F203" i="4"/>
  <c r="F202" i="4" s="1"/>
  <c r="U202" i="4"/>
  <c r="S202" i="4"/>
  <c r="R202" i="4"/>
  <c r="O202" i="4"/>
  <c r="J202" i="4"/>
  <c r="I202" i="4"/>
  <c r="H202" i="4"/>
  <c r="AC201" i="4"/>
  <c r="AB201" i="4"/>
  <c r="Y201" i="4"/>
  <c r="X201" i="4"/>
  <c r="X200" i="4" s="1"/>
  <c r="X199" i="4" s="1"/>
  <c r="X198" i="4" s="1"/>
  <c r="V201" i="4"/>
  <c r="V200" i="4" s="1"/>
  <c r="V199" i="4" s="1"/>
  <c r="V198" i="4" s="1"/>
  <c r="T201" i="4"/>
  <c r="L201" i="4"/>
  <c r="M201" i="4" s="1"/>
  <c r="AC200" i="4"/>
  <c r="W200" i="4"/>
  <c r="W199" i="4" s="1"/>
  <c r="U200" i="4"/>
  <c r="AB200" i="4" s="1"/>
  <c r="T200" i="4"/>
  <c r="T199" i="4" s="1"/>
  <c r="T198" i="4" s="1"/>
  <c r="R200" i="4"/>
  <c r="P200" i="4"/>
  <c r="O200" i="4"/>
  <c r="K200" i="4"/>
  <c r="K199" i="4" s="1"/>
  <c r="K198" i="4" s="1"/>
  <c r="J200" i="4"/>
  <c r="I200" i="4"/>
  <c r="H200" i="4"/>
  <c r="G200" i="4"/>
  <c r="F200" i="4"/>
  <c r="AC199" i="4"/>
  <c r="U199" i="4"/>
  <c r="R199" i="4"/>
  <c r="P199" i="4"/>
  <c r="O199" i="4"/>
  <c r="O198" i="4" s="1"/>
  <c r="J199" i="4"/>
  <c r="I199" i="4"/>
  <c r="I198" i="4" s="1"/>
  <c r="H199" i="4"/>
  <c r="H198" i="4" s="1"/>
  <c r="F199" i="4"/>
  <c r="F198" i="4" s="1"/>
  <c r="R198" i="4"/>
  <c r="P198" i="4"/>
  <c r="J198" i="4"/>
  <c r="AB197" i="4"/>
  <c r="Y197" i="4"/>
  <c r="X197" i="4"/>
  <c r="V197" i="4"/>
  <c r="V196" i="4" s="1"/>
  <c r="T197" i="4"/>
  <c r="T196" i="4" s="1"/>
  <c r="T195" i="4" s="1"/>
  <c r="T194" i="4" s="1"/>
  <c r="M197" i="4"/>
  <c r="L197" i="4"/>
  <c r="Z196" i="4"/>
  <c r="Y196" i="4"/>
  <c r="X196" i="4"/>
  <c r="W196" i="4"/>
  <c r="U196" i="4"/>
  <c r="R196" i="4"/>
  <c r="AB196" i="4" s="1"/>
  <c r="P196" i="4"/>
  <c r="O196" i="4"/>
  <c r="M196" i="4"/>
  <c r="K196" i="4"/>
  <c r="K195" i="4" s="1"/>
  <c r="K194" i="4" s="1"/>
  <c r="J196" i="4"/>
  <c r="I196" i="4"/>
  <c r="H196" i="4"/>
  <c r="H195" i="4" s="1"/>
  <c r="G196" i="4"/>
  <c r="F196" i="4"/>
  <c r="F195" i="4" s="1"/>
  <c r="F194" i="4" s="1"/>
  <c r="X195" i="4"/>
  <c r="X194" i="4" s="1"/>
  <c r="V195" i="4"/>
  <c r="U195" i="4"/>
  <c r="P195" i="4"/>
  <c r="P194" i="4" s="1"/>
  <c r="O195" i="4"/>
  <c r="J195" i="4"/>
  <c r="I195" i="4"/>
  <c r="I194" i="4" s="1"/>
  <c r="G195" i="4"/>
  <c r="V194" i="4"/>
  <c r="O194" i="4"/>
  <c r="J194" i="4"/>
  <c r="H194" i="4"/>
  <c r="AC193" i="4"/>
  <c r="AB193" i="4"/>
  <c r="X193" i="4"/>
  <c r="X192" i="4" s="1"/>
  <c r="X191" i="4" s="1"/>
  <c r="X190" i="4" s="1"/>
  <c r="V193" i="4"/>
  <c r="T193" i="4"/>
  <c r="T192" i="4" s="1"/>
  <c r="T191" i="4" s="1"/>
  <c r="T190" i="4" s="1"/>
  <c r="L193" i="4"/>
  <c r="M193" i="4" s="1"/>
  <c r="S193" i="4" s="1"/>
  <c r="S192" i="4" s="1"/>
  <c r="S191" i="4" s="1"/>
  <c r="S190" i="4" s="1"/>
  <c r="W192" i="4"/>
  <c r="AC192" i="4" s="1"/>
  <c r="V192" i="4"/>
  <c r="U192" i="4"/>
  <c r="R192" i="4"/>
  <c r="R191" i="4" s="1"/>
  <c r="P192" i="4"/>
  <c r="P191" i="4" s="1"/>
  <c r="P190" i="4" s="1"/>
  <c r="O192" i="4"/>
  <c r="K192" i="4"/>
  <c r="K191" i="4" s="1"/>
  <c r="J192" i="4"/>
  <c r="I192" i="4"/>
  <c r="L192" i="4" s="1"/>
  <c r="H192" i="4"/>
  <c r="G192" i="4"/>
  <c r="F192" i="4"/>
  <c r="F191" i="4" s="1"/>
  <c r="F190" i="4" s="1"/>
  <c r="W191" i="4"/>
  <c r="AC191" i="4" s="1"/>
  <c r="V191" i="4"/>
  <c r="U191" i="4"/>
  <c r="O191" i="4"/>
  <c r="J191" i="4"/>
  <c r="J190" i="4" s="1"/>
  <c r="H191" i="4"/>
  <c r="G191" i="4"/>
  <c r="W190" i="4"/>
  <c r="V190" i="4"/>
  <c r="O190" i="4"/>
  <c r="K190" i="4"/>
  <c r="H190" i="4"/>
  <c r="AC189" i="4"/>
  <c r="AB189" i="4"/>
  <c r="AA189" i="4"/>
  <c r="Z189" i="4"/>
  <c r="Y189" i="4"/>
  <c r="X189" i="4"/>
  <c r="V189" i="4"/>
  <c r="T189" i="4"/>
  <c r="T188" i="4" s="1"/>
  <c r="T187" i="4" s="1"/>
  <c r="T186" i="4" s="1"/>
  <c r="S189" i="4"/>
  <c r="S188" i="4" s="1"/>
  <c r="S187" i="4" s="1"/>
  <c r="S186" i="4" s="1"/>
  <c r="Q189" i="4"/>
  <c r="L189" i="4"/>
  <c r="M189" i="4" s="1"/>
  <c r="M188" i="4" s="1"/>
  <c r="M187" i="4" s="1"/>
  <c r="M186" i="4" s="1"/>
  <c r="AA188" i="4"/>
  <c r="X188" i="4"/>
  <c r="W188" i="4"/>
  <c r="V188" i="4"/>
  <c r="V187" i="4" s="1"/>
  <c r="V186" i="4" s="1"/>
  <c r="U188" i="4"/>
  <c r="AB188" i="4" s="1"/>
  <c r="R188" i="4"/>
  <c r="Y188" i="4" s="1"/>
  <c r="Q188" i="4"/>
  <c r="P188" i="4"/>
  <c r="O188" i="4"/>
  <c r="O187" i="4" s="1"/>
  <c r="O186" i="4" s="1"/>
  <c r="K188" i="4"/>
  <c r="J188" i="4"/>
  <c r="I188" i="4"/>
  <c r="H188" i="4"/>
  <c r="G188" i="4"/>
  <c r="F188" i="4"/>
  <c r="F187" i="4" s="1"/>
  <c r="X187" i="4"/>
  <c r="X186" i="4" s="1"/>
  <c r="W187" i="4"/>
  <c r="R187" i="4"/>
  <c r="Y187" i="4" s="1"/>
  <c r="Q187" i="4"/>
  <c r="P187" i="4"/>
  <c r="P186" i="4" s="1"/>
  <c r="K187" i="4"/>
  <c r="J187" i="4"/>
  <c r="I187" i="4"/>
  <c r="I186" i="4" s="1"/>
  <c r="G187" i="4"/>
  <c r="R186" i="4"/>
  <c r="Y186" i="4" s="1"/>
  <c r="Q186" i="4"/>
  <c r="K186" i="4"/>
  <c r="J186" i="4"/>
  <c r="G186" i="4"/>
  <c r="F186" i="4"/>
  <c r="AC185" i="4"/>
  <c r="AB185" i="4"/>
  <c r="X185" i="4"/>
  <c r="V185" i="4"/>
  <c r="V184" i="4" s="1"/>
  <c r="V183" i="4" s="1"/>
  <c r="V182" i="4" s="1"/>
  <c r="T185" i="4"/>
  <c r="T184" i="4" s="1"/>
  <c r="T183" i="4" s="1"/>
  <c r="T182" i="4" s="1"/>
  <c r="S185" i="4"/>
  <c r="L185" i="4"/>
  <c r="M185" i="4" s="1"/>
  <c r="AC184" i="4"/>
  <c r="AB184" i="4"/>
  <c r="AA184" i="4"/>
  <c r="X184" i="4"/>
  <c r="X183" i="4" s="1"/>
  <c r="X182" i="4" s="1"/>
  <c r="W184" i="4"/>
  <c r="U184" i="4"/>
  <c r="S184" i="4"/>
  <c r="S183" i="4" s="1"/>
  <c r="R184" i="4"/>
  <c r="Y184" i="4" s="1"/>
  <c r="P184" i="4"/>
  <c r="O184" i="4"/>
  <c r="O183" i="4" s="1"/>
  <c r="M184" i="4"/>
  <c r="K184" i="4"/>
  <c r="J184" i="4"/>
  <c r="L184" i="4" s="1"/>
  <c r="I184" i="4"/>
  <c r="H184" i="4"/>
  <c r="G184" i="4"/>
  <c r="F184" i="4"/>
  <c r="AB183" i="4"/>
  <c r="W183" i="4"/>
  <c r="U183" i="4"/>
  <c r="R183" i="4"/>
  <c r="P183" i="4"/>
  <c r="M183" i="4"/>
  <c r="K183" i="4"/>
  <c r="K182" i="4" s="1"/>
  <c r="I183" i="4"/>
  <c r="H183" i="4"/>
  <c r="G183" i="4"/>
  <c r="G182" i="4" s="1"/>
  <c r="F183" i="4"/>
  <c r="F182" i="4" s="1"/>
  <c r="U182" i="4"/>
  <c r="S182" i="4"/>
  <c r="P182" i="4"/>
  <c r="O182" i="4"/>
  <c r="I182" i="4"/>
  <c r="H182" i="4"/>
  <c r="AC181" i="4"/>
  <c r="AB181" i="4"/>
  <c r="X181" i="4"/>
  <c r="X180" i="4" s="1"/>
  <c r="X179" i="4" s="1"/>
  <c r="V181" i="4"/>
  <c r="T181" i="4"/>
  <c r="L181" i="4"/>
  <c r="M181" i="4" s="1"/>
  <c r="AC180" i="4"/>
  <c r="Z180" i="4"/>
  <c r="W180" i="4"/>
  <c r="V180" i="4"/>
  <c r="V179" i="4" s="1"/>
  <c r="V178" i="4" s="1"/>
  <c r="U180" i="4"/>
  <c r="T180" i="4"/>
  <c r="T179" i="4" s="1"/>
  <c r="T178" i="4" s="1"/>
  <c r="R180" i="4"/>
  <c r="AB180" i="4" s="1"/>
  <c r="P180" i="4"/>
  <c r="O180" i="4"/>
  <c r="M180" i="4"/>
  <c r="M179" i="4" s="1"/>
  <c r="K180" i="4"/>
  <c r="J180" i="4"/>
  <c r="I180" i="4"/>
  <c r="H180" i="4"/>
  <c r="H179" i="4" s="1"/>
  <c r="H178" i="4" s="1"/>
  <c r="G180" i="4"/>
  <c r="F180" i="4"/>
  <c r="AB179" i="4"/>
  <c r="W179" i="4"/>
  <c r="U179" i="4"/>
  <c r="R179" i="4"/>
  <c r="P179" i="4"/>
  <c r="P178" i="4" s="1"/>
  <c r="O179" i="4"/>
  <c r="K179" i="4"/>
  <c r="K178" i="4" s="1"/>
  <c r="J179" i="4"/>
  <c r="J178" i="4" s="1"/>
  <c r="I179" i="4"/>
  <c r="F179" i="4"/>
  <c r="X178" i="4"/>
  <c r="U178" i="4"/>
  <c r="O178" i="4"/>
  <c r="I178" i="4"/>
  <c r="F178" i="4"/>
  <c r="AC177" i="4"/>
  <c r="AB177" i="4"/>
  <c r="Z177" i="4"/>
  <c r="X177" i="4"/>
  <c r="V177" i="4"/>
  <c r="V176" i="4" s="1"/>
  <c r="V175" i="4" s="1"/>
  <c r="V174" i="4" s="1"/>
  <c r="T177" i="4"/>
  <c r="T176" i="4" s="1"/>
  <c r="T175" i="4" s="1"/>
  <c r="T174" i="4" s="1"/>
  <c r="Q177" i="4"/>
  <c r="Q176" i="4" s="1"/>
  <c r="Q175" i="4" s="1"/>
  <c r="M177" i="4"/>
  <c r="L177" i="4"/>
  <c r="Z176" i="4"/>
  <c r="X176" i="4"/>
  <c r="W176" i="4"/>
  <c r="U176" i="4"/>
  <c r="AB176" i="4" s="1"/>
  <c r="R176" i="4"/>
  <c r="R175" i="4" s="1"/>
  <c r="R174" i="4" s="1"/>
  <c r="P176" i="4"/>
  <c r="O176" i="4"/>
  <c r="O175" i="4" s="1"/>
  <c r="O174" i="4" s="1"/>
  <c r="M176" i="4"/>
  <c r="M175" i="4" s="1"/>
  <c r="L176" i="4"/>
  <c r="K176" i="4"/>
  <c r="J176" i="4"/>
  <c r="I176" i="4"/>
  <c r="H176" i="4"/>
  <c r="H175" i="4" s="1"/>
  <c r="H174" i="4" s="1"/>
  <c r="G176" i="4"/>
  <c r="F176" i="4"/>
  <c r="F175" i="4" s="1"/>
  <c r="F174" i="4" s="1"/>
  <c r="X175" i="4"/>
  <c r="W175" i="4"/>
  <c r="U175" i="4"/>
  <c r="P175" i="4"/>
  <c r="K175" i="4"/>
  <c r="J175" i="4"/>
  <c r="I175" i="4"/>
  <c r="G175" i="4"/>
  <c r="X174" i="4"/>
  <c r="W174" i="4"/>
  <c r="U174" i="4"/>
  <c r="AB174" i="4" s="1"/>
  <c r="Q174" i="4"/>
  <c r="P174" i="4"/>
  <c r="K174" i="4"/>
  <c r="J174" i="4"/>
  <c r="I174" i="4"/>
  <c r="X173" i="4"/>
  <c r="X172" i="4" s="1"/>
  <c r="V173" i="4"/>
  <c r="T173" i="4"/>
  <c r="S173" i="4"/>
  <c r="S172" i="4" s="1"/>
  <c r="S171" i="4" s="1"/>
  <c r="S170" i="4" s="1"/>
  <c r="Q173" i="4"/>
  <c r="Q172" i="4" s="1"/>
  <c r="Q171" i="4" s="1"/>
  <c r="Q170" i="4" s="1"/>
  <c r="L173" i="4"/>
  <c r="W172" i="4"/>
  <c r="V172" i="4"/>
  <c r="V171" i="4" s="1"/>
  <c r="V170" i="4" s="1"/>
  <c r="U172" i="4"/>
  <c r="U171" i="4" s="1"/>
  <c r="U170" i="4" s="1"/>
  <c r="T172" i="4"/>
  <c r="T171" i="4" s="1"/>
  <c r="T170" i="4" s="1"/>
  <c r="R172" i="4"/>
  <c r="P172" i="4"/>
  <c r="O172" i="4"/>
  <c r="O171" i="4" s="1"/>
  <c r="O170" i="4" s="1"/>
  <c r="M172" i="4"/>
  <c r="M171" i="4" s="1"/>
  <c r="K172" i="4"/>
  <c r="K171" i="4" s="1"/>
  <c r="J172" i="4"/>
  <c r="I172" i="4"/>
  <c r="H172" i="4"/>
  <c r="G172" i="4"/>
  <c r="L172" i="4" s="1"/>
  <c r="F172" i="4"/>
  <c r="X171" i="4"/>
  <c r="X170" i="4" s="1"/>
  <c r="W171" i="4"/>
  <c r="W170" i="4" s="1"/>
  <c r="R171" i="4"/>
  <c r="R170" i="4" s="1"/>
  <c r="P171" i="4"/>
  <c r="P170" i="4" s="1"/>
  <c r="J171" i="4"/>
  <c r="H171" i="4"/>
  <c r="H170" i="4" s="1"/>
  <c r="M170" i="4"/>
  <c r="K170" i="4"/>
  <c r="J170" i="4"/>
  <c r="I170" i="4"/>
  <c r="F170" i="4"/>
  <c r="AC169" i="4"/>
  <c r="AB169" i="4"/>
  <c r="Z169" i="4"/>
  <c r="X169" i="4"/>
  <c r="V169" i="4"/>
  <c r="T169" i="4"/>
  <c r="L169" i="4"/>
  <c r="M169" i="4" s="1"/>
  <c r="X168" i="4"/>
  <c r="W168" i="4"/>
  <c r="V168" i="4"/>
  <c r="V167" i="4" s="1"/>
  <c r="V166" i="4" s="1"/>
  <c r="U168" i="4"/>
  <c r="U167" i="4" s="1"/>
  <c r="T168" i="4"/>
  <c r="R168" i="4"/>
  <c r="P168" i="4"/>
  <c r="P167" i="4" s="1"/>
  <c r="P166" i="4" s="1"/>
  <c r="O168" i="4"/>
  <c r="O167" i="4" s="1"/>
  <c r="O166" i="4" s="1"/>
  <c r="K168" i="4"/>
  <c r="J168" i="4"/>
  <c r="I168" i="4"/>
  <c r="H168" i="4"/>
  <c r="L168" i="4" s="1"/>
  <c r="G168" i="4"/>
  <c r="F168" i="4"/>
  <c r="X167" i="4"/>
  <c r="X166" i="4" s="1"/>
  <c r="T167" i="4"/>
  <c r="R167" i="4"/>
  <c r="R166" i="4" s="1"/>
  <c r="K167" i="4"/>
  <c r="J167" i="4"/>
  <c r="J166" i="4" s="1"/>
  <c r="I167" i="4"/>
  <c r="I166" i="4" s="1"/>
  <c r="H167" i="4"/>
  <c r="G167" i="4"/>
  <c r="F167" i="4"/>
  <c r="U166" i="4"/>
  <c r="T166" i="4"/>
  <c r="K166" i="4"/>
  <c r="G166" i="4"/>
  <c r="F166" i="4"/>
  <c r="AC165" i="4"/>
  <c r="AB165" i="4"/>
  <c r="X165" i="4"/>
  <c r="X164" i="4" s="1"/>
  <c r="X163" i="4" s="1"/>
  <c r="X162" i="4" s="1"/>
  <c r="V165" i="4"/>
  <c r="T165" i="4"/>
  <c r="Q165" i="4"/>
  <c r="Q164" i="4" s="1"/>
  <c r="Q163" i="4" s="1"/>
  <c r="Q162" i="4" s="1"/>
  <c r="M165" i="4"/>
  <c r="Z165" i="4" s="1"/>
  <c r="W164" i="4"/>
  <c r="V164" i="4"/>
  <c r="V163" i="4" s="1"/>
  <c r="U164" i="4"/>
  <c r="T164" i="4"/>
  <c r="T163" i="4" s="1"/>
  <c r="T162" i="4" s="1"/>
  <c r="R164" i="4"/>
  <c r="P164" i="4"/>
  <c r="P163" i="4" s="1"/>
  <c r="P162" i="4" s="1"/>
  <c r="P127" i="4" s="1"/>
  <c r="P124" i="4" s="1"/>
  <c r="O164" i="4"/>
  <c r="O163" i="4" s="1"/>
  <c r="O162" i="4" s="1"/>
  <c r="L164" i="4"/>
  <c r="K164" i="4"/>
  <c r="J164" i="4"/>
  <c r="I164" i="4"/>
  <c r="H164" i="4"/>
  <c r="H163" i="4" s="1"/>
  <c r="L163" i="4" s="1"/>
  <c r="G164" i="4"/>
  <c r="F164" i="4"/>
  <c r="F163" i="4" s="1"/>
  <c r="F162" i="4" s="1"/>
  <c r="R163" i="4"/>
  <c r="K163" i="4"/>
  <c r="K162" i="4" s="1"/>
  <c r="J163" i="4"/>
  <c r="J162" i="4" s="1"/>
  <c r="I163" i="4"/>
  <c r="I162" i="4" s="1"/>
  <c r="G163" i="4"/>
  <c r="V162" i="4"/>
  <c r="H162" i="4"/>
  <c r="L162" i="4" s="1"/>
  <c r="G162" i="4"/>
  <c r="AC161" i="4"/>
  <c r="AB161" i="4"/>
  <c r="X161" i="4"/>
  <c r="X160" i="4" s="1"/>
  <c r="X159" i="4" s="1"/>
  <c r="V161" i="4"/>
  <c r="V160" i="4" s="1"/>
  <c r="V159" i="4" s="1"/>
  <c r="V158" i="4" s="1"/>
  <c r="T161" i="4"/>
  <c r="T160" i="4" s="1"/>
  <c r="T159" i="4" s="1"/>
  <c r="T158" i="4" s="1"/>
  <c r="L161" i="4"/>
  <c r="M161" i="4" s="1"/>
  <c r="AC160" i="4"/>
  <c r="W160" i="4"/>
  <c r="U160" i="4"/>
  <c r="R160" i="4"/>
  <c r="P160" i="4"/>
  <c r="P159" i="4" s="1"/>
  <c r="P158" i="4" s="1"/>
  <c r="O160" i="4"/>
  <c r="K160" i="4"/>
  <c r="K159" i="4" s="1"/>
  <c r="K158" i="4" s="1"/>
  <c r="J160" i="4"/>
  <c r="J159" i="4" s="1"/>
  <c r="I160" i="4"/>
  <c r="H160" i="4"/>
  <c r="G160" i="4"/>
  <c r="F160" i="4"/>
  <c r="W159" i="4"/>
  <c r="U159" i="4"/>
  <c r="R159" i="4"/>
  <c r="R158" i="4" s="1"/>
  <c r="O159" i="4"/>
  <c r="L159" i="4"/>
  <c r="I159" i="4"/>
  <c r="H159" i="4"/>
  <c r="G159" i="4"/>
  <c r="G158" i="4" s="1"/>
  <c r="F159" i="4"/>
  <c r="X158" i="4"/>
  <c r="O158" i="4"/>
  <c r="L158" i="4"/>
  <c r="J158" i="4"/>
  <c r="I158" i="4"/>
  <c r="H158" i="4"/>
  <c r="F158" i="4"/>
  <c r="AC157" i="4"/>
  <c r="AB157" i="4"/>
  <c r="X157" i="4"/>
  <c r="V157" i="4"/>
  <c r="V156" i="4" s="1"/>
  <c r="V155" i="4" s="1"/>
  <c r="V154" i="4" s="1"/>
  <c r="T157" i="4"/>
  <c r="T156" i="4" s="1"/>
  <c r="T155" i="4" s="1"/>
  <c r="T154" i="4" s="1"/>
  <c r="S157" i="4"/>
  <c r="S156" i="4" s="1"/>
  <c r="S155" i="4" s="1"/>
  <c r="S154" i="4" s="1"/>
  <c r="M157" i="4"/>
  <c r="L157" i="4"/>
  <c r="AC156" i="4"/>
  <c r="AB156" i="4"/>
  <c r="Z156" i="4"/>
  <c r="X156" i="4"/>
  <c r="W156" i="4"/>
  <c r="U156" i="4"/>
  <c r="R156" i="4"/>
  <c r="Y156" i="4" s="1"/>
  <c r="P156" i="4"/>
  <c r="P155" i="4" s="1"/>
  <c r="P154" i="4" s="1"/>
  <c r="O156" i="4"/>
  <c r="M156" i="4"/>
  <c r="M155" i="4" s="1"/>
  <c r="K156" i="4"/>
  <c r="J156" i="4"/>
  <c r="J155" i="4" s="1"/>
  <c r="J154" i="4" s="1"/>
  <c r="I156" i="4"/>
  <c r="H156" i="4"/>
  <c r="H155" i="4" s="1"/>
  <c r="G156" i="4"/>
  <c r="F156" i="4"/>
  <c r="Z155" i="4"/>
  <c r="Y155" i="4"/>
  <c r="X155" i="4"/>
  <c r="X154" i="4" s="1"/>
  <c r="W155" i="4"/>
  <c r="U155" i="4"/>
  <c r="R155" i="4"/>
  <c r="AB155" i="4" s="1"/>
  <c r="O155" i="4"/>
  <c r="K155" i="4"/>
  <c r="K154" i="4" s="1"/>
  <c r="I155" i="4"/>
  <c r="F155" i="4"/>
  <c r="Z154" i="4"/>
  <c r="U154" i="4"/>
  <c r="R154" i="4"/>
  <c r="O154" i="4"/>
  <c r="M154" i="4"/>
  <c r="I154" i="4"/>
  <c r="H154" i="4"/>
  <c r="F154" i="4"/>
  <c r="AC153" i="4"/>
  <c r="AB153" i="4"/>
  <c r="Y153" i="4"/>
  <c r="X153" i="4"/>
  <c r="X152" i="4" s="1"/>
  <c r="V153" i="4"/>
  <c r="V152" i="4" s="1"/>
  <c r="V151" i="4" s="1"/>
  <c r="V150" i="4" s="1"/>
  <c r="T153" i="4"/>
  <c r="L153" i="4"/>
  <c r="M153" i="4" s="1"/>
  <c r="M152" i="4" s="1"/>
  <c r="AC152" i="4"/>
  <c r="Z152" i="4"/>
  <c r="W152" i="4"/>
  <c r="W151" i="4" s="1"/>
  <c r="U152" i="4"/>
  <c r="AB152" i="4" s="1"/>
  <c r="T152" i="4"/>
  <c r="T151" i="4" s="1"/>
  <c r="T150" i="4" s="1"/>
  <c r="R152" i="4"/>
  <c r="P152" i="4"/>
  <c r="O152" i="4"/>
  <c r="K152" i="4"/>
  <c r="K151" i="4" s="1"/>
  <c r="K150" i="4" s="1"/>
  <c r="J152" i="4"/>
  <c r="I152" i="4"/>
  <c r="H152" i="4"/>
  <c r="G152" i="4"/>
  <c r="F152" i="4"/>
  <c r="AC151" i="4"/>
  <c r="X151" i="4"/>
  <c r="X150" i="4" s="1"/>
  <c r="U151" i="4"/>
  <c r="R151" i="4"/>
  <c r="P151" i="4"/>
  <c r="O151" i="4"/>
  <c r="O150" i="4" s="1"/>
  <c r="J151" i="4"/>
  <c r="I151" i="4"/>
  <c r="H151" i="4"/>
  <c r="H150" i="4" s="1"/>
  <c r="F151" i="4"/>
  <c r="R150" i="4"/>
  <c r="P150" i="4"/>
  <c r="J150" i="4"/>
  <c r="I150" i="4"/>
  <c r="F150" i="4"/>
  <c r="AC149" i="4"/>
  <c r="AB149" i="4"/>
  <c r="X149" i="4"/>
  <c r="V149" i="4"/>
  <c r="V148" i="4" s="1"/>
  <c r="T149" i="4"/>
  <c r="M149" i="4"/>
  <c r="S149" i="4" s="1"/>
  <c r="S148" i="4" s="1"/>
  <c r="S147" i="4" s="1"/>
  <c r="S146" i="4" s="1"/>
  <c r="L149" i="4"/>
  <c r="X148" i="4"/>
  <c r="X147" i="4" s="1"/>
  <c r="W148" i="4"/>
  <c r="AC148" i="4" s="1"/>
  <c r="U148" i="4"/>
  <c r="T148" i="4"/>
  <c r="R148" i="4"/>
  <c r="R147" i="4" s="1"/>
  <c r="P148" i="4"/>
  <c r="P147" i="4" s="1"/>
  <c r="O148" i="4"/>
  <c r="L148" i="4"/>
  <c r="K148" i="4"/>
  <c r="J148" i="4"/>
  <c r="J147" i="4" s="1"/>
  <c r="J146" i="4" s="1"/>
  <c r="I148" i="4"/>
  <c r="I147" i="4" s="1"/>
  <c r="I146" i="4" s="1"/>
  <c r="H148" i="4"/>
  <c r="G148" i="4"/>
  <c r="F148" i="4"/>
  <c r="F147" i="4" s="1"/>
  <c r="F146" i="4" s="1"/>
  <c r="AB147" i="4"/>
  <c r="W147" i="4"/>
  <c r="V147" i="4"/>
  <c r="V146" i="4" s="1"/>
  <c r="U147" i="4"/>
  <c r="U146" i="4" s="1"/>
  <c r="T147" i="4"/>
  <c r="T146" i="4" s="1"/>
  <c r="O147" i="4"/>
  <c r="O146" i="4" s="1"/>
  <c r="L147" i="4"/>
  <c r="K147" i="4"/>
  <c r="H147" i="4"/>
  <c r="H146" i="4" s="1"/>
  <c r="L146" i="4" s="1"/>
  <c r="G147" i="4"/>
  <c r="X146" i="4"/>
  <c r="W146" i="4"/>
  <c r="AC146" i="4" s="1"/>
  <c r="P146" i="4"/>
  <c r="K146" i="4"/>
  <c r="G146" i="4"/>
  <c r="AC145" i="4"/>
  <c r="AB145" i="4"/>
  <c r="X145" i="4"/>
  <c r="X144" i="4" s="1"/>
  <c r="X143" i="4" s="1"/>
  <c r="X142" i="4" s="1"/>
  <c r="V145" i="4"/>
  <c r="T145" i="4"/>
  <c r="M145" i="4"/>
  <c r="L145" i="4"/>
  <c r="W144" i="4"/>
  <c r="AC144" i="4" s="1"/>
  <c r="V144" i="4"/>
  <c r="V143" i="4" s="1"/>
  <c r="V142" i="4" s="1"/>
  <c r="U144" i="4"/>
  <c r="AB144" i="4" s="1"/>
  <c r="T144" i="4"/>
  <c r="T143" i="4" s="1"/>
  <c r="T142" i="4" s="1"/>
  <c r="R144" i="4"/>
  <c r="P144" i="4"/>
  <c r="P143" i="4" s="1"/>
  <c r="P142" i="4" s="1"/>
  <c r="O144" i="4"/>
  <c r="K144" i="4"/>
  <c r="J144" i="4"/>
  <c r="I144" i="4"/>
  <c r="H144" i="4"/>
  <c r="G144" i="4"/>
  <c r="F144" i="4"/>
  <c r="AB143" i="4"/>
  <c r="W143" i="4"/>
  <c r="U143" i="4"/>
  <c r="R143" i="4"/>
  <c r="O143" i="4"/>
  <c r="K143" i="4"/>
  <c r="K142" i="4" s="1"/>
  <c r="J143" i="4"/>
  <c r="J142" i="4" s="1"/>
  <c r="I143" i="4"/>
  <c r="I142" i="4" s="1"/>
  <c r="H143" i="4"/>
  <c r="H142" i="4" s="1"/>
  <c r="F143" i="4"/>
  <c r="AB142" i="4"/>
  <c r="U142" i="4"/>
  <c r="R142" i="4"/>
  <c r="O142" i="4"/>
  <c r="F142" i="4"/>
  <c r="AC141" i="4"/>
  <c r="AB141" i="4"/>
  <c r="X141" i="4"/>
  <c r="V141" i="4"/>
  <c r="T141" i="4"/>
  <c r="L141" i="4"/>
  <c r="M141" i="4" s="1"/>
  <c r="AC140" i="4"/>
  <c r="X140" i="4"/>
  <c r="X139" i="4" s="1"/>
  <c r="W140" i="4"/>
  <c r="V140" i="4"/>
  <c r="V139" i="4" s="1"/>
  <c r="V138" i="4" s="1"/>
  <c r="U140" i="4"/>
  <c r="T140" i="4"/>
  <c r="R140" i="4"/>
  <c r="P140" i="4"/>
  <c r="O140" i="4"/>
  <c r="O139" i="4" s="1"/>
  <c r="L140" i="4"/>
  <c r="K140" i="4"/>
  <c r="J140" i="4"/>
  <c r="J139" i="4" s="1"/>
  <c r="I140" i="4"/>
  <c r="H140" i="4"/>
  <c r="G140" i="4"/>
  <c r="F140" i="4"/>
  <c r="F139" i="4" s="1"/>
  <c r="F138" i="4" s="1"/>
  <c r="W139" i="4"/>
  <c r="U139" i="4"/>
  <c r="T139" i="4"/>
  <c r="T138" i="4" s="1"/>
  <c r="P139" i="4"/>
  <c r="K139" i="4"/>
  <c r="L139" i="4" s="1"/>
  <c r="I139" i="4"/>
  <c r="H139" i="4"/>
  <c r="G139" i="4"/>
  <c r="X138" i="4"/>
  <c r="P138" i="4"/>
  <c r="O138" i="4"/>
  <c r="J138" i="4"/>
  <c r="I138" i="4"/>
  <c r="H138" i="4"/>
  <c r="G138" i="4"/>
  <c r="AC137" i="4"/>
  <c r="AB137" i="4"/>
  <c r="X137" i="4"/>
  <c r="V137" i="4"/>
  <c r="V136" i="4" s="1"/>
  <c r="V135" i="4" s="1"/>
  <c r="V134" i="4" s="1"/>
  <c r="T137" i="4"/>
  <c r="T136" i="4" s="1"/>
  <c r="T135" i="4" s="1"/>
  <c r="T134" i="4" s="1"/>
  <c r="S137" i="4"/>
  <c r="M137" i="4"/>
  <c r="L137" i="4"/>
  <c r="AB136" i="4"/>
  <c r="AA136" i="4"/>
  <c r="X136" i="4"/>
  <c r="W136" i="4"/>
  <c r="U136" i="4"/>
  <c r="AC136" i="4" s="1"/>
  <c r="S136" i="4"/>
  <c r="S135" i="4" s="1"/>
  <c r="S134" i="4" s="1"/>
  <c r="R136" i="4"/>
  <c r="Y136" i="4" s="1"/>
  <c r="P136" i="4"/>
  <c r="O136" i="4"/>
  <c r="M136" i="4"/>
  <c r="L136" i="4"/>
  <c r="K136" i="4"/>
  <c r="J136" i="4"/>
  <c r="I136" i="4"/>
  <c r="H136" i="4"/>
  <c r="G136" i="4"/>
  <c r="F136" i="4"/>
  <c r="F135" i="4" s="1"/>
  <c r="F134" i="4" s="1"/>
  <c r="F128" i="4" s="1"/>
  <c r="F125" i="4" s="1"/>
  <c r="F121" i="4" s="1"/>
  <c r="X135" i="4"/>
  <c r="X134" i="4" s="1"/>
  <c r="X128" i="4" s="1"/>
  <c r="X125" i="4" s="1"/>
  <c r="X121" i="4" s="1"/>
  <c r="W135" i="4"/>
  <c r="R135" i="4"/>
  <c r="P135" i="4"/>
  <c r="P134" i="4" s="1"/>
  <c r="O135" i="4"/>
  <c r="O134" i="4" s="1"/>
  <c r="K135" i="4"/>
  <c r="J135" i="4"/>
  <c r="I135" i="4"/>
  <c r="I134" i="4" s="1"/>
  <c r="H135" i="4"/>
  <c r="G135" i="4"/>
  <c r="R134" i="4"/>
  <c r="K134" i="4"/>
  <c r="J134" i="4"/>
  <c r="J128" i="4" s="1"/>
  <c r="J125" i="4" s="1"/>
  <c r="J121" i="4" s="1"/>
  <c r="H134" i="4"/>
  <c r="AC133" i="4"/>
  <c r="AB133" i="4"/>
  <c r="X133" i="4"/>
  <c r="X132" i="4" s="1"/>
  <c r="X131" i="4" s="1"/>
  <c r="X130" i="4" s="1"/>
  <c r="V133" i="4"/>
  <c r="V132" i="4" s="1"/>
  <c r="T133" i="4"/>
  <c r="L133" i="4"/>
  <c r="M133" i="4" s="1"/>
  <c r="S133" i="4" s="1"/>
  <c r="S132" i="4" s="1"/>
  <c r="S131" i="4" s="1"/>
  <c r="S130" i="4" s="1"/>
  <c r="AC132" i="4"/>
  <c r="W132" i="4"/>
  <c r="U132" i="4"/>
  <c r="T132" i="4"/>
  <c r="T131" i="4" s="1"/>
  <c r="T130" i="4" s="1"/>
  <c r="R132" i="4"/>
  <c r="AB132" i="4" s="1"/>
  <c r="P132" i="4"/>
  <c r="O132" i="4"/>
  <c r="K132" i="4"/>
  <c r="J132" i="4"/>
  <c r="I132" i="4"/>
  <c r="H132" i="4"/>
  <c r="H131" i="4" s="1"/>
  <c r="G132" i="4"/>
  <c r="F132" i="4"/>
  <c r="F131" i="4" s="1"/>
  <c r="F130" i="4" s="1"/>
  <c r="AC131" i="4"/>
  <c r="W131" i="4"/>
  <c r="V131" i="4"/>
  <c r="V130" i="4" s="1"/>
  <c r="U131" i="4"/>
  <c r="P131" i="4"/>
  <c r="O131" i="4"/>
  <c r="J131" i="4"/>
  <c r="I131" i="4"/>
  <c r="G131" i="4"/>
  <c r="G130" i="4" s="1"/>
  <c r="U130" i="4"/>
  <c r="P130" i="4"/>
  <c r="O130" i="4"/>
  <c r="I130" i="4"/>
  <c r="H130" i="4"/>
  <c r="X129" i="4"/>
  <c r="X126" i="4" s="1"/>
  <c r="V129" i="4"/>
  <c r="T129" i="4"/>
  <c r="T126" i="4" s="1"/>
  <c r="R129" i="4"/>
  <c r="O129" i="4"/>
  <c r="K129" i="4"/>
  <c r="K126" i="4" s="1"/>
  <c r="J129" i="4"/>
  <c r="F127" i="4"/>
  <c r="F124" i="4" s="1"/>
  <c r="F120" i="4" s="1"/>
  <c r="V126" i="4"/>
  <c r="R126" i="4"/>
  <c r="P126" i="4"/>
  <c r="O126" i="4"/>
  <c r="J126" i="4"/>
  <c r="H126" i="4"/>
  <c r="V122" i="4"/>
  <c r="R122" i="4"/>
  <c r="J122" i="4"/>
  <c r="I122" i="4"/>
  <c r="F122" i="4"/>
  <c r="X119" i="4"/>
  <c r="X118" i="4" s="1"/>
  <c r="V119" i="4"/>
  <c r="V118" i="4" s="1"/>
  <c r="T119" i="4"/>
  <c r="T118" i="4" s="1"/>
  <c r="T113" i="4" s="1"/>
  <c r="T111" i="4" s="1"/>
  <c r="L119" i="4"/>
  <c r="M119" i="4" s="1"/>
  <c r="W118" i="4"/>
  <c r="W113" i="4" s="1"/>
  <c r="U118" i="4"/>
  <c r="R118" i="4"/>
  <c r="R113" i="4" s="1"/>
  <c r="P118" i="4"/>
  <c r="O118" i="4"/>
  <c r="O113" i="4" s="1"/>
  <c r="O111" i="4" s="1"/>
  <c r="K118" i="4"/>
  <c r="K113" i="4" s="1"/>
  <c r="J118" i="4"/>
  <c r="I118" i="4"/>
  <c r="H118" i="4"/>
  <c r="G118" i="4"/>
  <c r="L118" i="4" s="1"/>
  <c r="F118" i="4"/>
  <c r="F113" i="4" s="1"/>
  <c r="F111" i="4" s="1"/>
  <c r="AA117" i="4"/>
  <c r="X117" i="4"/>
  <c r="V117" i="4"/>
  <c r="V116" i="4" s="1"/>
  <c r="V115" i="4" s="1"/>
  <c r="V114" i="4" s="1"/>
  <c r="V112" i="4" s="1"/>
  <c r="T117" i="4"/>
  <c r="T116" i="4" s="1"/>
  <c r="T115" i="4" s="1"/>
  <c r="T114" i="4" s="1"/>
  <c r="T112" i="4" s="1"/>
  <c r="S117" i="4"/>
  <c r="L117" i="4"/>
  <c r="M117" i="4" s="1"/>
  <c r="Y116" i="4"/>
  <c r="X116" i="4"/>
  <c r="W116" i="4"/>
  <c r="U116" i="4"/>
  <c r="U115" i="4" s="1"/>
  <c r="S116" i="4"/>
  <c r="S115" i="4" s="1"/>
  <c r="S114" i="4" s="1"/>
  <c r="S112" i="4" s="1"/>
  <c r="R116" i="4"/>
  <c r="P116" i="4"/>
  <c r="O116" i="4"/>
  <c r="O115" i="4" s="1"/>
  <c r="M116" i="4"/>
  <c r="Z116" i="4" s="1"/>
  <c r="L116" i="4"/>
  <c r="K116" i="4"/>
  <c r="J116" i="4"/>
  <c r="I116" i="4"/>
  <c r="I115" i="4" s="1"/>
  <c r="H116" i="4"/>
  <c r="G116" i="4"/>
  <c r="F116" i="4"/>
  <c r="F115" i="4" s="1"/>
  <c r="F114" i="4" s="1"/>
  <c r="F112" i="4" s="1"/>
  <c r="X115" i="4"/>
  <c r="X114" i="4" s="1"/>
  <c r="X112" i="4" s="1"/>
  <c r="W115" i="4"/>
  <c r="R115" i="4"/>
  <c r="P115" i="4"/>
  <c r="P114" i="4" s="1"/>
  <c r="P112" i="4" s="1"/>
  <c r="K115" i="4"/>
  <c r="J115" i="4"/>
  <c r="H115" i="4"/>
  <c r="H114" i="4" s="1"/>
  <c r="H112" i="4" s="1"/>
  <c r="G115" i="4"/>
  <c r="W114" i="4"/>
  <c r="U114" i="4"/>
  <c r="R114" i="4"/>
  <c r="O114" i="4"/>
  <c r="O112" i="4" s="1"/>
  <c r="K114" i="4"/>
  <c r="J114" i="4"/>
  <c r="J112" i="4" s="1"/>
  <c r="I114" i="4"/>
  <c r="I112" i="4" s="1"/>
  <c r="X113" i="4"/>
  <c r="V113" i="4"/>
  <c r="V111" i="4" s="1"/>
  <c r="U113" i="4"/>
  <c r="P113" i="4"/>
  <c r="J113" i="4"/>
  <c r="J111" i="4" s="1"/>
  <c r="I113" i="4"/>
  <c r="I111" i="4" s="1"/>
  <c r="H113" i="4"/>
  <c r="G113" i="4"/>
  <c r="W112" i="4"/>
  <c r="R112" i="4"/>
  <c r="K112" i="4"/>
  <c r="X111" i="4"/>
  <c r="W111" i="4"/>
  <c r="P111" i="4"/>
  <c r="K111" i="4"/>
  <c r="H111" i="4"/>
  <c r="X110" i="4"/>
  <c r="X109" i="4" s="1"/>
  <c r="X108" i="4" s="1"/>
  <c r="V110" i="4"/>
  <c r="T110" i="4"/>
  <c r="M110" i="4"/>
  <c r="Q110" i="4" s="1"/>
  <c r="Q109" i="4" s="1"/>
  <c r="Q108" i="4" s="1"/>
  <c r="L110" i="4"/>
  <c r="W109" i="4"/>
  <c r="V109" i="4"/>
  <c r="U109" i="4"/>
  <c r="T109" i="4"/>
  <c r="T108" i="4" s="1"/>
  <c r="R109" i="4"/>
  <c r="P109" i="4"/>
  <c r="O109" i="4"/>
  <c r="M109" i="4"/>
  <c r="K109" i="4"/>
  <c r="J109" i="4"/>
  <c r="I109" i="4"/>
  <c r="H109" i="4"/>
  <c r="H108" i="4" s="1"/>
  <c r="G109" i="4"/>
  <c r="F109" i="4"/>
  <c r="V108" i="4"/>
  <c r="U108" i="4"/>
  <c r="R108" i="4"/>
  <c r="P108" i="4"/>
  <c r="O108" i="4"/>
  <c r="K108" i="4"/>
  <c r="J108" i="4"/>
  <c r="I108" i="4"/>
  <c r="F108" i="4"/>
  <c r="AA107" i="4"/>
  <c r="Z107" i="4"/>
  <c r="X107" i="4"/>
  <c r="V107" i="4"/>
  <c r="V105" i="4" s="1"/>
  <c r="T107" i="4"/>
  <c r="T105" i="4" s="1"/>
  <c r="T104" i="4" s="1"/>
  <c r="T94" i="4" s="1"/>
  <c r="S107" i="4"/>
  <c r="Q107" i="4"/>
  <c r="L107" i="4"/>
  <c r="M107" i="4" s="1"/>
  <c r="Y107" i="4" s="1"/>
  <c r="X106" i="4"/>
  <c r="X105" i="4" s="1"/>
  <c r="X104" i="4" s="1"/>
  <c r="X9" i="4" s="1"/>
  <c r="V106" i="4"/>
  <c r="T106" i="4"/>
  <c r="M106" i="4"/>
  <c r="AA106" i="4" s="1"/>
  <c r="L106" i="4"/>
  <c r="Z105" i="4"/>
  <c r="W105" i="4"/>
  <c r="U105" i="4"/>
  <c r="R105" i="4"/>
  <c r="P105" i="4"/>
  <c r="O105" i="4"/>
  <c r="M105" i="4"/>
  <c r="M104" i="4" s="1"/>
  <c r="K105" i="4"/>
  <c r="J105" i="4"/>
  <c r="I105" i="4"/>
  <c r="H105" i="4"/>
  <c r="H104" i="4" s="1"/>
  <c r="G105" i="4"/>
  <c r="G104" i="4" s="1"/>
  <c r="F105" i="4"/>
  <c r="F104" i="4" s="1"/>
  <c r="V104" i="4"/>
  <c r="U104" i="4"/>
  <c r="P104" i="4"/>
  <c r="O104" i="4"/>
  <c r="J104" i="4"/>
  <c r="I104" i="4"/>
  <c r="AA103" i="4"/>
  <c r="Z103" i="4"/>
  <c r="X103" i="4"/>
  <c r="V103" i="4"/>
  <c r="V101" i="4" s="1"/>
  <c r="V100" i="4" s="1"/>
  <c r="V99" i="4" s="1"/>
  <c r="T103" i="4"/>
  <c r="S103" i="4"/>
  <c r="Q103" i="4"/>
  <c r="L103" i="4"/>
  <c r="M103" i="4" s="1"/>
  <c r="Y103" i="4" s="1"/>
  <c r="AC102" i="4"/>
  <c r="AB102" i="4"/>
  <c r="AA102" i="4"/>
  <c r="X102" i="4"/>
  <c r="V102" i="4"/>
  <c r="T102" i="4"/>
  <c r="T101" i="4" s="1"/>
  <c r="T100" i="4" s="1"/>
  <c r="T99" i="4" s="1"/>
  <c r="S102" i="4"/>
  <c r="S101" i="4" s="1"/>
  <c r="S100" i="4" s="1"/>
  <c r="S99" i="4" s="1"/>
  <c r="Q102" i="4"/>
  <c r="M102" i="4"/>
  <c r="L102" i="4"/>
  <c r="AA101" i="4"/>
  <c r="Y101" i="4"/>
  <c r="X101" i="4"/>
  <c r="W101" i="4"/>
  <c r="U101" i="4"/>
  <c r="R101" i="4"/>
  <c r="R100" i="4" s="1"/>
  <c r="Q101" i="4"/>
  <c r="Q100" i="4" s="1"/>
  <c r="Q99" i="4" s="1"/>
  <c r="Q95" i="4" s="1"/>
  <c r="P101" i="4"/>
  <c r="O101" i="4"/>
  <c r="M101" i="4"/>
  <c r="M100" i="4" s="1"/>
  <c r="K101" i="4"/>
  <c r="K100" i="4" s="1"/>
  <c r="J101" i="4"/>
  <c r="I101" i="4"/>
  <c r="H101" i="4"/>
  <c r="G101" i="4"/>
  <c r="F101" i="4"/>
  <c r="F100" i="4" s="1"/>
  <c r="F99" i="4" s="1"/>
  <c r="AC100" i="4"/>
  <c r="AB100" i="4"/>
  <c r="X100" i="4"/>
  <c r="W100" i="4"/>
  <c r="U100" i="4"/>
  <c r="P100" i="4"/>
  <c r="P99" i="4" s="1"/>
  <c r="P95" i="4" s="1"/>
  <c r="O100" i="4"/>
  <c r="O99" i="4" s="1"/>
  <c r="I100" i="4"/>
  <c r="I99" i="4" s="1"/>
  <c r="H100" i="4"/>
  <c r="G100" i="4"/>
  <c r="X99" i="4"/>
  <c r="U99" i="4"/>
  <c r="K99" i="4"/>
  <c r="K95" i="4" s="1"/>
  <c r="H99" i="4"/>
  <c r="AA98" i="4"/>
  <c r="Z98" i="4"/>
  <c r="X98" i="4"/>
  <c r="V98" i="4"/>
  <c r="V97" i="4" s="1"/>
  <c r="T98" i="4"/>
  <c r="S98" i="4"/>
  <c r="S97" i="4" s="1"/>
  <c r="S96" i="4" s="1"/>
  <c r="Q98" i="4"/>
  <c r="Q97" i="4" s="1"/>
  <c r="Q96" i="4" s="1"/>
  <c r="L98" i="4"/>
  <c r="M98" i="4" s="1"/>
  <c r="Y98" i="4" s="1"/>
  <c r="X97" i="4"/>
  <c r="X96" i="4" s="1"/>
  <c r="W97" i="4"/>
  <c r="U97" i="4"/>
  <c r="U96" i="4" s="1"/>
  <c r="U95" i="4" s="1"/>
  <c r="T97" i="4"/>
  <c r="T96" i="4" s="1"/>
  <c r="T95" i="4" s="1"/>
  <c r="R97" i="4"/>
  <c r="R96" i="4" s="1"/>
  <c r="P97" i="4"/>
  <c r="O97" i="4"/>
  <c r="O96" i="4" s="1"/>
  <c r="M97" i="4"/>
  <c r="AA97" i="4" s="1"/>
  <c r="K97" i="4"/>
  <c r="J97" i="4"/>
  <c r="I97" i="4"/>
  <c r="I96" i="4" s="1"/>
  <c r="H97" i="4"/>
  <c r="H96" i="4" s="1"/>
  <c r="H95" i="4" s="1"/>
  <c r="G97" i="4"/>
  <c r="F97" i="4"/>
  <c r="W96" i="4"/>
  <c r="V96" i="4"/>
  <c r="V95" i="4" s="1"/>
  <c r="P96" i="4"/>
  <c r="K96" i="4"/>
  <c r="J96" i="4"/>
  <c r="F96" i="4"/>
  <c r="X95" i="4"/>
  <c r="V94" i="4"/>
  <c r="P94" i="4"/>
  <c r="O94" i="4"/>
  <c r="J94" i="4"/>
  <c r="I94" i="4"/>
  <c r="H94" i="4"/>
  <c r="AC93" i="4"/>
  <c r="AB93" i="4"/>
  <c r="X93" i="4"/>
  <c r="V93" i="4"/>
  <c r="T93" i="4"/>
  <c r="S93" i="4"/>
  <c r="O93" i="4"/>
  <c r="L93" i="4"/>
  <c r="M93" i="4" s="1"/>
  <c r="Y93" i="4" s="1"/>
  <c r="Z92" i="4"/>
  <c r="X92" i="4"/>
  <c r="V92" i="4"/>
  <c r="T92" i="4"/>
  <c r="L92" i="4"/>
  <c r="M92" i="4" s="1"/>
  <c r="AB91" i="4"/>
  <c r="X91" i="4"/>
  <c r="V91" i="4"/>
  <c r="T91" i="4"/>
  <c r="L91" i="4"/>
  <c r="M91" i="4" s="1"/>
  <c r="AC90" i="4"/>
  <c r="AB90" i="4"/>
  <c r="X90" i="4"/>
  <c r="V90" i="4"/>
  <c r="T90" i="4"/>
  <c r="L90" i="4"/>
  <c r="M90" i="4" s="1"/>
  <c r="AB89" i="4"/>
  <c r="Y89" i="4"/>
  <c r="X89" i="4"/>
  <c r="V89" i="4"/>
  <c r="T89" i="4"/>
  <c r="M89" i="4"/>
  <c r="L89" i="4"/>
  <c r="AB88" i="4"/>
  <c r="Y88" i="4"/>
  <c r="X88" i="4"/>
  <c r="V88" i="4"/>
  <c r="V87" i="4" s="1"/>
  <c r="T88" i="4"/>
  <c r="M88" i="4"/>
  <c r="L88" i="4"/>
  <c r="AB87" i="4"/>
  <c r="X87" i="4"/>
  <c r="W87" i="4"/>
  <c r="U87" i="4"/>
  <c r="R87" i="4"/>
  <c r="P87" i="4"/>
  <c r="O87" i="4"/>
  <c r="K87" i="4"/>
  <c r="J87" i="4"/>
  <c r="L87" i="4" s="1"/>
  <c r="I87" i="4"/>
  <c r="H87" i="4"/>
  <c r="G87" i="4"/>
  <c r="F87" i="4"/>
  <c r="AC86" i="4"/>
  <c r="AB86" i="4"/>
  <c r="X86" i="4"/>
  <c r="V86" i="4"/>
  <c r="V80" i="4" s="1"/>
  <c r="T86" i="4"/>
  <c r="L86" i="4"/>
  <c r="M86" i="4" s="1"/>
  <c r="Q86" i="4" s="1"/>
  <c r="AC85" i="4"/>
  <c r="AB85" i="4"/>
  <c r="AA85" i="4"/>
  <c r="X85" i="4"/>
  <c r="V85" i="4"/>
  <c r="T85" i="4"/>
  <c r="S85" i="4"/>
  <c r="Q85" i="4"/>
  <c r="L85" i="4"/>
  <c r="M85" i="4" s="1"/>
  <c r="AC84" i="4"/>
  <c r="AB84" i="4"/>
  <c r="AA84" i="4"/>
  <c r="X84" i="4"/>
  <c r="V84" i="4"/>
  <c r="T84" i="4"/>
  <c r="M84" i="4"/>
  <c r="L84" i="4"/>
  <c r="AC83" i="4"/>
  <c r="AB83" i="4"/>
  <c r="X83" i="4"/>
  <c r="V83" i="4"/>
  <c r="T83" i="4"/>
  <c r="L83" i="4"/>
  <c r="M83" i="4" s="1"/>
  <c r="Y83" i="4" s="1"/>
  <c r="AC82" i="4"/>
  <c r="AB82" i="4"/>
  <c r="X82" i="4"/>
  <c r="V82" i="4"/>
  <c r="T82" i="4"/>
  <c r="T80" i="4" s="1"/>
  <c r="S82" i="4"/>
  <c r="L82" i="4"/>
  <c r="M82" i="4" s="1"/>
  <c r="AC81" i="4"/>
  <c r="AB81" i="4"/>
  <c r="X81" i="4"/>
  <c r="V81" i="4"/>
  <c r="T81" i="4"/>
  <c r="L81" i="4"/>
  <c r="M81" i="4" s="1"/>
  <c r="S81" i="4" s="1"/>
  <c r="AC80" i="4"/>
  <c r="AB80" i="4"/>
  <c r="W80" i="4"/>
  <c r="U80" i="4"/>
  <c r="R80" i="4"/>
  <c r="P80" i="4"/>
  <c r="O80" i="4"/>
  <c r="K80" i="4"/>
  <c r="J80" i="4"/>
  <c r="I80" i="4"/>
  <c r="H80" i="4"/>
  <c r="G80" i="4"/>
  <c r="L80" i="4" s="1"/>
  <c r="F80" i="4"/>
  <c r="AB79" i="4"/>
  <c r="X79" i="4"/>
  <c r="V79" i="4"/>
  <c r="T79" i="4"/>
  <c r="L79" i="4"/>
  <c r="M79" i="4" s="1"/>
  <c r="AC78" i="4"/>
  <c r="AB78" i="4"/>
  <c r="X78" i="4"/>
  <c r="V78" i="4"/>
  <c r="T78" i="4"/>
  <c r="T76" i="4" s="1"/>
  <c r="L78" i="4"/>
  <c r="M78" i="4" s="1"/>
  <c r="AC77" i="4"/>
  <c r="AB77" i="4"/>
  <c r="X77" i="4"/>
  <c r="V77" i="4"/>
  <c r="V76" i="4" s="1"/>
  <c r="T77" i="4"/>
  <c r="L77" i="4"/>
  <c r="M77" i="4" s="1"/>
  <c r="X76" i="4"/>
  <c r="W76" i="4"/>
  <c r="AC76" i="4" s="1"/>
  <c r="U76" i="4"/>
  <c r="R76" i="4"/>
  <c r="AB76" i="4" s="1"/>
  <c r="P76" i="4"/>
  <c r="O76" i="4"/>
  <c r="K76" i="4"/>
  <c r="J76" i="4"/>
  <c r="I76" i="4"/>
  <c r="L76" i="4" s="1"/>
  <c r="H76" i="4"/>
  <c r="G76" i="4"/>
  <c r="F76" i="4"/>
  <c r="AC75" i="4"/>
  <c r="AB75" i="4"/>
  <c r="AA75" i="4"/>
  <c r="X75" i="4"/>
  <c r="V75" i="4"/>
  <c r="T75" i="4"/>
  <c r="M75" i="4"/>
  <c r="L75" i="4"/>
  <c r="AB74" i="4"/>
  <c r="X74" i="4"/>
  <c r="V74" i="4"/>
  <c r="T74" i="4"/>
  <c r="L74" i="4"/>
  <c r="M74" i="4" s="1"/>
  <c r="Y74" i="4" s="1"/>
  <c r="AC73" i="4"/>
  <c r="AB73" i="4"/>
  <c r="X73" i="4"/>
  <c r="V73" i="4"/>
  <c r="T73" i="4"/>
  <c r="S73" i="4"/>
  <c r="L73" i="4"/>
  <c r="M73" i="4" s="1"/>
  <c r="AB72" i="4"/>
  <c r="X72" i="4"/>
  <c r="V72" i="4"/>
  <c r="T72" i="4"/>
  <c r="J72" i="4"/>
  <c r="J70" i="4" s="1"/>
  <c r="AC71" i="4"/>
  <c r="AB71" i="4"/>
  <c r="X71" i="4"/>
  <c r="V71" i="4"/>
  <c r="T71" i="4"/>
  <c r="M71" i="4"/>
  <c r="L71" i="4"/>
  <c r="W70" i="4"/>
  <c r="U70" i="4"/>
  <c r="T70" i="4"/>
  <c r="R70" i="4"/>
  <c r="P70" i="4"/>
  <c r="O70" i="4"/>
  <c r="K70" i="4"/>
  <c r="I70" i="4"/>
  <c r="H70" i="4"/>
  <c r="G70" i="4"/>
  <c r="F70" i="4"/>
  <c r="AB69" i="4"/>
  <c r="X69" i="4"/>
  <c r="V69" i="4"/>
  <c r="V68" i="4" s="1"/>
  <c r="T69" i="4"/>
  <c r="T68" i="4" s="1"/>
  <c r="L69" i="4"/>
  <c r="M69" i="4" s="1"/>
  <c r="Z68" i="4"/>
  <c r="X68" i="4"/>
  <c r="W68" i="4"/>
  <c r="U68" i="4"/>
  <c r="R68" i="4"/>
  <c r="P68" i="4"/>
  <c r="O68" i="4"/>
  <c r="M68" i="4"/>
  <c r="L68" i="4"/>
  <c r="K68" i="4"/>
  <c r="J68" i="4"/>
  <c r="I68" i="4"/>
  <c r="H68" i="4"/>
  <c r="G68" i="4"/>
  <c r="F68" i="4"/>
  <c r="K67" i="4"/>
  <c r="J67" i="4"/>
  <c r="H67" i="4"/>
  <c r="AC66" i="4"/>
  <c r="AB66" i="4"/>
  <c r="X66" i="4"/>
  <c r="V66" i="4"/>
  <c r="T66" i="4"/>
  <c r="T62" i="4" s="1"/>
  <c r="M66" i="4"/>
  <c r="Z66" i="4" s="1"/>
  <c r="L66" i="4"/>
  <c r="AC65" i="4"/>
  <c r="AB65" i="4"/>
  <c r="X65" i="4"/>
  <c r="V65" i="4"/>
  <c r="T65" i="4"/>
  <c r="L65" i="4"/>
  <c r="M65" i="4" s="1"/>
  <c r="AA65" i="4" s="1"/>
  <c r="Y64" i="4"/>
  <c r="X64" i="4"/>
  <c r="V64" i="4"/>
  <c r="T64" i="4"/>
  <c r="L64" i="4"/>
  <c r="M64" i="4" s="1"/>
  <c r="AC63" i="4"/>
  <c r="AB63" i="4"/>
  <c r="X63" i="4"/>
  <c r="X62" i="4" s="1"/>
  <c r="V63" i="4"/>
  <c r="V62" i="4" s="1"/>
  <c r="T63" i="4"/>
  <c r="L63" i="4"/>
  <c r="M63" i="4" s="1"/>
  <c r="W62" i="4"/>
  <c r="AC62" i="4" s="1"/>
  <c r="U62" i="4"/>
  <c r="AB62" i="4" s="1"/>
  <c r="R62" i="4"/>
  <c r="P62" i="4"/>
  <c r="O62" i="4"/>
  <c r="L62" i="4"/>
  <c r="K62" i="4"/>
  <c r="J62" i="4"/>
  <c r="I62" i="4"/>
  <c r="H62" i="4"/>
  <c r="G62" i="4"/>
  <c r="F62" i="4"/>
  <c r="AC61" i="4"/>
  <c r="AB61" i="4"/>
  <c r="X61" i="4"/>
  <c r="V61" i="4"/>
  <c r="T61" i="4"/>
  <c r="M61" i="4"/>
  <c r="Y61" i="4" s="1"/>
  <c r="L61" i="4"/>
  <c r="AB60" i="4"/>
  <c r="Y60" i="4"/>
  <c r="X60" i="4"/>
  <c r="V60" i="4"/>
  <c r="T60" i="4"/>
  <c r="M60" i="4"/>
  <c r="L60" i="4"/>
  <c r="AB59" i="4"/>
  <c r="Y59" i="4"/>
  <c r="X59" i="4"/>
  <c r="V59" i="4"/>
  <c r="T59" i="4"/>
  <c r="M59" i="4"/>
  <c r="L59" i="4"/>
  <c r="AC58" i="4"/>
  <c r="AB58" i="4"/>
  <c r="X58" i="4"/>
  <c r="V58" i="4"/>
  <c r="T58" i="4"/>
  <c r="L58" i="4"/>
  <c r="M58" i="4" s="1"/>
  <c r="AC57" i="4"/>
  <c r="AB57" i="4"/>
  <c r="X57" i="4"/>
  <c r="V57" i="4"/>
  <c r="T57" i="4"/>
  <c r="L57" i="4"/>
  <c r="M57" i="4" s="1"/>
  <c r="AC56" i="4"/>
  <c r="AB56" i="4"/>
  <c r="X56" i="4"/>
  <c r="V56" i="4"/>
  <c r="T56" i="4"/>
  <c r="T55" i="4" s="1"/>
  <c r="S56" i="4"/>
  <c r="L56" i="4"/>
  <c r="M56" i="4" s="1"/>
  <c r="AB55" i="4"/>
  <c r="W55" i="4"/>
  <c r="AC55" i="4" s="1"/>
  <c r="V55" i="4"/>
  <c r="U55" i="4"/>
  <c r="R55" i="4"/>
  <c r="P55" i="4"/>
  <c r="P50" i="4" s="1"/>
  <c r="O55" i="4"/>
  <c r="K55" i="4"/>
  <c r="J55" i="4"/>
  <c r="I55" i="4"/>
  <c r="H55" i="4"/>
  <c r="G55" i="4"/>
  <c r="F55" i="4"/>
  <c r="Z54" i="4"/>
  <c r="X54" i="4"/>
  <c r="V54" i="4"/>
  <c r="T54" i="4"/>
  <c r="Q54" i="4"/>
  <c r="L54" i="4"/>
  <c r="M54" i="4" s="1"/>
  <c r="AB53" i="4"/>
  <c r="AA53" i="4"/>
  <c r="X53" i="4"/>
  <c r="V53" i="4"/>
  <c r="T53" i="4"/>
  <c r="L53" i="4"/>
  <c r="M53" i="4" s="1"/>
  <c r="S53" i="4" s="1"/>
  <c r="AC52" i="4"/>
  <c r="AB52" i="4"/>
  <c r="X52" i="4"/>
  <c r="V52" i="4"/>
  <c r="T52" i="4"/>
  <c r="T51" i="4" s="1"/>
  <c r="L52" i="4"/>
  <c r="M52" i="4" s="1"/>
  <c r="W51" i="4"/>
  <c r="V51" i="4"/>
  <c r="V50" i="4" s="1"/>
  <c r="U51" i="4"/>
  <c r="AB51" i="4" s="1"/>
  <c r="R51" i="4"/>
  <c r="R50" i="4" s="1"/>
  <c r="P51" i="4"/>
  <c r="O51" i="4"/>
  <c r="O50" i="4" s="1"/>
  <c r="M51" i="4"/>
  <c r="K51" i="4"/>
  <c r="J51" i="4"/>
  <c r="I51" i="4"/>
  <c r="H51" i="4"/>
  <c r="G51" i="4"/>
  <c r="F51" i="4"/>
  <c r="W50" i="4"/>
  <c r="K50" i="4"/>
  <c r="K49" i="4" s="1"/>
  <c r="J50" i="4"/>
  <c r="J49" i="4" s="1"/>
  <c r="I50" i="4"/>
  <c r="AA48" i="4"/>
  <c r="X48" i="4"/>
  <c r="V48" i="4"/>
  <c r="V47" i="4" s="1"/>
  <c r="T48" i="4"/>
  <c r="L48" i="4"/>
  <c r="M48" i="4" s="1"/>
  <c r="X47" i="4"/>
  <c r="W47" i="4"/>
  <c r="U47" i="4"/>
  <c r="T47" i="4"/>
  <c r="R47" i="4"/>
  <c r="P47" i="4"/>
  <c r="O47" i="4"/>
  <c r="K47" i="4"/>
  <c r="L47" i="4" s="1"/>
  <c r="J47" i="4"/>
  <c r="I47" i="4"/>
  <c r="I43" i="4" s="1"/>
  <c r="H47" i="4"/>
  <c r="G47" i="4"/>
  <c r="F47" i="4"/>
  <c r="F43" i="4" s="1"/>
  <c r="F42" i="4" s="1"/>
  <c r="AA46" i="4"/>
  <c r="Z46" i="4"/>
  <c r="Y46" i="4"/>
  <c r="X46" i="4"/>
  <c r="V46" i="4"/>
  <c r="T46" i="4"/>
  <c r="T44" i="4" s="1"/>
  <c r="S46" i="4"/>
  <c r="Q46" i="4"/>
  <c r="M46" i="4"/>
  <c r="L46" i="4"/>
  <c r="AA45" i="4"/>
  <c r="Z45" i="4"/>
  <c r="Y45" i="4"/>
  <c r="X45" i="4"/>
  <c r="V45" i="4"/>
  <c r="T45" i="4"/>
  <c r="S45" i="4"/>
  <c r="Q45" i="4"/>
  <c r="Q44" i="4" s="1"/>
  <c r="M45" i="4"/>
  <c r="L45" i="4"/>
  <c r="X44" i="4"/>
  <c r="X43" i="4" s="1"/>
  <c r="W44" i="4"/>
  <c r="V44" i="4"/>
  <c r="U44" i="4"/>
  <c r="R44" i="4"/>
  <c r="R43" i="4" s="1"/>
  <c r="P44" i="4"/>
  <c r="P43" i="4" s="1"/>
  <c r="P42" i="4" s="1"/>
  <c r="O44" i="4"/>
  <c r="M44" i="4"/>
  <c r="K44" i="4"/>
  <c r="J44" i="4"/>
  <c r="J43" i="4" s="1"/>
  <c r="J42" i="4" s="1"/>
  <c r="I44" i="4"/>
  <c r="H44" i="4"/>
  <c r="G44" i="4"/>
  <c r="G43" i="4" s="1"/>
  <c r="F44" i="4"/>
  <c r="V43" i="4"/>
  <c r="V42" i="4" s="1"/>
  <c r="U43" i="4"/>
  <c r="U42" i="4" s="1"/>
  <c r="O43" i="4"/>
  <c r="H43" i="4"/>
  <c r="X42" i="4"/>
  <c r="O42" i="4"/>
  <c r="I42" i="4"/>
  <c r="H42" i="4"/>
  <c r="G42" i="4"/>
  <c r="X40" i="4"/>
  <c r="V40" i="4"/>
  <c r="T40" i="4"/>
  <c r="L40" i="4"/>
  <c r="M40" i="4" s="1"/>
  <c r="AA39" i="4"/>
  <c r="W39" i="4"/>
  <c r="U39" i="4"/>
  <c r="R39" i="4"/>
  <c r="T39" i="4" s="1"/>
  <c r="P39" i="4"/>
  <c r="M39" i="4"/>
  <c r="K39" i="4"/>
  <c r="J39" i="4"/>
  <c r="I39" i="4"/>
  <c r="H39" i="4"/>
  <c r="G39" i="4"/>
  <c r="L39" i="4" s="1"/>
  <c r="X38" i="4"/>
  <c r="V38" i="4"/>
  <c r="T38" i="4"/>
  <c r="L38" i="4"/>
  <c r="M38" i="4" s="1"/>
  <c r="AC37" i="4"/>
  <c r="AB37" i="4"/>
  <c r="AA37" i="4"/>
  <c r="X37" i="4"/>
  <c r="V37" i="4"/>
  <c r="T37" i="4"/>
  <c r="S37" i="4"/>
  <c r="M37" i="4"/>
  <c r="L37" i="4"/>
  <c r="AC36" i="4"/>
  <c r="AB36" i="4"/>
  <c r="Y36" i="4"/>
  <c r="X36" i="4"/>
  <c r="V36" i="4"/>
  <c r="T36" i="4"/>
  <c r="T33" i="4" s="1"/>
  <c r="T32" i="4" s="1"/>
  <c r="L36" i="4"/>
  <c r="M36" i="4" s="1"/>
  <c r="X35" i="4"/>
  <c r="V35" i="4"/>
  <c r="V33" i="4" s="1"/>
  <c r="V32" i="4" s="1"/>
  <c r="T35" i="4"/>
  <c r="L35" i="4"/>
  <c r="M35" i="4" s="1"/>
  <c r="AC34" i="4"/>
  <c r="AB34" i="4"/>
  <c r="X34" i="4"/>
  <c r="X33" i="4" s="1"/>
  <c r="X32" i="4" s="1"/>
  <c r="V34" i="4"/>
  <c r="T34" i="4"/>
  <c r="M34" i="4"/>
  <c r="Z34" i="4" s="1"/>
  <c r="L34" i="4"/>
  <c r="W33" i="4"/>
  <c r="U33" i="4"/>
  <c r="R33" i="4"/>
  <c r="P33" i="4"/>
  <c r="O33" i="4"/>
  <c r="O32" i="4" s="1"/>
  <c r="K33" i="4"/>
  <c r="J33" i="4"/>
  <c r="I33" i="4"/>
  <c r="H33" i="4"/>
  <c r="H32" i="4" s="1"/>
  <c r="G33" i="4"/>
  <c r="F33" i="4"/>
  <c r="R32" i="4"/>
  <c r="P32" i="4"/>
  <c r="K32" i="4"/>
  <c r="J32" i="4"/>
  <c r="I32" i="4"/>
  <c r="F32" i="4"/>
  <c r="AC31" i="4"/>
  <c r="AB31" i="4"/>
  <c r="X31" i="4"/>
  <c r="V31" i="4"/>
  <c r="T31" i="4"/>
  <c r="L31" i="4"/>
  <c r="M31" i="4" s="1"/>
  <c r="AC30" i="4"/>
  <c r="AB30" i="4"/>
  <c r="X30" i="4"/>
  <c r="V30" i="4"/>
  <c r="V24" i="4" s="1"/>
  <c r="T30" i="4"/>
  <c r="M30" i="4"/>
  <c r="S30" i="4" s="1"/>
  <c r="L30" i="4"/>
  <c r="AC29" i="4"/>
  <c r="AB29" i="4"/>
  <c r="X29" i="4"/>
  <c r="V29" i="4"/>
  <c r="T29" i="4"/>
  <c r="L29" i="4"/>
  <c r="M29" i="4" s="1"/>
  <c r="AC28" i="4"/>
  <c r="AB28" i="4"/>
  <c r="X28" i="4"/>
  <c r="V28" i="4"/>
  <c r="T28" i="4"/>
  <c r="Q28" i="4"/>
  <c r="L28" i="4"/>
  <c r="M28" i="4" s="1"/>
  <c r="AC27" i="4"/>
  <c r="AB27" i="4"/>
  <c r="AA27" i="4"/>
  <c r="X27" i="4"/>
  <c r="V27" i="4"/>
  <c r="T27" i="4"/>
  <c r="L27" i="4"/>
  <c r="M27" i="4" s="1"/>
  <c r="AC26" i="4"/>
  <c r="AB26" i="4"/>
  <c r="X26" i="4"/>
  <c r="V26" i="4"/>
  <c r="T26" i="4"/>
  <c r="M26" i="4"/>
  <c r="AA26" i="4" s="1"/>
  <c r="L26" i="4"/>
  <c r="AC25" i="4"/>
  <c r="AB25" i="4"/>
  <c r="X25" i="4"/>
  <c r="V25" i="4"/>
  <c r="T25" i="4"/>
  <c r="L25" i="4"/>
  <c r="M25" i="4" s="1"/>
  <c r="AC24" i="4"/>
  <c r="X24" i="4"/>
  <c r="W24" i="4"/>
  <c r="U24" i="4"/>
  <c r="AB24" i="4" s="1"/>
  <c r="R24" i="4"/>
  <c r="P24" i="4"/>
  <c r="O24" i="4"/>
  <c r="O12" i="4" s="1"/>
  <c r="O11" i="4" s="1"/>
  <c r="K24" i="4"/>
  <c r="J24" i="4"/>
  <c r="I24" i="4"/>
  <c r="H24" i="4"/>
  <c r="G24" i="4"/>
  <c r="F24" i="4"/>
  <c r="AC23" i="4"/>
  <c r="AB23" i="4"/>
  <c r="Z23" i="4"/>
  <c r="X23" i="4"/>
  <c r="V23" i="4"/>
  <c r="T23" i="4"/>
  <c r="M23" i="4"/>
  <c r="L23" i="4"/>
  <c r="AC22" i="4"/>
  <c r="AB22" i="4"/>
  <c r="X22" i="4"/>
  <c r="V22" i="4"/>
  <c r="T22" i="4"/>
  <c r="L22" i="4"/>
  <c r="M22" i="4" s="1"/>
  <c r="AC21" i="4"/>
  <c r="AB21" i="4"/>
  <c r="X21" i="4"/>
  <c r="V21" i="4"/>
  <c r="T21" i="4"/>
  <c r="L21" i="4"/>
  <c r="M21" i="4" s="1"/>
  <c r="AC20" i="4"/>
  <c r="AB20" i="4"/>
  <c r="X20" i="4"/>
  <c r="V20" i="4"/>
  <c r="T20" i="4"/>
  <c r="L20" i="4"/>
  <c r="M20" i="4" s="1"/>
  <c r="X19" i="4"/>
  <c r="V19" i="4"/>
  <c r="T19" i="4"/>
  <c r="Q19" i="4"/>
  <c r="L19" i="4"/>
  <c r="M19" i="4" s="1"/>
  <c r="AC18" i="4"/>
  <c r="AB18" i="4"/>
  <c r="AA18" i="4"/>
  <c r="X18" i="4"/>
  <c r="V18" i="4"/>
  <c r="T18" i="4"/>
  <c r="L18" i="4"/>
  <c r="M18" i="4" s="1"/>
  <c r="AC17" i="4"/>
  <c r="AB17" i="4"/>
  <c r="X17" i="4"/>
  <c r="V17" i="4"/>
  <c r="T17" i="4"/>
  <c r="M17" i="4"/>
  <c r="AA17" i="4" s="1"/>
  <c r="L17" i="4"/>
  <c r="AC16" i="4"/>
  <c r="AB16" i="4"/>
  <c r="X16" i="4"/>
  <c r="V16" i="4"/>
  <c r="T16" i="4"/>
  <c r="L16" i="4"/>
  <c r="M16" i="4" s="1"/>
  <c r="Z16" i="4" s="1"/>
  <c r="AC15" i="4"/>
  <c r="AB15" i="4"/>
  <c r="X15" i="4"/>
  <c r="V15" i="4"/>
  <c r="T15" i="4"/>
  <c r="T14" i="4" s="1"/>
  <c r="T13" i="4" s="1"/>
  <c r="L15" i="4"/>
  <c r="M15" i="4" s="1"/>
  <c r="AB14" i="4"/>
  <c r="W14" i="4"/>
  <c r="AA14" i="4" s="1"/>
  <c r="U14" i="4"/>
  <c r="R14" i="4"/>
  <c r="P14" i="4"/>
  <c r="P13" i="4" s="1"/>
  <c r="P12" i="4" s="1"/>
  <c r="O14" i="4"/>
  <c r="O13" i="4" s="1"/>
  <c r="M14" i="4"/>
  <c r="K14" i="4"/>
  <c r="J14" i="4"/>
  <c r="I14" i="4"/>
  <c r="I13" i="4" s="1"/>
  <c r="H14" i="4"/>
  <c r="G14" i="4"/>
  <c r="F14" i="4"/>
  <c r="R13" i="4"/>
  <c r="R12" i="4" s="1"/>
  <c r="K13" i="4"/>
  <c r="K12" i="4" s="1"/>
  <c r="K11" i="4" s="1"/>
  <c r="J13" i="4"/>
  <c r="J12" i="4" s="1"/>
  <c r="H13" i="4"/>
  <c r="F13" i="4"/>
  <c r="F12" i="4"/>
  <c r="F11" i="4" s="1"/>
  <c r="P11" i="4"/>
  <c r="J11" i="4"/>
  <c r="V9" i="4"/>
  <c r="U9" i="4"/>
  <c r="T9" i="4"/>
  <c r="P9" i="4"/>
  <c r="O9" i="4"/>
  <c r="M9" i="4"/>
  <c r="J9" i="4"/>
  <c r="I9" i="4"/>
  <c r="H9" i="4"/>
  <c r="H87" i="3"/>
  <c r="K87" i="3" s="1"/>
  <c r="J86" i="3"/>
  <c r="J83" i="3" s="1"/>
  <c r="G86" i="3"/>
  <c r="F86" i="3"/>
  <c r="H85" i="3"/>
  <c r="K85" i="3" s="1"/>
  <c r="J84" i="3"/>
  <c r="G84" i="3"/>
  <c r="F84" i="3"/>
  <c r="G83" i="3"/>
  <c r="F83" i="3"/>
  <c r="J82" i="3"/>
  <c r="G82" i="3"/>
  <c r="F82" i="3"/>
  <c r="G81" i="3"/>
  <c r="F81" i="3"/>
  <c r="J80" i="3"/>
  <c r="G80" i="3"/>
  <c r="F80" i="3"/>
  <c r="G79" i="3"/>
  <c r="F79" i="3"/>
  <c r="J78" i="3"/>
  <c r="G78" i="3"/>
  <c r="F78" i="3"/>
  <c r="G77" i="3"/>
  <c r="F77" i="3"/>
  <c r="J76" i="3"/>
  <c r="G76" i="3"/>
  <c r="F76" i="3"/>
  <c r="H75" i="3"/>
  <c r="K75" i="3" s="1"/>
  <c r="J74" i="3"/>
  <c r="G74" i="3"/>
  <c r="F74" i="3"/>
  <c r="J73" i="3"/>
  <c r="G73" i="3"/>
  <c r="F73" i="3"/>
  <c r="J72" i="3"/>
  <c r="J66" i="3" s="1"/>
  <c r="G72" i="3"/>
  <c r="F72" i="3"/>
  <c r="H71" i="3"/>
  <c r="J70" i="3"/>
  <c r="G70" i="3"/>
  <c r="F70" i="3"/>
  <c r="F69" i="3" s="1"/>
  <c r="F68" i="3" s="1"/>
  <c r="F67" i="3" s="1"/>
  <c r="F65" i="3" s="1"/>
  <c r="F51" i="3" s="1"/>
  <c r="J69" i="3"/>
  <c r="G69" i="3"/>
  <c r="J68" i="3"/>
  <c r="G68" i="3"/>
  <c r="J67" i="3"/>
  <c r="G67" i="3"/>
  <c r="G66" i="3"/>
  <c r="F66" i="3"/>
  <c r="F64" i="3" s="1"/>
  <c r="J65" i="3"/>
  <c r="G65" i="3"/>
  <c r="G64" i="3"/>
  <c r="H63" i="3"/>
  <c r="J62" i="3"/>
  <c r="G62" i="3"/>
  <c r="F62" i="3"/>
  <c r="F61" i="3" s="1"/>
  <c r="F60" i="3" s="1"/>
  <c r="F55" i="3" s="1"/>
  <c r="F53" i="3" s="1"/>
  <c r="F50" i="3" s="1"/>
  <c r="J61" i="3"/>
  <c r="G61" i="3"/>
  <c r="J60" i="3"/>
  <c r="J55" i="3" s="1"/>
  <c r="G60" i="3"/>
  <c r="H59" i="3"/>
  <c r="J58" i="3"/>
  <c r="G58" i="3"/>
  <c r="F58" i="3"/>
  <c r="J57" i="3"/>
  <c r="G57" i="3"/>
  <c r="F57" i="3"/>
  <c r="J56" i="3"/>
  <c r="G56" i="3"/>
  <c r="F56" i="3"/>
  <c r="F54" i="3" s="1"/>
  <c r="F52" i="3" s="1"/>
  <c r="F49" i="3" s="1"/>
  <c r="G55" i="3"/>
  <c r="J54" i="3"/>
  <c r="G54" i="3"/>
  <c r="G53" i="3"/>
  <c r="J52" i="3"/>
  <c r="G52" i="3"/>
  <c r="G51" i="3"/>
  <c r="G50" i="3"/>
  <c r="G49" i="3"/>
  <c r="H48" i="3"/>
  <c r="J47" i="3"/>
  <c r="G47" i="3"/>
  <c r="F47" i="3"/>
  <c r="J46" i="3"/>
  <c r="G46" i="3"/>
  <c r="F46" i="3"/>
  <c r="J45" i="3"/>
  <c r="G45" i="3"/>
  <c r="F45" i="3"/>
  <c r="H44" i="3"/>
  <c r="J43" i="3"/>
  <c r="G43" i="3"/>
  <c r="F43" i="3"/>
  <c r="H42" i="3"/>
  <c r="H41" i="3"/>
  <c r="H40" i="3"/>
  <c r="H39" i="3"/>
  <c r="J38" i="3"/>
  <c r="G38" i="3"/>
  <c r="F38" i="3"/>
  <c r="H37" i="3"/>
  <c r="H36" i="3"/>
  <c r="J35" i="3"/>
  <c r="G35" i="3"/>
  <c r="F35" i="3"/>
  <c r="J34" i="3"/>
  <c r="G34" i="3"/>
  <c r="F34" i="3"/>
  <c r="H33" i="3"/>
  <c r="H32" i="3"/>
  <c r="J31" i="3"/>
  <c r="G31" i="3"/>
  <c r="F31" i="3"/>
  <c r="H30" i="3"/>
  <c r="H29" i="3"/>
  <c r="H28" i="3"/>
  <c r="H27" i="3"/>
  <c r="J26" i="3"/>
  <c r="G26" i="3"/>
  <c r="G23" i="3" s="1"/>
  <c r="G22" i="3" s="1"/>
  <c r="G21" i="3" s="1"/>
  <c r="F26" i="3"/>
  <c r="H25" i="3"/>
  <c r="J24" i="3"/>
  <c r="G24" i="3"/>
  <c r="F24" i="3"/>
  <c r="F23" i="3" s="1"/>
  <c r="F22" i="3" s="1"/>
  <c r="F21" i="3" s="1"/>
  <c r="J23" i="3"/>
  <c r="J22" i="3"/>
  <c r="J21" i="3"/>
  <c r="H20" i="3"/>
  <c r="H19" i="3"/>
  <c r="H18" i="3"/>
  <c r="H17" i="3"/>
  <c r="H16" i="3"/>
  <c r="H15" i="3"/>
  <c r="H14" i="3"/>
  <c r="J13" i="3"/>
  <c r="G13" i="3"/>
  <c r="G10" i="3" s="1"/>
  <c r="G9" i="3" s="1"/>
  <c r="G8" i="3" s="1"/>
  <c r="F13" i="3"/>
  <c r="F10" i="3" s="1"/>
  <c r="F9" i="3" s="1"/>
  <c r="F8" i="3" s="1"/>
  <c r="F7" i="3" s="1"/>
  <c r="F88" i="3" s="1"/>
  <c r="H12" i="3"/>
  <c r="J11" i="3"/>
  <c r="G11" i="3"/>
  <c r="F11" i="3"/>
  <c r="J10" i="3"/>
  <c r="J9" i="3"/>
  <c r="J8" i="3"/>
  <c r="J7" i="3"/>
  <c r="N224" i="2"/>
  <c r="M224" i="2"/>
  <c r="L224" i="2"/>
  <c r="H224" i="2"/>
  <c r="M223" i="2"/>
  <c r="L223" i="2"/>
  <c r="L222" i="2" s="1"/>
  <c r="L221" i="2" s="1"/>
  <c r="K223" i="2"/>
  <c r="J223" i="2"/>
  <c r="H223" i="2"/>
  <c r="N223" i="2" s="1"/>
  <c r="G223" i="2"/>
  <c r="G222" i="2" s="1"/>
  <c r="F223" i="2"/>
  <c r="F222" i="2" s="1"/>
  <c r="F221" i="2" s="1"/>
  <c r="K222" i="2"/>
  <c r="J222" i="2"/>
  <c r="G221" i="2"/>
  <c r="L220" i="2"/>
  <c r="L219" i="2" s="1"/>
  <c r="H220" i="2"/>
  <c r="K219" i="2"/>
  <c r="J219" i="2"/>
  <c r="G219" i="2"/>
  <c r="F219" i="2"/>
  <c r="L218" i="2"/>
  <c r="L217" i="2" s="1"/>
  <c r="K218" i="2"/>
  <c r="G218" i="2"/>
  <c r="G217" i="2" s="1"/>
  <c r="F218" i="2"/>
  <c r="F217" i="2" s="1"/>
  <c r="M216" i="2"/>
  <c r="L216" i="2"/>
  <c r="L215" i="2" s="1"/>
  <c r="L214" i="2" s="1"/>
  <c r="H216" i="2"/>
  <c r="H215" i="2" s="1"/>
  <c r="K215" i="2"/>
  <c r="J215" i="2"/>
  <c r="G215" i="2"/>
  <c r="F215" i="2"/>
  <c r="F214" i="2" s="1"/>
  <c r="F213" i="2" s="1"/>
  <c r="G214" i="2"/>
  <c r="G213" i="2" s="1"/>
  <c r="G197" i="2" s="1"/>
  <c r="G195" i="2" s="1"/>
  <c r="L213" i="2"/>
  <c r="N212" i="2"/>
  <c r="M212" i="2"/>
  <c r="L212" i="2"/>
  <c r="H212" i="2"/>
  <c r="L211" i="2"/>
  <c r="K211" i="2"/>
  <c r="J211" i="2"/>
  <c r="H211" i="2"/>
  <c r="G211" i="2"/>
  <c r="G206" i="2" s="1"/>
  <c r="G204" i="2" s="1"/>
  <c r="G198" i="2" s="1"/>
  <c r="G196" i="2" s="1"/>
  <c r="G50" i="2" s="1"/>
  <c r="F211" i="2"/>
  <c r="F206" i="2" s="1"/>
  <c r="F204" i="2" s="1"/>
  <c r="F198" i="2" s="1"/>
  <c r="F196" i="2" s="1"/>
  <c r="L210" i="2"/>
  <c r="L209" i="2" s="1"/>
  <c r="L206" i="2" s="1"/>
  <c r="L204" i="2" s="1"/>
  <c r="L198" i="2" s="1"/>
  <c r="L196" i="2" s="1"/>
  <c r="H210" i="2"/>
  <c r="K209" i="2"/>
  <c r="K206" i="2" s="1"/>
  <c r="K204" i="2" s="1"/>
  <c r="J209" i="2"/>
  <c r="H209" i="2"/>
  <c r="G209" i="2"/>
  <c r="F209" i="2"/>
  <c r="N208" i="2"/>
  <c r="M208" i="2"/>
  <c r="L208" i="2"/>
  <c r="H208" i="2"/>
  <c r="H207" i="2" s="1"/>
  <c r="L207" i="2"/>
  <c r="L205" i="2" s="1"/>
  <c r="L203" i="2" s="1"/>
  <c r="K207" i="2"/>
  <c r="J207" i="2"/>
  <c r="G207" i="2"/>
  <c r="F207" i="2"/>
  <c r="F205" i="2" s="1"/>
  <c r="F203" i="2" s="1"/>
  <c r="F197" i="2" s="1"/>
  <c r="F195" i="2" s="1"/>
  <c r="K205" i="2"/>
  <c r="J205" i="2"/>
  <c r="J203" i="2" s="1"/>
  <c r="G205" i="2"/>
  <c r="G203" i="2"/>
  <c r="N202" i="2"/>
  <c r="M202" i="2"/>
  <c r="L202" i="2"/>
  <c r="H202" i="2"/>
  <c r="N201" i="2"/>
  <c r="M201" i="2"/>
  <c r="L201" i="2"/>
  <c r="L200" i="2" s="1"/>
  <c r="K201" i="2"/>
  <c r="J201" i="2"/>
  <c r="H201" i="2"/>
  <c r="G201" i="2"/>
  <c r="G200" i="2" s="1"/>
  <c r="G199" i="2" s="1"/>
  <c r="F201" i="2"/>
  <c r="F200" i="2" s="1"/>
  <c r="F199" i="2" s="1"/>
  <c r="K200" i="2"/>
  <c r="J200" i="2"/>
  <c r="L199" i="2"/>
  <c r="K198" i="2"/>
  <c r="L194" i="2"/>
  <c r="L193" i="2" s="1"/>
  <c r="L192" i="2" s="1"/>
  <c r="L191" i="2" s="1"/>
  <c r="H194" i="2"/>
  <c r="K193" i="2"/>
  <c r="J193" i="2"/>
  <c r="G193" i="2"/>
  <c r="F193" i="2"/>
  <c r="K192" i="2"/>
  <c r="G192" i="2"/>
  <c r="G191" i="2" s="1"/>
  <c r="G190" i="2" s="1"/>
  <c r="G189" i="2" s="1"/>
  <c r="F192" i="2"/>
  <c r="F191" i="2" s="1"/>
  <c r="F190" i="2" s="1"/>
  <c r="F189" i="2" s="1"/>
  <c r="L190" i="2"/>
  <c r="L189" i="2" s="1"/>
  <c r="N188" i="2"/>
  <c r="M188" i="2"/>
  <c r="L188" i="2"/>
  <c r="L187" i="2" s="1"/>
  <c r="L186" i="2" s="1"/>
  <c r="L185" i="2" s="1"/>
  <c r="L184" i="2" s="1"/>
  <c r="L183" i="2" s="1"/>
  <c r="H188" i="2"/>
  <c r="K187" i="2"/>
  <c r="J187" i="2"/>
  <c r="H187" i="2"/>
  <c r="G187" i="2"/>
  <c r="F187" i="2"/>
  <c r="F186" i="2" s="1"/>
  <c r="F185" i="2" s="1"/>
  <c r="F184" i="2" s="1"/>
  <c r="F183" i="2" s="1"/>
  <c r="H186" i="2"/>
  <c r="G186" i="2"/>
  <c r="G185" i="2" s="1"/>
  <c r="G184" i="2" s="1"/>
  <c r="G183" i="2" s="1"/>
  <c r="N182" i="2"/>
  <c r="M182" i="2"/>
  <c r="L182" i="2"/>
  <c r="H182" i="2"/>
  <c r="L181" i="2"/>
  <c r="L180" i="2" s="1"/>
  <c r="K181" i="2"/>
  <c r="J181" i="2"/>
  <c r="H181" i="2"/>
  <c r="N181" i="2" s="1"/>
  <c r="G181" i="2"/>
  <c r="G180" i="2" s="1"/>
  <c r="G179" i="2" s="1"/>
  <c r="F181" i="2"/>
  <c r="F180" i="2" s="1"/>
  <c r="F179" i="2" s="1"/>
  <c r="K180" i="2"/>
  <c r="J180" i="2"/>
  <c r="L179" i="2"/>
  <c r="L178" i="2"/>
  <c r="L177" i="2" s="1"/>
  <c r="H178" i="2"/>
  <c r="K177" i="2"/>
  <c r="J177" i="2"/>
  <c r="G177" i="2"/>
  <c r="F177" i="2"/>
  <c r="N176" i="2"/>
  <c r="M176" i="2"/>
  <c r="L176" i="2"/>
  <c r="L175" i="2" s="1"/>
  <c r="L172" i="2" s="1"/>
  <c r="L170" i="2" s="1"/>
  <c r="L168" i="2" s="1"/>
  <c r="L166" i="2" s="1"/>
  <c r="H176" i="2"/>
  <c r="K175" i="2"/>
  <c r="N175" i="2" s="1"/>
  <c r="J175" i="2"/>
  <c r="M175" i="2" s="1"/>
  <c r="H175" i="2"/>
  <c r="G175" i="2"/>
  <c r="G172" i="2" s="1"/>
  <c r="G170" i="2" s="1"/>
  <c r="G168" i="2" s="1"/>
  <c r="G166" i="2" s="1"/>
  <c r="F175" i="2"/>
  <c r="F172" i="2" s="1"/>
  <c r="F170" i="2" s="1"/>
  <c r="F168" i="2" s="1"/>
  <c r="F166" i="2" s="1"/>
  <c r="N174" i="2"/>
  <c r="M174" i="2"/>
  <c r="L174" i="2"/>
  <c r="H174" i="2"/>
  <c r="L173" i="2"/>
  <c r="K173" i="2"/>
  <c r="J173" i="2"/>
  <c r="H173" i="2"/>
  <c r="N173" i="2" s="1"/>
  <c r="G173" i="2"/>
  <c r="F173" i="2"/>
  <c r="K172" i="2"/>
  <c r="L171" i="2"/>
  <c r="L169" i="2" s="1"/>
  <c r="L167" i="2" s="1"/>
  <c r="L165" i="2" s="1"/>
  <c r="K171" i="2"/>
  <c r="J171" i="2"/>
  <c r="G171" i="2"/>
  <c r="G169" i="2" s="1"/>
  <c r="F171" i="2"/>
  <c r="F169" i="2" s="1"/>
  <c r="F167" i="2" s="1"/>
  <c r="F165" i="2" s="1"/>
  <c r="K170" i="2"/>
  <c r="K168" i="2" s="1"/>
  <c r="K169" i="2"/>
  <c r="J169" i="2"/>
  <c r="G167" i="2"/>
  <c r="G165" i="2" s="1"/>
  <c r="L164" i="2"/>
  <c r="L163" i="2" s="1"/>
  <c r="H164" i="2"/>
  <c r="K163" i="2"/>
  <c r="J163" i="2"/>
  <c r="H163" i="2"/>
  <c r="G163" i="2"/>
  <c r="F163" i="2"/>
  <c r="L162" i="2"/>
  <c r="L161" i="2" s="1"/>
  <c r="L160" i="2" s="1"/>
  <c r="L159" i="2" s="1"/>
  <c r="K162" i="2"/>
  <c r="G162" i="2"/>
  <c r="G161" i="2" s="1"/>
  <c r="G160" i="2" s="1"/>
  <c r="G159" i="2" s="1"/>
  <c r="F162" i="2"/>
  <c r="F161" i="2" s="1"/>
  <c r="F160" i="2"/>
  <c r="F159" i="2" s="1"/>
  <c r="O158" i="2"/>
  <c r="N158" i="2"/>
  <c r="M158" i="2"/>
  <c r="L158" i="2"/>
  <c r="H158" i="2"/>
  <c r="O157" i="2"/>
  <c r="M157" i="2"/>
  <c r="L157" i="2"/>
  <c r="L156" i="2" s="1"/>
  <c r="L155" i="2" s="1"/>
  <c r="K157" i="2"/>
  <c r="J157" i="2"/>
  <c r="H157" i="2"/>
  <c r="H156" i="2" s="1"/>
  <c r="G157" i="2"/>
  <c r="F157" i="2"/>
  <c r="F156" i="2" s="1"/>
  <c r="F155" i="2" s="1"/>
  <c r="M156" i="2"/>
  <c r="K156" i="2"/>
  <c r="J156" i="2"/>
  <c r="G156" i="2"/>
  <c r="G155" i="2" s="1"/>
  <c r="O155" i="2"/>
  <c r="K155" i="2"/>
  <c r="J155" i="2"/>
  <c r="H155" i="2"/>
  <c r="N155" i="2" s="1"/>
  <c r="O154" i="2"/>
  <c r="N154" i="2"/>
  <c r="M154" i="2"/>
  <c r="L154" i="2"/>
  <c r="L153" i="2" s="1"/>
  <c r="L152" i="2" s="1"/>
  <c r="L151" i="2" s="1"/>
  <c r="H154" i="2"/>
  <c r="O153" i="2"/>
  <c r="K153" i="2"/>
  <c r="J153" i="2"/>
  <c r="H153" i="2"/>
  <c r="N153" i="2" s="1"/>
  <c r="G153" i="2"/>
  <c r="F153" i="2"/>
  <c r="K152" i="2"/>
  <c r="J152" i="2"/>
  <c r="G152" i="2"/>
  <c r="G151" i="2" s="1"/>
  <c r="F152" i="2"/>
  <c r="K151" i="2"/>
  <c r="F151" i="2"/>
  <c r="O150" i="2"/>
  <c r="N150" i="2"/>
  <c r="M150" i="2"/>
  <c r="L150" i="2"/>
  <c r="H150" i="2"/>
  <c r="O149" i="2"/>
  <c r="L149" i="2"/>
  <c r="K149" i="2"/>
  <c r="J149" i="2"/>
  <c r="H149" i="2"/>
  <c r="G149" i="2"/>
  <c r="G148" i="2" s="1"/>
  <c r="G147" i="2" s="1"/>
  <c r="F149" i="2"/>
  <c r="L148" i="2"/>
  <c r="L147" i="2" s="1"/>
  <c r="K148" i="2"/>
  <c r="J148" i="2"/>
  <c r="F148" i="2"/>
  <c r="F147" i="2" s="1"/>
  <c r="O146" i="2"/>
  <c r="N146" i="2"/>
  <c r="M146" i="2"/>
  <c r="L146" i="2"/>
  <c r="H146" i="2"/>
  <c r="M145" i="2"/>
  <c r="L145" i="2"/>
  <c r="L144" i="2" s="1"/>
  <c r="L143" i="2" s="1"/>
  <c r="K145" i="2"/>
  <c r="J145" i="2"/>
  <c r="H145" i="2"/>
  <c r="G145" i="2"/>
  <c r="G144" i="2" s="1"/>
  <c r="F145" i="2"/>
  <c r="F144" i="2" s="1"/>
  <c r="F143" i="2" s="1"/>
  <c r="J144" i="2"/>
  <c r="J143" i="2"/>
  <c r="G143" i="2"/>
  <c r="O142" i="2"/>
  <c r="N142" i="2"/>
  <c r="M142" i="2"/>
  <c r="L142" i="2"/>
  <c r="L141" i="2" s="1"/>
  <c r="L140" i="2" s="1"/>
  <c r="L139" i="2" s="1"/>
  <c r="H142" i="2"/>
  <c r="K141" i="2"/>
  <c r="O141" i="2" s="1"/>
  <c r="J141" i="2"/>
  <c r="H141" i="2"/>
  <c r="G141" i="2"/>
  <c r="G140" i="2" s="1"/>
  <c r="G139" i="2" s="1"/>
  <c r="F141" i="2"/>
  <c r="K140" i="2"/>
  <c r="J140" i="2"/>
  <c r="F140" i="2"/>
  <c r="F139" i="2" s="1"/>
  <c r="O138" i="2"/>
  <c r="N138" i="2"/>
  <c r="M138" i="2"/>
  <c r="L138" i="2"/>
  <c r="H138" i="2"/>
  <c r="M137" i="2"/>
  <c r="L137" i="2"/>
  <c r="K137" i="2"/>
  <c r="J137" i="2"/>
  <c r="H137" i="2"/>
  <c r="G137" i="2"/>
  <c r="G136" i="2" s="1"/>
  <c r="F137" i="2"/>
  <c r="L136" i="2"/>
  <c r="L135" i="2" s="1"/>
  <c r="J136" i="2"/>
  <c r="F136" i="2"/>
  <c r="F135" i="2" s="1"/>
  <c r="J135" i="2"/>
  <c r="G135" i="2"/>
  <c r="O134" i="2"/>
  <c r="N134" i="2"/>
  <c r="M134" i="2"/>
  <c r="L134" i="2"/>
  <c r="L133" i="2" s="1"/>
  <c r="L132" i="2" s="1"/>
  <c r="L131" i="2" s="1"/>
  <c r="H134" i="2"/>
  <c r="K133" i="2"/>
  <c r="O133" i="2" s="1"/>
  <c r="J133" i="2"/>
  <c r="H133" i="2"/>
  <c r="G133" i="2"/>
  <c r="G132" i="2" s="1"/>
  <c r="G131" i="2" s="1"/>
  <c r="F133" i="2"/>
  <c r="K132" i="2"/>
  <c r="J132" i="2"/>
  <c r="F132" i="2"/>
  <c r="F131" i="2" s="1"/>
  <c r="J131" i="2"/>
  <c r="O130" i="2"/>
  <c r="N130" i="2"/>
  <c r="M130" i="2"/>
  <c r="L130" i="2"/>
  <c r="L129" i="2" s="1"/>
  <c r="L128" i="2" s="1"/>
  <c r="L127" i="2" s="1"/>
  <c r="H130" i="2"/>
  <c r="M129" i="2"/>
  <c r="K129" i="2"/>
  <c r="J129" i="2"/>
  <c r="H129" i="2"/>
  <c r="G129" i="2"/>
  <c r="G128" i="2" s="1"/>
  <c r="F129" i="2"/>
  <c r="J128" i="2"/>
  <c r="F128" i="2"/>
  <c r="F127" i="2" s="1"/>
  <c r="J127" i="2"/>
  <c r="G127" i="2"/>
  <c r="O126" i="2"/>
  <c r="N126" i="2"/>
  <c r="M126" i="2"/>
  <c r="L126" i="2"/>
  <c r="L125" i="2" s="1"/>
  <c r="L124" i="2" s="1"/>
  <c r="L123" i="2" s="1"/>
  <c r="H126" i="2"/>
  <c r="N125" i="2"/>
  <c r="K125" i="2"/>
  <c r="O125" i="2" s="1"/>
  <c r="J125" i="2"/>
  <c r="H125" i="2"/>
  <c r="G125" i="2"/>
  <c r="G124" i="2" s="1"/>
  <c r="G123" i="2" s="1"/>
  <c r="F125" i="2"/>
  <c r="K124" i="2"/>
  <c r="J124" i="2"/>
  <c r="J123" i="2" s="1"/>
  <c r="F124" i="2"/>
  <c r="F123" i="2" s="1"/>
  <c r="O122" i="2"/>
  <c r="N122" i="2"/>
  <c r="M122" i="2"/>
  <c r="L122" i="2"/>
  <c r="H122" i="2"/>
  <c r="M121" i="2"/>
  <c r="L121" i="2"/>
  <c r="L120" i="2" s="1"/>
  <c r="L119" i="2" s="1"/>
  <c r="K121" i="2"/>
  <c r="J121" i="2"/>
  <c r="H121" i="2"/>
  <c r="G121" i="2"/>
  <c r="G120" i="2" s="1"/>
  <c r="F121" i="2"/>
  <c r="F120" i="2" s="1"/>
  <c r="F119" i="2" s="1"/>
  <c r="J120" i="2"/>
  <c r="J119" i="2"/>
  <c r="G119" i="2"/>
  <c r="O118" i="2"/>
  <c r="N118" i="2"/>
  <c r="M118" i="2"/>
  <c r="L118" i="2"/>
  <c r="L117" i="2" s="1"/>
  <c r="L116" i="2" s="1"/>
  <c r="L115" i="2" s="1"/>
  <c r="H118" i="2"/>
  <c r="K117" i="2"/>
  <c r="O117" i="2" s="1"/>
  <c r="J117" i="2"/>
  <c r="H117" i="2"/>
  <c r="G117" i="2"/>
  <c r="G116" i="2" s="1"/>
  <c r="G115" i="2" s="1"/>
  <c r="F117" i="2"/>
  <c r="K116" i="2"/>
  <c r="J116" i="2"/>
  <c r="F116" i="2"/>
  <c r="F115" i="2" s="1"/>
  <c r="O114" i="2"/>
  <c r="N114" i="2"/>
  <c r="M114" i="2"/>
  <c r="L114" i="2"/>
  <c r="H114" i="2"/>
  <c r="M113" i="2"/>
  <c r="L113" i="2"/>
  <c r="L112" i="2" s="1"/>
  <c r="L111" i="2" s="1"/>
  <c r="K113" i="2"/>
  <c r="J113" i="2"/>
  <c r="H113" i="2"/>
  <c r="H112" i="2" s="1"/>
  <c r="H111" i="2" s="1"/>
  <c r="G113" i="2"/>
  <c r="F113" i="2"/>
  <c r="F112" i="2" s="1"/>
  <c r="F111" i="2" s="1"/>
  <c r="J112" i="2"/>
  <c r="M112" i="2" s="1"/>
  <c r="G112" i="2"/>
  <c r="G111" i="2" s="1"/>
  <c r="O110" i="2"/>
  <c r="N110" i="2"/>
  <c r="M110" i="2"/>
  <c r="L110" i="2"/>
  <c r="H110" i="2"/>
  <c r="O109" i="2"/>
  <c r="M109" i="2"/>
  <c r="L109" i="2"/>
  <c r="K109" i="2"/>
  <c r="J109" i="2"/>
  <c r="H109" i="2"/>
  <c r="H108" i="2" s="1"/>
  <c r="G109" i="2"/>
  <c r="G108" i="2" s="1"/>
  <c r="G107" i="2" s="1"/>
  <c r="F109" i="2"/>
  <c r="F108" i="2" s="1"/>
  <c r="F107" i="2" s="1"/>
  <c r="L108" i="2"/>
  <c r="L107" i="2" s="1"/>
  <c r="K108" i="2"/>
  <c r="J108" i="2"/>
  <c r="O106" i="2"/>
  <c r="N106" i="2"/>
  <c r="M106" i="2"/>
  <c r="L106" i="2"/>
  <c r="H106" i="2"/>
  <c r="L105" i="2"/>
  <c r="K105" i="2"/>
  <c r="O105" i="2" s="1"/>
  <c r="J105" i="2"/>
  <c r="H105" i="2"/>
  <c r="H104" i="2" s="1"/>
  <c r="G105" i="2"/>
  <c r="F105" i="2"/>
  <c r="M104" i="2"/>
  <c r="L104" i="2"/>
  <c r="L103" i="2" s="1"/>
  <c r="J104" i="2"/>
  <c r="G104" i="2"/>
  <c r="G103" i="2" s="1"/>
  <c r="F104" i="2"/>
  <c r="F103" i="2" s="1"/>
  <c r="J103" i="2"/>
  <c r="M103" i="2" s="1"/>
  <c r="H103" i="2"/>
  <c r="O102" i="2"/>
  <c r="N102" i="2"/>
  <c r="M102" i="2"/>
  <c r="L102" i="2"/>
  <c r="H102" i="2"/>
  <c r="M101" i="2"/>
  <c r="L101" i="2"/>
  <c r="L100" i="2" s="1"/>
  <c r="L99" i="2" s="1"/>
  <c r="K101" i="2"/>
  <c r="J101" i="2"/>
  <c r="H101" i="2"/>
  <c r="H100" i="2" s="1"/>
  <c r="H99" i="2" s="1"/>
  <c r="G101" i="2"/>
  <c r="G100" i="2" s="1"/>
  <c r="G99" i="2" s="1"/>
  <c r="F101" i="2"/>
  <c r="F100" i="2" s="1"/>
  <c r="F99" i="2" s="1"/>
  <c r="J100" i="2"/>
  <c r="M100" i="2" s="1"/>
  <c r="N98" i="2"/>
  <c r="M98" i="2"/>
  <c r="L98" i="2"/>
  <c r="H98" i="2"/>
  <c r="H97" i="2" s="1"/>
  <c r="L97" i="2"/>
  <c r="K97" i="2"/>
  <c r="J97" i="2"/>
  <c r="G97" i="2"/>
  <c r="F97" i="2"/>
  <c r="L96" i="2"/>
  <c r="L95" i="2" s="1"/>
  <c r="H96" i="2"/>
  <c r="H95" i="2" s="1"/>
  <c r="G96" i="2"/>
  <c r="F96" i="2"/>
  <c r="G95" i="2"/>
  <c r="F95" i="2"/>
  <c r="O94" i="2"/>
  <c r="L94" i="2"/>
  <c r="H94" i="2"/>
  <c r="L93" i="2"/>
  <c r="L92" i="2" s="1"/>
  <c r="K93" i="2"/>
  <c r="J93" i="2"/>
  <c r="G93" i="2"/>
  <c r="F93" i="2"/>
  <c r="F92" i="2" s="1"/>
  <c r="J92" i="2"/>
  <c r="G92" i="2"/>
  <c r="L91" i="2"/>
  <c r="G91" i="2"/>
  <c r="F91" i="2"/>
  <c r="O90" i="2"/>
  <c r="L90" i="2"/>
  <c r="L89" i="2" s="1"/>
  <c r="L88" i="2" s="1"/>
  <c r="L87" i="2" s="1"/>
  <c r="H90" i="2"/>
  <c r="K89" i="2"/>
  <c r="J89" i="2"/>
  <c r="J88" i="2" s="1"/>
  <c r="G89" i="2"/>
  <c r="F89" i="2"/>
  <c r="F88" i="2" s="1"/>
  <c r="F87" i="2" s="1"/>
  <c r="G88" i="2"/>
  <c r="G87" i="2"/>
  <c r="O86" i="2"/>
  <c r="L86" i="2"/>
  <c r="H86" i="2"/>
  <c r="L85" i="2"/>
  <c r="L84" i="2" s="1"/>
  <c r="K85" i="2"/>
  <c r="J85" i="2"/>
  <c r="G85" i="2"/>
  <c r="F85" i="2"/>
  <c r="F84" i="2" s="1"/>
  <c r="J84" i="2"/>
  <c r="G84" i="2"/>
  <c r="L83" i="2"/>
  <c r="G83" i="2"/>
  <c r="F83" i="2"/>
  <c r="O82" i="2"/>
  <c r="L82" i="2"/>
  <c r="L81" i="2" s="1"/>
  <c r="L80" i="2" s="1"/>
  <c r="L79" i="2" s="1"/>
  <c r="H82" i="2"/>
  <c r="K81" i="2"/>
  <c r="J81" i="2"/>
  <c r="G81" i="2"/>
  <c r="F81" i="2"/>
  <c r="F80" i="2" s="1"/>
  <c r="F79" i="2" s="1"/>
  <c r="G80" i="2"/>
  <c r="G79" i="2"/>
  <c r="O78" i="2"/>
  <c r="L78" i="2"/>
  <c r="H78" i="2"/>
  <c r="L77" i="2"/>
  <c r="L76" i="2" s="1"/>
  <c r="K77" i="2"/>
  <c r="J77" i="2"/>
  <c r="G77" i="2"/>
  <c r="F77" i="2"/>
  <c r="F76" i="2" s="1"/>
  <c r="J76" i="2"/>
  <c r="G76" i="2"/>
  <c r="L75" i="2"/>
  <c r="G75" i="2"/>
  <c r="F75" i="2"/>
  <c r="O74" i="2"/>
  <c r="L74" i="2"/>
  <c r="L73" i="2" s="1"/>
  <c r="L72" i="2" s="1"/>
  <c r="L71" i="2" s="1"/>
  <c r="H74" i="2"/>
  <c r="K73" i="2"/>
  <c r="J73" i="2"/>
  <c r="J72" i="2" s="1"/>
  <c r="G73" i="2"/>
  <c r="F73" i="2"/>
  <c r="F72" i="2" s="1"/>
  <c r="F71" i="2" s="1"/>
  <c r="G72" i="2"/>
  <c r="G71" i="2"/>
  <c r="O70" i="2"/>
  <c r="L70" i="2"/>
  <c r="H70" i="2"/>
  <c r="O69" i="2"/>
  <c r="L69" i="2"/>
  <c r="K69" i="2"/>
  <c r="J69" i="2"/>
  <c r="G69" i="2"/>
  <c r="F69" i="2"/>
  <c r="F66" i="2" s="1"/>
  <c r="F64" i="2" s="1"/>
  <c r="O68" i="2"/>
  <c r="L68" i="2"/>
  <c r="H68" i="2"/>
  <c r="O67" i="2"/>
  <c r="L67" i="2"/>
  <c r="K67" i="2"/>
  <c r="J67" i="2"/>
  <c r="G67" i="2"/>
  <c r="G65" i="2" s="1"/>
  <c r="F67" i="2"/>
  <c r="L66" i="2"/>
  <c r="L64" i="2" s="1"/>
  <c r="K66" i="2"/>
  <c r="G66" i="2"/>
  <c r="L65" i="2"/>
  <c r="L63" i="2" s="1"/>
  <c r="L53" i="2" s="1"/>
  <c r="L51" i="2" s="1"/>
  <c r="K65" i="2"/>
  <c r="K63" i="2" s="1"/>
  <c r="F65" i="2"/>
  <c r="G64" i="2"/>
  <c r="G63" i="2"/>
  <c r="G53" i="2" s="1"/>
  <c r="G51" i="2" s="1"/>
  <c r="G48" i="2" s="1"/>
  <c r="F63" i="2"/>
  <c r="F53" i="2" s="1"/>
  <c r="F51" i="2" s="1"/>
  <c r="O62" i="2"/>
  <c r="L62" i="2"/>
  <c r="H62" i="2"/>
  <c r="O61" i="2"/>
  <c r="L61" i="2"/>
  <c r="L60" i="2" s="1"/>
  <c r="L59" i="2" s="1"/>
  <c r="K61" i="2"/>
  <c r="J61" i="2"/>
  <c r="G61" i="2"/>
  <c r="F61" i="2"/>
  <c r="F60" i="2" s="1"/>
  <c r="F59" i="2" s="1"/>
  <c r="J60" i="2"/>
  <c r="J59" i="2" s="1"/>
  <c r="G60" i="2"/>
  <c r="G59" i="2"/>
  <c r="G54" i="2" s="1"/>
  <c r="G52" i="2" s="1"/>
  <c r="G49" i="2" s="1"/>
  <c r="O58" i="2"/>
  <c r="L58" i="2"/>
  <c r="H58" i="2"/>
  <c r="O57" i="2"/>
  <c r="L57" i="2"/>
  <c r="L56" i="2" s="1"/>
  <c r="K57" i="2"/>
  <c r="J57" i="2"/>
  <c r="G57" i="2"/>
  <c r="G56" i="2" s="1"/>
  <c r="G55" i="2" s="1"/>
  <c r="F57" i="2"/>
  <c r="F56" i="2" s="1"/>
  <c r="F55" i="2" s="1"/>
  <c r="K56" i="2"/>
  <c r="O56" i="2" s="1"/>
  <c r="J56" i="2"/>
  <c r="J55" i="2" s="1"/>
  <c r="L55" i="2"/>
  <c r="L54" i="2" s="1"/>
  <c r="L52" i="2" s="1"/>
  <c r="L49" i="2" s="1"/>
  <c r="L50" i="2"/>
  <c r="F50" i="2"/>
  <c r="O47" i="2"/>
  <c r="N47" i="2"/>
  <c r="M47" i="2"/>
  <c r="L47" i="2"/>
  <c r="L46" i="2" s="1"/>
  <c r="L45" i="2" s="1"/>
  <c r="L44" i="2" s="1"/>
  <c r="H47" i="2"/>
  <c r="H46" i="2" s="1"/>
  <c r="K46" i="2"/>
  <c r="J46" i="2"/>
  <c r="O46" i="2" s="1"/>
  <c r="G46" i="2"/>
  <c r="F46" i="2"/>
  <c r="F45" i="2" s="1"/>
  <c r="F44" i="2" s="1"/>
  <c r="K45" i="2"/>
  <c r="J45" i="2"/>
  <c r="G45" i="2"/>
  <c r="G44" i="2" s="1"/>
  <c r="K44" i="2"/>
  <c r="J44" i="2"/>
  <c r="N43" i="2"/>
  <c r="M43" i="2"/>
  <c r="L43" i="2"/>
  <c r="H43" i="2"/>
  <c r="M42" i="2"/>
  <c r="L42" i="2"/>
  <c r="H42" i="2"/>
  <c r="H41" i="2" s="1"/>
  <c r="K41" i="2"/>
  <c r="N41" i="2" s="1"/>
  <c r="J41" i="2"/>
  <c r="M41" i="2" s="1"/>
  <c r="G41" i="2"/>
  <c r="F41" i="2"/>
  <c r="L40" i="2"/>
  <c r="H40" i="2"/>
  <c r="L39" i="2"/>
  <c r="H39" i="2"/>
  <c r="N39" i="2" s="1"/>
  <c r="N38" i="2"/>
  <c r="L38" i="2"/>
  <c r="H38" i="2"/>
  <c r="M38" i="2" s="1"/>
  <c r="N37" i="2"/>
  <c r="M37" i="2"/>
  <c r="L37" i="2"/>
  <c r="H37" i="2"/>
  <c r="L36" i="2"/>
  <c r="K36" i="2"/>
  <c r="J36" i="2"/>
  <c r="G36" i="2"/>
  <c r="F36" i="2"/>
  <c r="L35" i="2"/>
  <c r="L34" i="2" s="1"/>
  <c r="H35" i="2"/>
  <c r="N35" i="2" s="1"/>
  <c r="N34" i="2"/>
  <c r="K34" i="2"/>
  <c r="J34" i="2"/>
  <c r="H34" i="2"/>
  <c r="G34" i="2"/>
  <c r="F34" i="2"/>
  <c r="M33" i="2"/>
  <c r="L33" i="2"/>
  <c r="H33" i="2"/>
  <c r="N33" i="2" s="1"/>
  <c r="L32" i="2"/>
  <c r="L31" i="2" s="1"/>
  <c r="H32" i="2"/>
  <c r="K31" i="2"/>
  <c r="J31" i="2"/>
  <c r="G31" i="2"/>
  <c r="F31" i="2"/>
  <c r="G30" i="2"/>
  <c r="F30" i="2"/>
  <c r="L29" i="2"/>
  <c r="H29" i="2"/>
  <c r="N29" i="2" s="1"/>
  <c r="N28" i="2"/>
  <c r="L28" i="2"/>
  <c r="H28" i="2"/>
  <c r="M28" i="2" s="1"/>
  <c r="N27" i="2"/>
  <c r="M27" i="2"/>
  <c r="L27" i="2"/>
  <c r="H27" i="2"/>
  <c r="N26" i="2"/>
  <c r="M26" i="2"/>
  <c r="L26" i="2"/>
  <c r="H26" i="2"/>
  <c r="M25" i="2"/>
  <c r="L25" i="2"/>
  <c r="H25" i="2"/>
  <c r="N25" i="2" s="1"/>
  <c r="L24" i="2"/>
  <c r="L23" i="2" s="1"/>
  <c r="H24" i="2"/>
  <c r="K23" i="2"/>
  <c r="J23" i="2"/>
  <c r="G23" i="2"/>
  <c r="F23" i="2"/>
  <c r="N22" i="2"/>
  <c r="M22" i="2"/>
  <c r="L22" i="2"/>
  <c r="H22" i="2"/>
  <c r="M21" i="2"/>
  <c r="L21" i="2"/>
  <c r="H21" i="2"/>
  <c r="N21" i="2" s="1"/>
  <c r="L20" i="2"/>
  <c r="L19" i="2" s="1"/>
  <c r="L18" i="2" s="1"/>
  <c r="H20" i="2"/>
  <c r="K19" i="2"/>
  <c r="J19" i="2"/>
  <c r="G19" i="2"/>
  <c r="F19" i="2"/>
  <c r="G18" i="2"/>
  <c r="G17" i="2" s="1"/>
  <c r="F18" i="2"/>
  <c r="F17" i="2" s="1"/>
  <c r="F10" i="2" s="1"/>
  <c r="F9" i="2" s="1"/>
  <c r="N16" i="2"/>
  <c r="M16" i="2"/>
  <c r="L16" i="2"/>
  <c r="H16" i="2"/>
  <c r="M15" i="2"/>
  <c r="L15" i="2"/>
  <c r="H15" i="2"/>
  <c r="N15" i="2" s="1"/>
  <c r="L14" i="2"/>
  <c r="L13" i="2" s="1"/>
  <c r="H14" i="2"/>
  <c r="K13" i="2"/>
  <c r="J13" i="2"/>
  <c r="G13" i="2"/>
  <c r="F13" i="2"/>
  <c r="L12" i="2"/>
  <c r="L11" i="2" s="1"/>
  <c r="G12" i="2"/>
  <c r="G11" i="2" s="1"/>
  <c r="G10" i="2" s="1"/>
  <c r="G9" i="2" s="1"/>
  <c r="F12" i="2"/>
  <c r="F11" i="2" s="1"/>
  <c r="AB341" i="1"/>
  <c r="X341" i="1"/>
  <c r="V341" i="1"/>
  <c r="V340" i="1" s="1"/>
  <c r="T341" i="1"/>
  <c r="Q341" i="1"/>
  <c r="Q340" i="1" s="1"/>
  <c r="Q339" i="1" s="1"/>
  <c r="Q338" i="1" s="1"/>
  <c r="L341" i="1"/>
  <c r="M341" i="1" s="1"/>
  <c r="X340" i="1"/>
  <c r="X339" i="1" s="1"/>
  <c r="X338" i="1" s="1"/>
  <c r="W340" i="1"/>
  <c r="U340" i="1"/>
  <c r="T340" i="1"/>
  <c r="T339" i="1" s="1"/>
  <c r="T338" i="1" s="1"/>
  <c r="R340" i="1"/>
  <c r="P340" i="1"/>
  <c r="O340" i="1"/>
  <c r="O339" i="1" s="1"/>
  <c r="K340" i="1"/>
  <c r="K339" i="1" s="1"/>
  <c r="K338" i="1" s="1"/>
  <c r="J340" i="1"/>
  <c r="I340" i="1"/>
  <c r="I339" i="1" s="1"/>
  <c r="H340" i="1"/>
  <c r="H339" i="1" s="1"/>
  <c r="H338" i="1" s="1"/>
  <c r="G340" i="1"/>
  <c r="L340" i="1" s="1"/>
  <c r="F340" i="1"/>
  <c r="F339" i="1" s="1"/>
  <c r="F338" i="1" s="1"/>
  <c r="V339" i="1"/>
  <c r="R339" i="1"/>
  <c r="R338" i="1" s="1"/>
  <c r="P339" i="1"/>
  <c r="J339" i="1"/>
  <c r="J338" i="1" s="1"/>
  <c r="G339" i="1"/>
  <c r="V338" i="1"/>
  <c r="P338" i="1"/>
  <c r="O338" i="1"/>
  <c r="I338" i="1"/>
  <c r="AB337" i="1"/>
  <c r="AA337" i="1"/>
  <c r="X337" i="1"/>
  <c r="V337" i="1"/>
  <c r="V336" i="1" s="1"/>
  <c r="V335" i="1" s="1"/>
  <c r="V334" i="1" s="1"/>
  <c r="T337" i="1"/>
  <c r="S337" i="1"/>
  <c r="S336" i="1" s="1"/>
  <c r="S335" i="1" s="1"/>
  <c r="S334" i="1" s="1"/>
  <c r="Q337" i="1"/>
  <c r="L337" i="1"/>
  <c r="M337" i="1" s="1"/>
  <c r="X336" i="1"/>
  <c r="X335" i="1" s="1"/>
  <c r="X334" i="1" s="1"/>
  <c r="W336" i="1"/>
  <c r="U336" i="1"/>
  <c r="AB336" i="1" s="1"/>
  <c r="T336" i="1"/>
  <c r="R336" i="1"/>
  <c r="Q336" i="1"/>
  <c r="Q335" i="1" s="1"/>
  <c r="Q334" i="1" s="1"/>
  <c r="P336" i="1"/>
  <c r="O336" i="1"/>
  <c r="K336" i="1"/>
  <c r="K335" i="1" s="1"/>
  <c r="K334" i="1" s="1"/>
  <c r="J336" i="1"/>
  <c r="I336" i="1"/>
  <c r="I335" i="1" s="1"/>
  <c r="I334" i="1" s="1"/>
  <c r="H336" i="1"/>
  <c r="G336" i="1"/>
  <c r="F336" i="1"/>
  <c r="F335" i="1" s="1"/>
  <c r="U335" i="1"/>
  <c r="T335" i="1"/>
  <c r="P335" i="1"/>
  <c r="P334" i="1" s="1"/>
  <c r="O335" i="1"/>
  <c r="O334" i="1" s="1"/>
  <c r="J335" i="1"/>
  <c r="J334" i="1" s="1"/>
  <c r="G335" i="1"/>
  <c r="U334" i="1"/>
  <c r="T334" i="1"/>
  <c r="F334" i="1"/>
  <c r="AB333" i="1"/>
  <c r="X333" i="1"/>
  <c r="V333" i="1"/>
  <c r="V332" i="1" s="1"/>
  <c r="T333" i="1"/>
  <c r="Q333" i="1"/>
  <c r="Q332" i="1" s="1"/>
  <c r="Q331" i="1" s="1"/>
  <c r="Q330" i="1" s="1"/>
  <c r="L333" i="1"/>
  <c r="M333" i="1" s="1"/>
  <c r="X332" i="1"/>
  <c r="X331" i="1" s="1"/>
  <c r="X330" i="1" s="1"/>
  <c r="W332" i="1"/>
  <c r="U332" i="1"/>
  <c r="T332" i="1"/>
  <c r="T331" i="1" s="1"/>
  <c r="T330" i="1" s="1"/>
  <c r="R332" i="1"/>
  <c r="P332" i="1"/>
  <c r="O332" i="1"/>
  <c r="O331" i="1" s="1"/>
  <c r="K332" i="1"/>
  <c r="K331" i="1" s="1"/>
  <c r="K330" i="1" s="1"/>
  <c r="J332" i="1"/>
  <c r="I332" i="1"/>
  <c r="I331" i="1" s="1"/>
  <c r="H332" i="1"/>
  <c r="H331" i="1" s="1"/>
  <c r="H330" i="1" s="1"/>
  <c r="G332" i="1"/>
  <c r="L332" i="1" s="1"/>
  <c r="F332" i="1"/>
  <c r="F331" i="1" s="1"/>
  <c r="F330" i="1" s="1"/>
  <c r="V331" i="1"/>
  <c r="R331" i="1"/>
  <c r="R330" i="1" s="1"/>
  <c r="P331" i="1"/>
  <c r="J331" i="1"/>
  <c r="J330" i="1" s="1"/>
  <c r="G331" i="1"/>
  <c r="V330" i="1"/>
  <c r="P330" i="1"/>
  <c r="O330" i="1"/>
  <c r="I330" i="1"/>
  <c r="AB329" i="1"/>
  <c r="AA329" i="1"/>
  <c r="X329" i="1"/>
  <c r="V329" i="1"/>
  <c r="V328" i="1" s="1"/>
  <c r="V325" i="1" s="1"/>
  <c r="V314" i="1" s="1"/>
  <c r="V307" i="1" s="1"/>
  <c r="T329" i="1"/>
  <c r="S329" i="1"/>
  <c r="S328" i="1" s="1"/>
  <c r="Q329" i="1"/>
  <c r="L329" i="1"/>
  <c r="M329" i="1" s="1"/>
  <c r="X328" i="1"/>
  <c r="W328" i="1"/>
  <c r="U328" i="1"/>
  <c r="AB328" i="1" s="1"/>
  <c r="T328" i="1"/>
  <c r="R328" i="1"/>
  <c r="Q328" i="1"/>
  <c r="P328" i="1"/>
  <c r="P325" i="1" s="1"/>
  <c r="P314" i="1" s="1"/>
  <c r="P307" i="1" s="1"/>
  <c r="O328" i="1"/>
  <c r="K328" i="1"/>
  <c r="J328" i="1"/>
  <c r="I328" i="1"/>
  <c r="H328" i="1"/>
  <c r="L328" i="1" s="1"/>
  <c r="G328" i="1"/>
  <c r="F328" i="1"/>
  <c r="X327" i="1"/>
  <c r="X326" i="1" s="1"/>
  <c r="X325" i="1" s="1"/>
  <c r="X314" i="1" s="1"/>
  <c r="X307" i="1" s="1"/>
  <c r="X304" i="1" s="1"/>
  <c r="V327" i="1"/>
  <c r="T327" i="1"/>
  <c r="M327" i="1"/>
  <c r="Y327" i="1" s="1"/>
  <c r="L327" i="1"/>
  <c r="W326" i="1"/>
  <c r="V326" i="1"/>
  <c r="U326" i="1"/>
  <c r="U325" i="1" s="1"/>
  <c r="T326" i="1"/>
  <c r="R326" i="1"/>
  <c r="P326" i="1"/>
  <c r="O326" i="1"/>
  <c r="O325" i="1" s="1"/>
  <c r="K326" i="1"/>
  <c r="K325" i="1" s="1"/>
  <c r="K314" i="1" s="1"/>
  <c r="K307" i="1" s="1"/>
  <c r="J326" i="1"/>
  <c r="I326" i="1"/>
  <c r="H326" i="1"/>
  <c r="G326" i="1"/>
  <c r="L326" i="1" s="1"/>
  <c r="F326" i="1"/>
  <c r="F325" i="1" s="1"/>
  <c r="F314" i="1" s="1"/>
  <c r="AB325" i="1"/>
  <c r="R325" i="1"/>
  <c r="R314" i="1" s="1"/>
  <c r="J325" i="1"/>
  <c r="J314" i="1" s="1"/>
  <c r="J307" i="1" s="1"/>
  <c r="J304" i="1" s="1"/>
  <c r="G325" i="1"/>
  <c r="AB324" i="1"/>
  <c r="X324" i="1"/>
  <c r="V324" i="1"/>
  <c r="V323" i="1" s="1"/>
  <c r="T324" i="1"/>
  <c r="T323" i="1" s="1"/>
  <c r="L324" i="1"/>
  <c r="M324" i="1" s="1"/>
  <c r="X323" i="1"/>
  <c r="W323" i="1"/>
  <c r="U323" i="1"/>
  <c r="AB323" i="1" s="1"/>
  <c r="R323" i="1"/>
  <c r="P323" i="1"/>
  <c r="P320" i="1" s="1"/>
  <c r="P313" i="1" s="1"/>
  <c r="P306" i="1" s="1"/>
  <c r="P303" i="1" s="1"/>
  <c r="O323" i="1"/>
  <c r="O320" i="1" s="1"/>
  <c r="K323" i="1"/>
  <c r="K320" i="1" s="1"/>
  <c r="K313" i="1" s="1"/>
  <c r="J323" i="1"/>
  <c r="I323" i="1"/>
  <c r="H323" i="1"/>
  <c r="G323" i="1"/>
  <c r="F323" i="1"/>
  <c r="AC322" i="1"/>
  <c r="AB322" i="1"/>
  <c r="X322" i="1"/>
  <c r="X321" i="1" s="1"/>
  <c r="X320" i="1" s="1"/>
  <c r="X313" i="1" s="1"/>
  <c r="X306" i="1" s="1"/>
  <c r="V322" i="1"/>
  <c r="T322" i="1"/>
  <c r="T321" i="1" s="1"/>
  <c r="L322" i="1"/>
  <c r="M322" i="1" s="1"/>
  <c r="AA322" i="1" s="1"/>
  <c r="AC321" i="1"/>
  <c r="W321" i="1"/>
  <c r="V321" i="1"/>
  <c r="V320" i="1" s="1"/>
  <c r="V313" i="1" s="1"/>
  <c r="V306" i="1" s="1"/>
  <c r="V303" i="1" s="1"/>
  <c r="U321" i="1"/>
  <c r="R321" i="1"/>
  <c r="AB321" i="1" s="1"/>
  <c r="P321" i="1"/>
  <c r="O321" i="1"/>
  <c r="K321" i="1"/>
  <c r="J321" i="1"/>
  <c r="I321" i="1"/>
  <c r="H321" i="1"/>
  <c r="G321" i="1"/>
  <c r="L321" i="1" s="1"/>
  <c r="F321" i="1"/>
  <c r="W320" i="1"/>
  <c r="R320" i="1"/>
  <c r="R313" i="1" s="1"/>
  <c r="J320" i="1"/>
  <c r="J313" i="1" s="1"/>
  <c r="J306" i="1" s="1"/>
  <c r="H320" i="1"/>
  <c r="G320" i="1"/>
  <c r="F320" i="1"/>
  <c r="F313" i="1" s="1"/>
  <c r="F306" i="1" s="1"/>
  <c r="AB319" i="1"/>
  <c r="AA319" i="1"/>
  <c r="Z319" i="1"/>
  <c r="Y319" i="1"/>
  <c r="X319" i="1"/>
  <c r="X318" i="1" s="1"/>
  <c r="X315" i="1" s="1"/>
  <c r="V319" i="1"/>
  <c r="V318" i="1" s="1"/>
  <c r="T319" i="1"/>
  <c r="S319" i="1"/>
  <c r="Q319" i="1"/>
  <c r="L319" i="1"/>
  <c r="L318" i="1" s="1"/>
  <c r="AB318" i="1"/>
  <c r="AA318" i="1"/>
  <c r="W318" i="1"/>
  <c r="U318" i="1"/>
  <c r="Z318" i="1" s="1"/>
  <c r="T318" i="1"/>
  <c r="T315" i="1" s="1"/>
  <c r="T312" i="1" s="1"/>
  <c r="S318" i="1"/>
  <c r="R318" i="1"/>
  <c r="Q318" i="1"/>
  <c r="P318" i="1"/>
  <c r="O318" i="1"/>
  <c r="M318" i="1"/>
  <c r="Y318" i="1" s="1"/>
  <c r="K318" i="1"/>
  <c r="J318" i="1"/>
  <c r="I318" i="1"/>
  <c r="H318" i="1"/>
  <c r="H315" i="1" s="1"/>
  <c r="G318" i="1"/>
  <c r="F318" i="1"/>
  <c r="AA317" i="1"/>
  <c r="Z317" i="1"/>
  <c r="Y317" i="1"/>
  <c r="X317" i="1"/>
  <c r="X316" i="1" s="1"/>
  <c r="V317" i="1"/>
  <c r="T317" i="1"/>
  <c r="S317" i="1"/>
  <c r="S316" i="1" s="1"/>
  <c r="S315" i="1" s="1"/>
  <c r="S312" i="1" s="1"/>
  <c r="Q317" i="1"/>
  <c r="L317" i="1"/>
  <c r="W316" i="1"/>
  <c r="V316" i="1"/>
  <c r="V315" i="1" s="1"/>
  <c r="U316" i="1"/>
  <c r="T316" i="1"/>
  <c r="R316" i="1"/>
  <c r="Q316" i="1"/>
  <c r="P316" i="1"/>
  <c r="O316" i="1"/>
  <c r="O315" i="1" s="1"/>
  <c r="O312" i="1" s="1"/>
  <c r="M316" i="1"/>
  <c r="K316" i="1"/>
  <c r="J316" i="1"/>
  <c r="I316" i="1"/>
  <c r="H316" i="1"/>
  <c r="G316" i="1"/>
  <c r="F316" i="1"/>
  <c r="W315" i="1"/>
  <c r="R315" i="1"/>
  <c r="Q315" i="1"/>
  <c r="Q312" i="1" s="1"/>
  <c r="P315" i="1"/>
  <c r="P312" i="1" s="1"/>
  <c r="K315" i="1"/>
  <c r="K312" i="1" s="1"/>
  <c r="J315" i="1"/>
  <c r="J312" i="1" s="1"/>
  <c r="J305" i="1" s="1"/>
  <c r="J302" i="1" s="1"/>
  <c r="I315" i="1"/>
  <c r="F315" i="1"/>
  <c r="U314" i="1"/>
  <c r="U307" i="1" s="1"/>
  <c r="O314" i="1"/>
  <c r="O313" i="1"/>
  <c r="O306" i="1" s="1"/>
  <c r="O303" i="1" s="1"/>
  <c r="H313" i="1"/>
  <c r="X312" i="1"/>
  <c r="V312" i="1"/>
  <c r="I312" i="1"/>
  <c r="H312" i="1"/>
  <c r="F312" i="1"/>
  <c r="AB311" i="1"/>
  <c r="X311" i="1"/>
  <c r="X310" i="1" s="1"/>
  <c r="X309" i="1" s="1"/>
  <c r="X308" i="1" s="1"/>
  <c r="V311" i="1"/>
  <c r="V310" i="1" s="1"/>
  <c r="T311" i="1"/>
  <c r="M311" i="1"/>
  <c r="L311" i="1"/>
  <c r="W310" i="1"/>
  <c r="U310" i="1"/>
  <c r="T310" i="1"/>
  <c r="R310" i="1"/>
  <c r="P310" i="1"/>
  <c r="O310" i="1"/>
  <c r="O309" i="1" s="1"/>
  <c r="K310" i="1"/>
  <c r="K309" i="1" s="1"/>
  <c r="K308" i="1" s="1"/>
  <c r="K305" i="1" s="1"/>
  <c r="J310" i="1"/>
  <c r="I310" i="1"/>
  <c r="I309" i="1" s="1"/>
  <c r="H310" i="1"/>
  <c r="G310" i="1"/>
  <c r="L310" i="1" s="1"/>
  <c r="F310" i="1"/>
  <c r="W309" i="1"/>
  <c r="V309" i="1"/>
  <c r="V308" i="1" s="1"/>
  <c r="V305" i="1" s="1"/>
  <c r="V302" i="1" s="1"/>
  <c r="T309" i="1"/>
  <c r="T308" i="1" s="1"/>
  <c r="T305" i="1" s="1"/>
  <c r="P309" i="1"/>
  <c r="J309" i="1"/>
  <c r="H309" i="1"/>
  <c r="H308" i="1" s="1"/>
  <c r="G309" i="1"/>
  <c r="F309" i="1"/>
  <c r="P308" i="1"/>
  <c r="O308" i="1"/>
  <c r="J308" i="1"/>
  <c r="I308" i="1"/>
  <c r="F308" i="1"/>
  <c r="F305" i="1" s="1"/>
  <c r="F302" i="1" s="1"/>
  <c r="R307" i="1"/>
  <c r="O307" i="1"/>
  <c r="F307" i="1"/>
  <c r="F304" i="1" s="1"/>
  <c r="R306" i="1"/>
  <c r="K306" i="1"/>
  <c r="K303" i="1" s="1"/>
  <c r="H306" i="1"/>
  <c r="H303" i="1" s="1"/>
  <c r="X305" i="1"/>
  <c r="X302" i="1" s="1"/>
  <c r="AB304" i="1"/>
  <c r="V304" i="1"/>
  <c r="U304" i="1"/>
  <c r="R304" i="1"/>
  <c r="P304" i="1"/>
  <c r="O304" i="1"/>
  <c r="K304" i="1"/>
  <c r="X303" i="1"/>
  <c r="R303" i="1"/>
  <c r="J303" i="1"/>
  <c r="F303" i="1"/>
  <c r="T302" i="1"/>
  <c r="K302" i="1"/>
  <c r="AB301" i="1"/>
  <c r="AA301" i="1"/>
  <c r="Z301" i="1"/>
  <c r="X301" i="1"/>
  <c r="V301" i="1"/>
  <c r="T301" i="1"/>
  <c r="S301" i="1"/>
  <c r="Q301" i="1"/>
  <c r="Q300" i="1" s="1"/>
  <c r="Q299" i="1" s="1"/>
  <c r="L301" i="1"/>
  <c r="M301" i="1" s="1"/>
  <c r="Y301" i="1" s="1"/>
  <c r="Z300" i="1"/>
  <c r="X300" i="1"/>
  <c r="W300" i="1"/>
  <c r="V300" i="1"/>
  <c r="U300" i="1"/>
  <c r="T300" i="1"/>
  <c r="S300" i="1"/>
  <c r="R300" i="1"/>
  <c r="P300" i="1"/>
  <c r="O300" i="1"/>
  <c r="O299" i="1" s="1"/>
  <c r="O298" i="1" s="1"/>
  <c r="M300" i="1"/>
  <c r="K300" i="1"/>
  <c r="J300" i="1"/>
  <c r="I300" i="1"/>
  <c r="I299" i="1" s="1"/>
  <c r="H300" i="1"/>
  <c r="H299" i="1" s="1"/>
  <c r="H298" i="1" s="1"/>
  <c r="G300" i="1"/>
  <c r="F300" i="1"/>
  <c r="X299" i="1"/>
  <c r="W299" i="1"/>
  <c r="V299" i="1"/>
  <c r="T299" i="1"/>
  <c r="T298" i="1" s="1"/>
  <c r="S299" i="1"/>
  <c r="S298" i="1" s="1"/>
  <c r="R299" i="1"/>
  <c r="P299" i="1"/>
  <c r="P298" i="1" s="1"/>
  <c r="K299" i="1"/>
  <c r="J299" i="1"/>
  <c r="J298" i="1" s="1"/>
  <c r="F299" i="1"/>
  <c r="F298" i="1" s="1"/>
  <c r="X298" i="1"/>
  <c r="W298" i="1"/>
  <c r="V298" i="1"/>
  <c r="R298" i="1"/>
  <c r="Q298" i="1"/>
  <c r="K298" i="1"/>
  <c r="I298" i="1"/>
  <c r="I293" i="1" s="1"/>
  <c r="I292" i="1" s="1"/>
  <c r="AB297" i="1"/>
  <c r="X297" i="1"/>
  <c r="X296" i="1" s="1"/>
  <c r="X295" i="1" s="1"/>
  <c r="X294" i="1" s="1"/>
  <c r="X293" i="1" s="1"/>
  <c r="X292" i="1" s="1"/>
  <c r="V297" i="1"/>
  <c r="V296" i="1" s="1"/>
  <c r="V295" i="1" s="1"/>
  <c r="V294" i="1" s="1"/>
  <c r="V293" i="1" s="1"/>
  <c r="V292" i="1" s="1"/>
  <c r="T297" i="1"/>
  <c r="L297" i="1"/>
  <c r="M297" i="1" s="1"/>
  <c r="W296" i="1"/>
  <c r="U296" i="1"/>
  <c r="T296" i="1"/>
  <c r="T295" i="1" s="1"/>
  <c r="T294" i="1" s="1"/>
  <c r="T293" i="1" s="1"/>
  <c r="T292" i="1" s="1"/>
  <c r="R296" i="1"/>
  <c r="P296" i="1"/>
  <c r="O296" i="1"/>
  <c r="K296" i="1"/>
  <c r="J296" i="1"/>
  <c r="I296" i="1"/>
  <c r="H296" i="1"/>
  <c r="G296" i="1"/>
  <c r="F296" i="1"/>
  <c r="F295" i="1" s="1"/>
  <c r="F294" i="1" s="1"/>
  <c r="W295" i="1"/>
  <c r="W294" i="1" s="1"/>
  <c r="U295" i="1"/>
  <c r="P295" i="1"/>
  <c r="O295" i="1"/>
  <c r="J295" i="1"/>
  <c r="I295" i="1"/>
  <c r="H295" i="1"/>
  <c r="G295" i="1"/>
  <c r="G294" i="1" s="1"/>
  <c r="U294" i="1"/>
  <c r="P294" i="1"/>
  <c r="P293" i="1" s="1"/>
  <c r="P292" i="1" s="1"/>
  <c r="O294" i="1"/>
  <c r="O293" i="1" s="1"/>
  <c r="O292" i="1" s="1"/>
  <c r="J294" i="1"/>
  <c r="J293" i="1" s="1"/>
  <c r="I294" i="1"/>
  <c r="H294" i="1"/>
  <c r="H293" i="1" s="1"/>
  <c r="H292" i="1" s="1"/>
  <c r="W293" i="1"/>
  <c r="J292" i="1"/>
  <c r="AB291" i="1"/>
  <c r="AA291" i="1"/>
  <c r="X291" i="1"/>
  <c r="V291" i="1"/>
  <c r="T291" i="1"/>
  <c r="T290" i="1" s="1"/>
  <c r="S291" i="1"/>
  <c r="S290" i="1" s="1"/>
  <c r="S289" i="1" s="1"/>
  <c r="S288" i="1" s="1"/>
  <c r="S287" i="1" s="1"/>
  <c r="S286" i="1" s="1"/>
  <c r="M291" i="1"/>
  <c r="L291" i="1"/>
  <c r="X290" i="1"/>
  <c r="X289" i="1" s="1"/>
  <c r="X288" i="1" s="1"/>
  <c r="W290" i="1"/>
  <c r="V290" i="1"/>
  <c r="U290" i="1"/>
  <c r="R290" i="1"/>
  <c r="P290" i="1"/>
  <c r="P289" i="1" s="1"/>
  <c r="P288" i="1" s="1"/>
  <c r="P287" i="1" s="1"/>
  <c r="P286" i="1" s="1"/>
  <c r="O290" i="1"/>
  <c r="K290" i="1"/>
  <c r="J290" i="1"/>
  <c r="J289" i="1" s="1"/>
  <c r="J288" i="1" s="1"/>
  <c r="J287" i="1" s="1"/>
  <c r="J286" i="1" s="1"/>
  <c r="I290" i="1"/>
  <c r="H290" i="1"/>
  <c r="G290" i="1"/>
  <c r="G289" i="1" s="1"/>
  <c r="F290" i="1"/>
  <c r="V289" i="1"/>
  <c r="U289" i="1"/>
  <c r="T289" i="1"/>
  <c r="T288" i="1" s="1"/>
  <c r="T287" i="1" s="1"/>
  <c r="R289" i="1"/>
  <c r="O289" i="1"/>
  <c r="K289" i="1"/>
  <c r="K288" i="1" s="1"/>
  <c r="K287" i="1" s="1"/>
  <c r="K286" i="1" s="1"/>
  <c r="H289" i="1"/>
  <c r="F289" i="1"/>
  <c r="F288" i="1" s="1"/>
  <c r="F287" i="1" s="1"/>
  <c r="F286" i="1" s="1"/>
  <c r="V288" i="1"/>
  <c r="V287" i="1" s="1"/>
  <c r="V286" i="1" s="1"/>
  <c r="U288" i="1"/>
  <c r="O288" i="1"/>
  <c r="H288" i="1"/>
  <c r="H287" i="1" s="1"/>
  <c r="G288" i="1"/>
  <c r="X287" i="1"/>
  <c r="X286" i="1" s="1"/>
  <c r="O287" i="1"/>
  <c r="O286" i="1" s="1"/>
  <c r="T286" i="1"/>
  <c r="H286" i="1"/>
  <c r="X285" i="1"/>
  <c r="X284" i="1" s="1"/>
  <c r="V285" i="1"/>
  <c r="V284" i="1" s="1"/>
  <c r="T285" i="1"/>
  <c r="T284" i="1" s="1"/>
  <c r="T275" i="1" s="1"/>
  <c r="T274" i="1" s="1"/>
  <c r="M285" i="1"/>
  <c r="L285" i="1"/>
  <c r="W284" i="1"/>
  <c r="U284" i="1"/>
  <c r="R284" i="1"/>
  <c r="P284" i="1"/>
  <c r="O284" i="1"/>
  <c r="K284" i="1"/>
  <c r="J284" i="1"/>
  <c r="I284" i="1"/>
  <c r="H284" i="1"/>
  <c r="G284" i="1"/>
  <c r="F284" i="1"/>
  <c r="AA283" i="1"/>
  <c r="Z283" i="1"/>
  <c r="Y283" i="1"/>
  <c r="X283" i="1"/>
  <c r="V283" i="1"/>
  <c r="T283" i="1"/>
  <c r="S283" i="1"/>
  <c r="Q283" i="1"/>
  <c r="Q282" i="1" s="1"/>
  <c r="L283" i="1"/>
  <c r="M283" i="1" s="1"/>
  <c r="Y282" i="1"/>
  <c r="X282" i="1"/>
  <c r="W282" i="1"/>
  <c r="V282" i="1"/>
  <c r="U282" i="1"/>
  <c r="T282" i="1"/>
  <c r="S282" i="1"/>
  <c r="R282" i="1"/>
  <c r="P282" i="1"/>
  <c r="O282" i="1"/>
  <c r="M282" i="1"/>
  <c r="AA282" i="1" s="1"/>
  <c r="L282" i="1"/>
  <c r="K282" i="1"/>
  <c r="J282" i="1"/>
  <c r="I282" i="1"/>
  <c r="H282" i="1"/>
  <c r="G282" i="1"/>
  <c r="F282" i="1"/>
  <c r="X281" i="1"/>
  <c r="X280" i="1" s="1"/>
  <c r="V281" i="1"/>
  <c r="T281" i="1"/>
  <c r="T280" i="1" s="1"/>
  <c r="L281" i="1"/>
  <c r="M281" i="1" s="1"/>
  <c r="W280" i="1"/>
  <c r="V280" i="1"/>
  <c r="U280" i="1"/>
  <c r="R280" i="1"/>
  <c r="P280" i="1"/>
  <c r="O280" i="1"/>
  <c r="K280" i="1"/>
  <c r="J280" i="1"/>
  <c r="I280" i="1"/>
  <c r="H280" i="1"/>
  <c r="G280" i="1"/>
  <c r="F280" i="1"/>
  <c r="AA279" i="1"/>
  <c r="Z279" i="1"/>
  <c r="X279" i="1"/>
  <c r="V279" i="1"/>
  <c r="T279" i="1"/>
  <c r="S279" i="1"/>
  <c r="Q279" i="1"/>
  <c r="Q278" i="1" s="1"/>
  <c r="L279" i="1"/>
  <c r="M279" i="1" s="1"/>
  <c r="Y279" i="1" s="1"/>
  <c r="X278" i="1"/>
  <c r="W278" i="1"/>
  <c r="V278" i="1"/>
  <c r="U278" i="1"/>
  <c r="T278" i="1"/>
  <c r="S278" i="1"/>
  <c r="R278" i="1"/>
  <c r="P278" i="1"/>
  <c r="O278" i="1"/>
  <c r="M278" i="1"/>
  <c r="K278" i="1"/>
  <c r="J278" i="1"/>
  <c r="I278" i="1"/>
  <c r="H278" i="1"/>
  <c r="G278" i="1"/>
  <c r="F278" i="1"/>
  <c r="X277" i="1"/>
  <c r="X276" i="1" s="1"/>
  <c r="V277" i="1"/>
  <c r="T277" i="1"/>
  <c r="T276" i="1" s="1"/>
  <c r="L277" i="1"/>
  <c r="M277" i="1" s="1"/>
  <c r="W276" i="1"/>
  <c r="V276" i="1"/>
  <c r="U276" i="1"/>
  <c r="R276" i="1"/>
  <c r="P276" i="1"/>
  <c r="P275" i="1" s="1"/>
  <c r="P274" i="1" s="1"/>
  <c r="O276" i="1"/>
  <c r="K276" i="1"/>
  <c r="J276" i="1"/>
  <c r="I276" i="1"/>
  <c r="H276" i="1"/>
  <c r="G276" i="1"/>
  <c r="F276" i="1"/>
  <c r="O275" i="1"/>
  <c r="O274" i="1" s="1"/>
  <c r="I275" i="1"/>
  <c r="I274" i="1" s="1"/>
  <c r="H275" i="1"/>
  <c r="H274" i="1" s="1"/>
  <c r="X273" i="1"/>
  <c r="X272" i="1" s="1"/>
  <c r="V273" i="1"/>
  <c r="T273" i="1"/>
  <c r="L273" i="1"/>
  <c r="M273" i="1" s="1"/>
  <c r="W272" i="1"/>
  <c r="V272" i="1"/>
  <c r="U272" i="1"/>
  <c r="T272" i="1"/>
  <c r="R272" i="1"/>
  <c r="P272" i="1"/>
  <c r="O272" i="1"/>
  <c r="K272" i="1"/>
  <c r="J272" i="1"/>
  <c r="I272" i="1"/>
  <c r="H272" i="1"/>
  <c r="G272" i="1"/>
  <c r="F272" i="1"/>
  <c r="X271" i="1"/>
  <c r="X270" i="1" s="1"/>
  <c r="V271" i="1"/>
  <c r="T271" i="1"/>
  <c r="M271" i="1"/>
  <c r="L271" i="1"/>
  <c r="W270" i="1"/>
  <c r="V270" i="1"/>
  <c r="U270" i="1"/>
  <c r="T270" i="1"/>
  <c r="T269" i="1" s="1"/>
  <c r="T268" i="1" s="1"/>
  <c r="R270" i="1"/>
  <c r="R269" i="1" s="1"/>
  <c r="P270" i="1"/>
  <c r="O270" i="1"/>
  <c r="K270" i="1"/>
  <c r="J270" i="1"/>
  <c r="I270" i="1"/>
  <c r="H270" i="1"/>
  <c r="H269" i="1" s="1"/>
  <c r="G270" i="1"/>
  <c r="F270" i="1"/>
  <c r="F269" i="1" s="1"/>
  <c r="F268" i="1" s="1"/>
  <c r="W269" i="1"/>
  <c r="W268" i="1" s="1"/>
  <c r="V269" i="1"/>
  <c r="V268" i="1" s="1"/>
  <c r="U269" i="1"/>
  <c r="P269" i="1"/>
  <c r="P268" i="1" s="1"/>
  <c r="O269" i="1"/>
  <c r="K269" i="1"/>
  <c r="K268" i="1" s="1"/>
  <c r="J269" i="1"/>
  <c r="J268" i="1" s="1"/>
  <c r="I269" i="1"/>
  <c r="I268" i="1" s="1"/>
  <c r="O268" i="1"/>
  <c r="H268" i="1"/>
  <c r="X267" i="1"/>
  <c r="V267" i="1"/>
  <c r="T267" i="1"/>
  <c r="L267" i="1"/>
  <c r="M267" i="1" s="1"/>
  <c r="X266" i="1"/>
  <c r="W266" i="1"/>
  <c r="V266" i="1"/>
  <c r="U266" i="1"/>
  <c r="T266" i="1"/>
  <c r="R266" i="1"/>
  <c r="P266" i="1"/>
  <c r="O266" i="1"/>
  <c r="K266" i="1"/>
  <c r="K263" i="1" s="1"/>
  <c r="J266" i="1"/>
  <c r="I266" i="1"/>
  <c r="H266" i="1"/>
  <c r="G266" i="1"/>
  <c r="F266" i="1"/>
  <c r="AA265" i="1"/>
  <c r="Z265" i="1"/>
  <c r="X265" i="1"/>
  <c r="V265" i="1"/>
  <c r="V264" i="1" s="1"/>
  <c r="T265" i="1"/>
  <c r="S265" i="1"/>
  <c r="Q265" i="1"/>
  <c r="Q264" i="1" s="1"/>
  <c r="M265" i="1"/>
  <c r="Y265" i="1" s="1"/>
  <c r="X264" i="1"/>
  <c r="X263" i="1" s="1"/>
  <c r="W264" i="1"/>
  <c r="U264" i="1"/>
  <c r="U263" i="1" s="1"/>
  <c r="T264" i="1"/>
  <c r="T263" i="1" s="1"/>
  <c r="S264" i="1"/>
  <c r="R264" i="1"/>
  <c r="P264" i="1"/>
  <c r="O264" i="1"/>
  <c r="O263" i="1" s="1"/>
  <c r="M264" i="1"/>
  <c r="K264" i="1"/>
  <c r="J264" i="1"/>
  <c r="I264" i="1"/>
  <c r="I263" i="1" s="1"/>
  <c r="H264" i="1"/>
  <c r="G264" i="1"/>
  <c r="G263" i="1" s="1"/>
  <c r="F264" i="1"/>
  <c r="F263" i="1" s="1"/>
  <c r="W263" i="1"/>
  <c r="V263" i="1"/>
  <c r="P263" i="1"/>
  <c r="Z262" i="1"/>
  <c r="X262" i="1"/>
  <c r="X261" i="1" s="1"/>
  <c r="V262" i="1"/>
  <c r="T262" i="1"/>
  <c r="T261" i="1" s="1"/>
  <c r="L262" i="1"/>
  <c r="M262" i="1" s="1"/>
  <c r="W261" i="1"/>
  <c r="V261" i="1"/>
  <c r="U261" i="1"/>
  <c r="R261" i="1"/>
  <c r="P261" i="1"/>
  <c r="O261" i="1"/>
  <c r="O258" i="1" s="1"/>
  <c r="O257" i="1" s="1"/>
  <c r="O245" i="1" s="1"/>
  <c r="O243" i="1" s="1"/>
  <c r="K261" i="1"/>
  <c r="J261" i="1"/>
  <c r="I261" i="1"/>
  <c r="H261" i="1"/>
  <c r="H258" i="1" s="1"/>
  <c r="G261" i="1"/>
  <c r="F261" i="1"/>
  <c r="X260" i="1"/>
  <c r="X259" i="1" s="1"/>
  <c r="X258" i="1" s="1"/>
  <c r="X257" i="1" s="1"/>
  <c r="X245" i="1" s="1"/>
  <c r="V260" i="1"/>
  <c r="T260" i="1"/>
  <c r="L260" i="1"/>
  <c r="M260" i="1" s="1"/>
  <c r="W259" i="1"/>
  <c r="V259" i="1"/>
  <c r="U259" i="1"/>
  <c r="T259" i="1"/>
  <c r="R259" i="1"/>
  <c r="P259" i="1"/>
  <c r="P258" i="1" s="1"/>
  <c r="P257" i="1" s="1"/>
  <c r="P245" i="1" s="1"/>
  <c r="O259" i="1"/>
  <c r="L259" i="1"/>
  <c r="K259" i="1"/>
  <c r="J259" i="1"/>
  <c r="I259" i="1"/>
  <c r="H259" i="1"/>
  <c r="G259" i="1"/>
  <c r="F259" i="1"/>
  <c r="F258" i="1" s="1"/>
  <c r="F257" i="1" s="1"/>
  <c r="F245" i="1" s="1"/>
  <c r="F243" i="1" s="1"/>
  <c r="V258" i="1"/>
  <c r="V257" i="1" s="1"/>
  <c r="V245" i="1" s="1"/>
  <c r="V243" i="1" s="1"/>
  <c r="U258" i="1"/>
  <c r="T258" i="1"/>
  <c r="T257" i="1" s="1"/>
  <c r="K258" i="1"/>
  <c r="J258" i="1"/>
  <c r="I258" i="1"/>
  <c r="I257" i="1" s="1"/>
  <c r="I245" i="1" s="1"/>
  <c r="I243" i="1" s="1"/>
  <c r="AB256" i="1"/>
  <c r="X256" i="1"/>
  <c r="V256" i="1"/>
  <c r="V255" i="1" s="1"/>
  <c r="T256" i="1"/>
  <c r="Q256" i="1"/>
  <c r="Q255" i="1" s="1"/>
  <c r="Q254" i="1" s="1"/>
  <c r="Q253" i="1" s="1"/>
  <c r="L256" i="1"/>
  <c r="M256" i="1" s="1"/>
  <c r="X255" i="1"/>
  <c r="X254" i="1" s="1"/>
  <c r="X253" i="1" s="1"/>
  <c r="W255" i="1"/>
  <c r="U255" i="1"/>
  <c r="T255" i="1"/>
  <c r="T254" i="1" s="1"/>
  <c r="T253" i="1" s="1"/>
  <c r="R255" i="1"/>
  <c r="R254" i="1" s="1"/>
  <c r="P255" i="1"/>
  <c r="O255" i="1"/>
  <c r="L255" i="1"/>
  <c r="K255" i="1"/>
  <c r="K254" i="1" s="1"/>
  <c r="J255" i="1"/>
  <c r="I255" i="1"/>
  <c r="H255" i="1"/>
  <c r="H254" i="1" s="1"/>
  <c r="H253" i="1" s="1"/>
  <c r="G255" i="1"/>
  <c r="F255" i="1"/>
  <c r="AB254" i="1"/>
  <c r="W254" i="1"/>
  <c r="V254" i="1"/>
  <c r="V253" i="1" s="1"/>
  <c r="U254" i="1"/>
  <c r="P254" i="1"/>
  <c r="P253" i="1" s="1"/>
  <c r="O254" i="1"/>
  <c r="J254" i="1"/>
  <c r="I254" i="1"/>
  <c r="G254" i="1"/>
  <c r="G253" i="1" s="1"/>
  <c r="F254" i="1"/>
  <c r="F253" i="1" s="1"/>
  <c r="W253" i="1"/>
  <c r="U253" i="1"/>
  <c r="R253" i="1"/>
  <c r="O253" i="1"/>
  <c r="K253" i="1"/>
  <c r="J253" i="1"/>
  <c r="I253" i="1"/>
  <c r="AB252" i="1"/>
  <c r="AA252" i="1"/>
  <c r="X252" i="1"/>
  <c r="V252" i="1"/>
  <c r="T252" i="1"/>
  <c r="T251" i="1" s="1"/>
  <c r="S252" i="1"/>
  <c r="S251" i="1" s="1"/>
  <c r="Q252" i="1"/>
  <c r="Q251" i="1" s="1"/>
  <c r="L252" i="1"/>
  <c r="M252" i="1" s="1"/>
  <c r="X251" i="1"/>
  <c r="W251" i="1"/>
  <c r="V251" i="1"/>
  <c r="V248" i="1" s="1"/>
  <c r="V247" i="1" s="1"/>
  <c r="U251" i="1"/>
  <c r="R251" i="1"/>
  <c r="P251" i="1"/>
  <c r="P248" i="1" s="1"/>
  <c r="P247" i="1" s="1"/>
  <c r="O251" i="1"/>
  <c r="O248" i="1" s="1"/>
  <c r="K251" i="1"/>
  <c r="J251" i="1"/>
  <c r="I251" i="1"/>
  <c r="I248" i="1" s="1"/>
  <c r="I247" i="1" s="1"/>
  <c r="H251" i="1"/>
  <c r="L251" i="1" s="1"/>
  <c r="G251" i="1"/>
  <c r="F251" i="1"/>
  <c r="Y250" i="1"/>
  <c r="X250" i="1"/>
  <c r="X249" i="1" s="1"/>
  <c r="V250" i="1"/>
  <c r="T250" i="1"/>
  <c r="M250" i="1"/>
  <c r="L250" i="1"/>
  <c r="W249" i="1"/>
  <c r="V249" i="1"/>
  <c r="U249" i="1"/>
  <c r="T249" i="1"/>
  <c r="R249" i="1"/>
  <c r="P249" i="1"/>
  <c r="O249" i="1"/>
  <c r="K249" i="1"/>
  <c r="K248" i="1" s="1"/>
  <c r="K247" i="1" s="1"/>
  <c r="J249" i="1"/>
  <c r="I249" i="1"/>
  <c r="H249" i="1"/>
  <c r="G249" i="1"/>
  <c r="F249" i="1"/>
  <c r="X248" i="1"/>
  <c r="X247" i="1" s="1"/>
  <c r="W248" i="1"/>
  <c r="R248" i="1"/>
  <c r="R247" i="1" s="1"/>
  <c r="J248" i="1"/>
  <c r="G248" i="1"/>
  <c r="F248" i="1"/>
  <c r="F247" i="1" s="1"/>
  <c r="O247" i="1"/>
  <c r="O246" i="1" s="1"/>
  <c r="O244" i="1" s="1"/>
  <c r="J247" i="1"/>
  <c r="I246" i="1"/>
  <c r="I244" i="1" s="1"/>
  <c r="T245" i="1"/>
  <c r="T243" i="1" s="1"/>
  <c r="X243" i="1"/>
  <c r="P243" i="1"/>
  <c r="AB242" i="1"/>
  <c r="AA242" i="1"/>
  <c r="X242" i="1"/>
  <c r="V242" i="1"/>
  <c r="T242" i="1"/>
  <c r="T241" i="1" s="1"/>
  <c r="S242" i="1"/>
  <c r="S241" i="1" s="1"/>
  <c r="S240" i="1" s="1"/>
  <c r="Q242" i="1"/>
  <c r="L242" i="1"/>
  <c r="M242" i="1" s="1"/>
  <c r="AB241" i="1"/>
  <c r="X241" i="1"/>
  <c r="W241" i="1"/>
  <c r="V241" i="1"/>
  <c r="U241" i="1"/>
  <c r="U240" i="1" s="1"/>
  <c r="AB240" i="1" s="1"/>
  <c r="R241" i="1"/>
  <c r="Q241" i="1"/>
  <c r="Q240" i="1" s="1"/>
  <c r="Q239" i="1" s="1"/>
  <c r="Q238" i="1" s="1"/>
  <c r="Q237" i="1" s="1"/>
  <c r="P241" i="1"/>
  <c r="P240" i="1" s="1"/>
  <c r="P239" i="1" s="1"/>
  <c r="P238" i="1" s="1"/>
  <c r="O241" i="1"/>
  <c r="O240" i="1" s="1"/>
  <c r="O239" i="1" s="1"/>
  <c r="O238" i="1" s="1"/>
  <c r="O237" i="1" s="1"/>
  <c r="K241" i="1"/>
  <c r="K240" i="1" s="1"/>
  <c r="K239" i="1" s="1"/>
  <c r="J241" i="1"/>
  <c r="I241" i="1"/>
  <c r="I240" i="1" s="1"/>
  <c r="I239" i="1" s="1"/>
  <c r="I238" i="1" s="1"/>
  <c r="I237" i="1" s="1"/>
  <c r="H241" i="1"/>
  <c r="H240" i="1" s="1"/>
  <c r="G241" i="1"/>
  <c r="F241" i="1"/>
  <c r="X240" i="1"/>
  <c r="V240" i="1"/>
  <c r="V239" i="1" s="1"/>
  <c r="V238" i="1" s="1"/>
  <c r="V237" i="1" s="1"/>
  <c r="T240" i="1"/>
  <c r="T239" i="1" s="1"/>
  <c r="T238" i="1" s="1"/>
  <c r="T237" i="1" s="1"/>
  <c r="R240" i="1"/>
  <c r="J240" i="1"/>
  <c r="J239" i="1" s="1"/>
  <c r="J238" i="1" s="1"/>
  <c r="J237" i="1" s="1"/>
  <c r="G240" i="1"/>
  <c r="F240" i="1"/>
  <c r="X239" i="1"/>
  <c r="X238" i="1" s="1"/>
  <c r="U239" i="1"/>
  <c r="S239" i="1"/>
  <c r="S238" i="1" s="1"/>
  <c r="S237" i="1" s="1"/>
  <c r="R239" i="1"/>
  <c r="H239" i="1"/>
  <c r="H238" i="1" s="1"/>
  <c r="H237" i="1" s="1"/>
  <c r="F239" i="1"/>
  <c r="F238" i="1" s="1"/>
  <c r="F237" i="1" s="1"/>
  <c r="R238" i="1"/>
  <c r="K238" i="1"/>
  <c r="K237" i="1" s="1"/>
  <c r="X237" i="1"/>
  <c r="R237" i="1"/>
  <c r="P237" i="1"/>
  <c r="AA236" i="1"/>
  <c r="X236" i="1"/>
  <c r="V236" i="1"/>
  <c r="V235" i="1" s="1"/>
  <c r="V230" i="1" s="1"/>
  <c r="V228" i="1" s="1"/>
  <c r="V126" i="1" s="1"/>
  <c r="V123" i="1" s="1"/>
  <c r="T236" i="1"/>
  <c r="S236" i="1"/>
  <c r="Q236" i="1"/>
  <c r="Q235" i="1" s="1"/>
  <c r="L236" i="1"/>
  <c r="M236" i="1" s="1"/>
  <c r="Z235" i="1"/>
  <c r="X235" i="1"/>
  <c r="W235" i="1"/>
  <c r="U235" i="1"/>
  <c r="U230" i="1" s="1"/>
  <c r="T235" i="1"/>
  <c r="T230" i="1" s="1"/>
  <c r="S235" i="1"/>
  <c r="R235" i="1"/>
  <c r="P235" i="1"/>
  <c r="O235" i="1"/>
  <c r="M235" i="1"/>
  <c r="AA235" i="1" s="1"/>
  <c r="K235" i="1"/>
  <c r="J235" i="1"/>
  <c r="J230" i="1" s="1"/>
  <c r="J228" i="1" s="1"/>
  <c r="I235" i="1"/>
  <c r="H235" i="1"/>
  <c r="G235" i="1"/>
  <c r="F235" i="1"/>
  <c r="Z234" i="1"/>
  <c r="X234" i="1"/>
  <c r="V234" i="1"/>
  <c r="T234" i="1"/>
  <c r="Q234" i="1"/>
  <c r="Q232" i="1" s="1"/>
  <c r="Q230" i="1" s="1"/>
  <c r="Q228" i="1" s="1"/>
  <c r="Q126" i="1" s="1"/>
  <c r="M234" i="1"/>
  <c r="L234" i="1"/>
  <c r="AB233" i="1"/>
  <c r="Y233" i="1"/>
  <c r="X233" i="1"/>
  <c r="V233" i="1"/>
  <c r="V231" i="1" s="1"/>
  <c r="V229" i="1" s="1"/>
  <c r="T233" i="1"/>
  <c r="M233" i="1"/>
  <c r="L233" i="1"/>
  <c r="Y232" i="1"/>
  <c r="X232" i="1"/>
  <c r="X230" i="1" s="1"/>
  <c r="X228" i="1" s="1"/>
  <c r="X126" i="1" s="1"/>
  <c r="X123" i="1" s="1"/>
  <c r="W232" i="1"/>
  <c r="V232" i="1"/>
  <c r="U232" i="1"/>
  <c r="T232" i="1"/>
  <c r="R232" i="1"/>
  <c r="P232" i="1"/>
  <c r="O232" i="1"/>
  <c r="M232" i="1"/>
  <c r="K232" i="1"/>
  <c r="K230" i="1" s="1"/>
  <c r="K228" i="1" s="1"/>
  <c r="K126" i="1" s="1"/>
  <c r="K123" i="1" s="1"/>
  <c r="J232" i="1"/>
  <c r="I232" i="1"/>
  <c r="H232" i="1"/>
  <c r="G232" i="1"/>
  <c r="F232" i="1"/>
  <c r="AB231" i="1"/>
  <c r="X231" i="1"/>
  <c r="X229" i="1" s="1"/>
  <c r="X227" i="1" s="1"/>
  <c r="W231" i="1"/>
  <c r="U231" i="1"/>
  <c r="T231" i="1"/>
  <c r="R231" i="1"/>
  <c r="P231" i="1"/>
  <c r="P229" i="1" s="1"/>
  <c r="P227" i="1" s="1"/>
  <c r="O231" i="1"/>
  <c r="O229" i="1" s="1"/>
  <c r="K231" i="1"/>
  <c r="J231" i="1"/>
  <c r="J229" i="1" s="1"/>
  <c r="J227" i="1" s="1"/>
  <c r="I231" i="1"/>
  <c r="I229" i="1" s="1"/>
  <c r="I227" i="1" s="1"/>
  <c r="H231" i="1"/>
  <c r="G231" i="1"/>
  <c r="F231" i="1"/>
  <c r="W230" i="1"/>
  <c r="R230" i="1"/>
  <c r="O230" i="1"/>
  <c r="M230" i="1"/>
  <c r="Z230" i="1" s="1"/>
  <c r="I230" i="1"/>
  <c r="I228" i="1" s="1"/>
  <c r="H230" i="1"/>
  <c r="F230" i="1"/>
  <c r="F228" i="1" s="1"/>
  <c r="W229" i="1"/>
  <c r="T229" i="1"/>
  <c r="R229" i="1"/>
  <c r="K229" i="1"/>
  <c r="K227" i="1" s="1"/>
  <c r="H229" i="1"/>
  <c r="G229" i="1"/>
  <c r="G227" i="1" s="1"/>
  <c r="F229" i="1"/>
  <c r="F227" i="1" s="1"/>
  <c r="W228" i="1"/>
  <c r="U228" i="1"/>
  <c r="T228" i="1"/>
  <c r="T126" i="1" s="1"/>
  <c r="T123" i="1" s="1"/>
  <c r="O228" i="1"/>
  <c r="H228" i="1"/>
  <c r="V227" i="1"/>
  <c r="T227" i="1"/>
  <c r="O227" i="1"/>
  <c r="H227" i="1"/>
  <c r="X226" i="1"/>
  <c r="X225" i="1" s="1"/>
  <c r="X224" i="1" s="1"/>
  <c r="V226" i="1"/>
  <c r="T226" i="1"/>
  <c r="L226" i="1"/>
  <c r="M226" i="1" s="1"/>
  <c r="W225" i="1"/>
  <c r="V225" i="1"/>
  <c r="U225" i="1"/>
  <c r="T225" i="1"/>
  <c r="T224" i="1" s="1"/>
  <c r="T223" i="1" s="1"/>
  <c r="R225" i="1"/>
  <c r="P225" i="1"/>
  <c r="O225" i="1"/>
  <c r="K225" i="1"/>
  <c r="K224" i="1" s="1"/>
  <c r="K223" i="1" s="1"/>
  <c r="J225" i="1"/>
  <c r="I225" i="1"/>
  <c r="H225" i="1"/>
  <c r="H224" i="1" s="1"/>
  <c r="G225" i="1"/>
  <c r="F225" i="1"/>
  <c r="W224" i="1"/>
  <c r="W223" i="1" s="1"/>
  <c r="V224" i="1"/>
  <c r="V223" i="1" s="1"/>
  <c r="U224" i="1"/>
  <c r="R224" i="1"/>
  <c r="P224" i="1"/>
  <c r="O224" i="1"/>
  <c r="O223" i="1" s="1"/>
  <c r="J224" i="1"/>
  <c r="I224" i="1"/>
  <c r="I223" i="1" s="1"/>
  <c r="F224" i="1"/>
  <c r="X223" i="1"/>
  <c r="U223" i="1"/>
  <c r="R223" i="1"/>
  <c r="P223" i="1"/>
  <c r="J223" i="1"/>
  <c r="H223" i="1"/>
  <c r="F223" i="1"/>
  <c r="AB222" i="1"/>
  <c r="X222" i="1"/>
  <c r="V222" i="1"/>
  <c r="V221" i="1" s="1"/>
  <c r="V220" i="1" s="1"/>
  <c r="T222" i="1"/>
  <c r="L222" i="1"/>
  <c r="M222" i="1" s="1"/>
  <c r="Z222" i="1" s="1"/>
  <c r="X221" i="1"/>
  <c r="X220" i="1" s="1"/>
  <c r="X219" i="1" s="1"/>
  <c r="W221" i="1"/>
  <c r="U221" i="1"/>
  <c r="Z221" i="1" s="1"/>
  <c r="T221" i="1"/>
  <c r="R221" i="1"/>
  <c r="Y221" i="1" s="1"/>
  <c r="P221" i="1"/>
  <c r="O221" i="1"/>
  <c r="O220" i="1" s="1"/>
  <c r="O219" i="1" s="1"/>
  <c r="M221" i="1"/>
  <c r="K221" i="1"/>
  <c r="K220" i="1" s="1"/>
  <c r="J221" i="1"/>
  <c r="I221" i="1"/>
  <c r="I220" i="1" s="1"/>
  <c r="I219" i="1" s="1"/>
  <c r="H221" i="1"/>
  <c r="H220" i="1" s="1"/>
  <c r="H219" i="1" s="1"/>
  <c r="G221" i="1"/>
  <c r="L221" i="1" s="1"/>
  <c r="F221" i="1"/>
  <c r="F220" i="1" s="1"/>
  <c r="F219" i="1" s="1"/>
  <c r="W220" i="1"/>
  <c r="T220" i="1"/>
  <c r="T219" i="1" s="1"/>
  <c r="R220" i="1"/>
  <c r="P220" i="1"/>
  <c r="M220" i="1"/>
  <c r="J220" i="1"/>
  <c r="J219" i="1" s="1"/>
  <c r="V219" i="1"/>
  <c r="P219" i="1"/>
  <c r="K219" i="1"/>
  <c r="AB218" i="1"/>
  <c r="Z218" i="1"/>
  <c r="X218" i="1"/>
  <c r="X217" i="1" s="1"/>
  <c r="X216" i="1" s="1"/>
  <c r="X215" i="1" s="1"/>
  <c r="V218" i="1"/>
  <c r="T218" i="1"/>
  <c r="Q218" i="1"/>
  <c r="Q217" i="1" s="1"/>
  <c r="Q216" i="1" s="1"/>
  <c r="Q215" i="1" s="1"/>
  <c r="L218" i="1"/>
  <c r="M218" i="1" s="1"/>
  <c r="AB217" i="1"/>
  <c r="W217" i="1"/>
  <c r="V217" i="1"/>
  <c r="V216" i="1" s="1"/>
  <c r="V215" i="1" s="1"/>
  <c r="U217" i="1"/>
  <c r="U216" i="1" s="1"/>
  <c r="T217" i="1"/>
  <c r="R217" i="1"/>
  <c r="P217" i="1"/>
  <c r="O217" i="1"/>
  <c r="O216" i="1" s="1"/>
  <c r="K217" i="1"/>
  <c r="K216" i="1" s="1"/>
  <c r="K215" i="1" s="1"/>
  <c r="J217" i="1"/>
  <c r="I217" i="1"/>
  <c r="H217" i="1"/>
  <c r="G217" i="1"/>
  <c r="F217" i="1"/>
  <c r="F216" i="1" s="1"/>
  <c r="W216" i="1"/>
  <c r="W215" i="1" s="1"/>
  <c r="T216" i="1"/>
  <c r="T215" i="1" s="1"/>
  <c r="P216" i="1"/>
  <c r="P215" i="1" s="1"/>
  <c r="J216" i="1"/>
  <c r="I216" i="1"/>
  <c r="I215" i="1" s="1"/>
  <c r="G216" i="1"/>
  <c r="O215" i="1"/>
  <c r="J215" i="1"/>
  <c r="F215" i="1"/>
  <c r="AC214" i="1"/>
  <c r="AB214" i="1"/>
  <c r="Y214" i="1"/>
  <c r="X214" i="1"/>
  <c r="X213" i="1" s="1"/>
  <c r="X212" i="1" s="1"/>
  <c r="X211" i="1" s="1"/>
  <c r="V214" i="1"/>
  <c r="T214" i="1"/>
  <c r="T213" i="1" s="1"/>
  <c r="T212" i="1" s="1"/>
  <c r="M214" i="1"/>
  <c r="L214" i="1"/>
  <c r="Z213" i="1"/>
  <c r="W213" i="1"/>
  <c r="V213" i="1"/>
  <c r="V212" i="1" s="1"/>
  <c r="U213" i="1"/>
  <c r="AB213" i="1" s="1"/>
  <c r="R213" i="1"/>
  <c r="P213" i="1"/>
  <c r="P212" i="1" s="1"/>
  <c r="P211" i="1" s="1"/>
  <c r="O213" i="1"/>
  <c r="M213" i="1"/>
  <c r="K213" i="1"/>
  <c r="J213" i="1"/>
  <c r="J212" i="1" s="1"/>
  <c r="J211" i="1" s="1"/>
  <c r="I213" i="1"/>
  <c r="I212" i="1" s="1"/>
  <c r="H213" i="1"/>
  <c r="G213" i="1"/>
  <c r="F213" i="1"/>
  <c r="W212" i="1"/>
  <c r="U212" i="1"/>
  <c r="AB212" i="1" s="1"/>
  <c r="R212" i="1"/>
  <c r="O212" i="1"/>
  <c r="K212" i="1"/>
  <c r="K211" i="1" s="1"/>
  <c r="H212" i="1"/>
  <c r="H211" i="1" s="1"/>
  <c r="G212" i="1"/>
  <c r="F212" i="1"/>
  <c r="V211" i="1"/>
  <c r="T211" i="1"/>
  <c r="R211" i="1"/>
  <c r="O211" i="1"/>
  <c r="I211" i="1"/>
  <c r="G211" i="1"/>
  <c r="F211" i="1"/>
  <c r="AB210" i="1"/>
  <c r="Y210" i="1"/>
  <c r="X210" i="1"/>
  <c r="X209" i="1" s="1"/>
  <c r="X208" i="1" s="1"/>
  <c r="X207" i="1" s="1"/>
  <c r="V210" i="1"/>
  <c r="T210" i="1"/>
  <c r="Q210" i="1"/>
  <c r="Q209" i="1" s="1"/>
  <c r="Q208" i="1" s="1"/>
  <c r="Q207" i="1" s="1"/>
  <c r="M210" i="1"/>
  <c r="L210" i="1"/>
  <c r="AB209" i="1"/>
  <c r="Y209" i="1"/>
  <c r="W209" i="1"/>
  <c r="V209" i="1"/>
  <c r="V208" i="1" s="1"/>
  <c r="U209" i="1"/>
  <c r="T209" i="1"/>
  <c r="R209" i="1"/>
  <c r="P209" i="1"/>
  <c r="P208" i="1" s="1"/>
  <c r="O209" i="1"/>
  <c r="M209" i="1"/>
  <c r="K209" i="1"/>
  <c r="J209" i="1"/>
  <c r="J208" i="1" s="1"/>
  <c r="I209" i="1"/>
  <c r="I208" i="1" s="1"/>
  <c r="I207" i="1" s="1"/>
  <c r="H209" i="1"/>
  <c r="G209" i="1"/>
  <c r="F209" i="1"/>
  <c r="AA208" i="1"/>
  <c r="Y208" i="1"/>
  <c r="W208" i="1"/>
  <c r="W207" i="1" s="1"/>
  <c r="U208" i="1"/>
  <c r="T208" i="1"/>
  <c r="R208" i="1"/>
  <c r="R207" i="1" s="1"/>
  <c r="O208" i="1"/>
  <c r="O207" i="1" s="1"/>
  <c r="M208" i="1"/>
  <c r="K208" i="1"/>
  <c r="K207" i="1" s="1"/>
  <c r="H208" i="1"/>
  <c r="H207" i="1" s="1"/>
  <c r="G208" i="1"/>
  <c r="F208" i="1"/>
  <c r="F207" i="1" s="1"/>
  <c r="V207" i="1"/>
  <c r="T207" i="1"/>
  <c r="P207" i="1"/>
  <c r="M207" i="1"/>
  <c r="J207" i="1"/>
  <c r="AB206" i="1"/>
  <c r="X206" i="1"/>
  <c r="X205" i="1" s="1"/>
  <c r="X204" i="1" s="1"/>
  <c r="X203" i="1" s="1"/>
  <c r="V206" i="1"/>
  <c r="T206" i="1"/>
  <c r="T205" i="1" s="1"/>
  <c r="L206" i="1"/>
  <c r="M206" i="1" s="1"/>
  <c r="AB205" i="1"/>
  <c r="W205" i="1"/>
  <c r="V205" i="1"/>
  <c r="U205" i="1"/>
  <c r="R205" i="1"/>
  <c r="P205" i="1"/>
  <c r="O205" i="1"/>
  <c r="O204" i="1" s="1"/>
  <c r="K205" i="1"/>
  <c r="K204" i="1" s="1"/>
  <c r="K203" i="1" s="1"/>
  <c r="J205" i="1"/>
  <c r="I205" i="1"/>
  <c r="I204" i="1" s="1"/>
  <c r="H205" i="1"/>
  <c r="G205" i="1"/>
  <c r="F205" i="1"/>
  <c r="W204" i="1"/>
  <c r="W203" i="1" s="1"/>
  <c r="V204" i="1"/>
  <c r="V203" i="1" s="1"/>
  <c r="T204" i="1"/>
  <c r="T203" i="1" s="1"/>
  <c r="R204" i="1"/>
  <c r="R203" i="1" s="1"/>
  <c r="P204" i="1"/>
  <c r="P203" i="1" s="1"/>
  <c r="J204" i="1"/>
  <c r="H204" i="1"/>
  <c r="H203" i="1" s="1"/>
  <c r="G204" i="1"/>
  <c r="F204" i="1"/>
  <c r="F203" i="1" s="1"/>
  <c r="O203" i="1"/>
  <c r="J203" i="1"/>
  <c r="I203" i="1"/>
  <c r="G203" i="1"/>
  <c r="L203" i="1" s="1"/>
  <c r="AB202" i="1"/>
  <c r="X202" i="1"/>
  <c r="X201" i="1" s="1"/>
  <c r="X200" i="1" s="1"/>
  <c r="X199" i="1" s="1"/>
  <c r="V202" i="1"/>
  <c r="T202" i="1"/>
  <c r="S202" i="1"/>
  <c r="S201" i="1" s="1"/>
  <c r="S200" i="1" s="1"/>
  <c r="S199" i="1" s="1"/>
  <c r="M202" i="1"/>
  <c r="Z202" i="1" s="1"/>
  <c r="L202" i="1"/>
  <c r="W201" i="1"/>
  <c r="V201" i="1"/>
  <c r="V200" i="1" s="1"/>
  <c r="V199" i="1" s="1"/>
  <c r="U201" i="1"/>
  <c r="AB201" i="1" s="1"/>
  <c r="T201" i="1"/>
  <c r="R201" i="1"/>
  <c r="P201" i="1"/>
  <c r="O201" i="1"/>
  <c r="O200" i="1" s="1"/>
  <c r="O199" i="1" s="1"/>
  <c r="K201" i="1"/>
  <c r="J201" i="1"/>
  <c r="I201" i="1"/>
  <c r="I200" i="1" s="1"/>
  <c r="I199" i="1" s="1"/>
  <c r="H201" i="1"/>
  <c r="G201" i="1"/>
  <c r="F201" i="1"/>
  <c r="F200" i="1" s="1"/>
  <c r="U200" i="1"/>
  <c r="T200" i="1"/>
  <c r="P200" i="1"/>
  <c r="P199" i="1" s="1"/>
  <c r="K200" i="1"/>
  <c r="K199" i="1" s="1"/>
  <c r="J200" i="1"/>
  <c r="J199" i="1" s="1"/>
  <c r="G200" i="1"/>
  <c r="T199" i="1"/>
  <c r="F199" i="1"/>
  <c r="AB198" i="1"/>
  <c r="Y198" i="1"/>
  <c r="X198" i="1"/>
  <c r="V198" i="1"/>
  <c r="V197" i="1" s="1"/>
  <c r="V196" i="1" s="1"/>
  <c r="T198" i="1"/>
  <c r="L198" i="1"/>
  <c r="M198" i="1" s="1"/>
  <c r="X197" i="1"/>
  <c r="X196" i="1" s="1"/>
  <c r="W197" i="1"/>
  <c r="U197" i="1"/>
  <c r="T197" i="1"/>
  <c r="R197" i="1"/>
  <c r="P197" i="1"/>
  <c r="O197" i="1"/>
  <c r="O196" i="1" s="1"/>
  <c r="O195" i="1" s="1"/>
  <c r="K197" i="1"/>
  <c r="J197" i="1"/>
  <c r="I197" i="1"/>
  <c r="I196" i="1" s="1"/>
  <c r="I195" i="1" s="1"/>
  <c r="H197" i="1"/>
  <c r="H196" i="1" s="1"/>
  <c r="H195" i="1" s="1"/>
  <c r="G197" i="1"/>
  <c r="F197" i="1"/>
  <c r="W196" i="1"/>
  <c r="T196" i="1"/>
  <c r="T195" i="1" s="1"/>
  <c r="R196" i="1"/>
  <c r="R195" i="1" s="1"/>
  <c r="P196" i="1"/>
  <c r="P195" i="1" s="1"/>
  <c r="K196" i="1"/>
  <c r="J196" i="1"/>
  <c r="J195" i="1" s="1"/>
  <c r="F196" i="1"/>
  <c r="F195" i="1" s="1"/>
  <c r="X195" i="1"/>
  <c r="V195" i="1"/>
  <c r="K195" i="1"/>
  <c r="AB194" i="1"/>
  <c r="Z194" i="1"/>
  <c r="X194" i="1"/>
  <c r="V194" i="1"/>
  <c r="V193" i="1" s="1"/>
  <c r="V192" i="1" s="1"/>
  <c r="T194" i="1"/>
  <c r="M194" i="1"/>
  <c r="L194" i="1"/>
  <c r="X193" i="1"/>
  <c r="X192" i="1" s="1"/>
  <c r="X191" i="1" s="1"/>
  <c r="W193" i="1"/>
  <c r="U193" i="1"/>
  <c r="T193" i="1"/>
  <c r="R193" i="1"/>
  <c r="P193" i="1"/>
  <c r="P192" i="1" s="1"/>
  <c r="P191" i="1" s="1"/>
  <c r="O193" i="1"/>
  <c r="K193" i="1"/>
  <c r="K192" i="1" s="1"/>
  <c r="K191" i="1" s="1"/>
  <c r="J193" i="1"/>
  <c r="J192" i="1" s="1"/>
  <c r="I193" i="1"/>
  <c r="H193" i="1"/>
  <c r="G193" i="1"/>
  <c r="F193" i="1"/>
  <c r="F192" i="1" s="1"/>
  <c r="W192" i="1"/>
  <c r="W191" i="1" s="1"/>
  <c r="T192" i="1"/>
  <c r="T191" i="1" s="1"/>
  <c r="O192" i="1"/>
  <c r="I192" i="1"/>
  <c r="I191" i="1" s="1"/>
  <c r="H192" i="1"/>
  <c r="G192" i="1"/>
  <c r="V191" i="1"/>
  <c r="O191" i="1"/>
  <c r="J191" i="1"/>
  <c r="H191" i="1"/>
  <c r="G191" i="1"/>
  <c r="F191" i="1"/>
  <c r="AB190" i="1"/>
  <c r="AA190" i="1"/>
  <c r="X190" i="1"/>
  <c r="X189" i="1" s="1"/>
  <c r="X188" i="1" s="1"/>
  <c r="V190" i="1"/>
  <c r="V189" i="1" s="1"/>
  <c r="V188" i="1" s="1"/>
  <c r="V187" i="1" s="1"/>
  <c r="T190" i="1"/>
  <c r="S190" i="1"/>
  <c r="S189" i="1" s="1"/>
  <c r="S188" i="1" s="1"/>
  <c r="S187" i="1" s="1"/>
  <c r="M190" i="1"/>
  <c r="L190" i="1"/>
  <c r="W189" i="1"/>
  <c r="AA189" i="1" s="1"/>
  <c r="U189" i="1"/>
  <c r="T189" i="1"/>
  <c r="R189" i="1"/>
  <c r="Y189" i="1" s="1"/>
  <c r="P189" i="1"/>
  <c r="O189" i="1"/>
  <c r="O188" i="1" s="1"/>
  <c r="M189" i="1"/>
  <c r="M188" i="1" s="1"/>
  <c r="K189" i="1"/>
  <c r="J189" i="1"/>
  <c r="I189" i="1"/>
  <c r="I188" i="1" s="1"/>
  <c r="I187" i="1" s="1"/>
  <c r="H189" i="1"/>
  <c r="G189" i="1"/>
  <c r="F189" i="1"/>
  <c r="W188" i="1"/>
  <c r="T188" i="1"/>
  <c r="T187" i="1" s="1"/>
  <c r="R188" i="1"/>
  <c r="R187" i="1" s="1"/>
  <c r="P188" i="1"/>
  <c r="P187" i="1" s="1"/>
  <c r="K188" i="1"/>
  <c r="K187" i="1" s="1"/>
  <c r="J188" i="1"/>
  <c r="H188" i="1"/>
  <c r="H187" i="1" s="1"/>
  <c r="F188" i="1"/>
  <c r="F187" i="1" s="1"/>
  <c r="X187" i="1"/>
  <c r="O187" i="1"/>
  <c r="M187" i="1"/>
  <c r="J187" i="1"/>
  <c r="AA186" i="1"/>
  <c r="Y186" i="1"/>
  <c r="X186" i="1"/>
  <c r="V186" i="1"/>
  <c r="V185" i="1" s="1"/>
  <c r="T186" i="1"/>
  <c r="T185" i="1" s="1"/>
  <c r="T184" i="1" s="1"/>
  <c r="T183" i="1" s="1"/>
  <c r="S186" i="1"/>
  <c r="L186" i="1"/>
  <c r="M186" i="1" s="1"/>
  <c r="Z186" i="1" s="1"/>
  <c r="Y185" i="1"/>
  <c r="X185" i="1"/>
  <c r="W185" i="1"/>
  <c r="U185" i="1"/>
  <c r="S185" i="1"/>
  <c r="S184" i="1" s="1"/>
  <c r="S183" i="1" s="1"/>
  <c r="R185" i="1"/>
  <c r="P185" i="1"/>
  <c r="O185" i="1"/>
  <c r="O184" i="1" s="1"/>
  <c r="M185" i="1"/>
  <c r="AA185" i="1" s="1"/>
  <c r="K185" i="1"/>
  <c r="J185" i="1"/>
  <c r="J184" i="1" s="1"/>
  <c r="J183" i="1" s="1"/>
  <c r="I185" i="1"/>
  <c r="I184" i="1" s="1"/>
  <c r="H185" i="1"/>
  <c r="G185" i="1"/>
  <c r="F185" i="1"/>
  <c r="X184" i="1"/>
  <c r="W184" i="1"/>
  <c r="V184" i="1"/>
  <c r="V183" i="1" s="1"/>
  <c r="R184" i="1"/>
  <c r="P184" i="1"/>
  <c r="P183" i="1" s="1"/>
  <c r="M184" i="1"/>
  <c r="K184" i="1"/>
  <c r="K183" i="1" s="1"/>
  <c r="G184" i="1"/>
  <c r="F184" i="1"/>
  <c r="F183" i="1" s="1"/>
  <c r="X183" i="1"/>
  <c r="W183" i="1"/>
  <c r="R183" i="1"/>
  <c r="O183" i="1"/>
  <c r="I183" i="1"/>
  <c r="AB182" i="1"/>
  <c r="AA182" i="1"/>
  <c r="X182" i="1"/>
  <c r="V182" i="1"/>
  <c r="T182" i="1"/>
  <c r="S182" i="1"/>
  <c r="S181" i="1" s="1"/>
  <c r="S180" i="1" s="1"/>
  <c r="S179" i="1" s="1"/>
  <c r="L182" i="1"/>
  <c r="M182" i="1" s="1"/>
  <c r="AB181" i="1"/>
  <c r="X181" i="1"/>
  <c r="W181" i="1"/>
  <c r="V181" i="1"/>
  <c r="V180" i="1" s="1"/>
  <c r="V179" i="1" s="1"/>
  <c r="U181" i="1"/>
  <c r="T181" i="1"/>
  <c r="R181" i="1"/>
  <c r="P181" i="1"/>
  <c r="P180" i="1" s="1"/>
  <c r="P179" i="1" s="1"/>
  <c r="O181" i="1"/>
  <c r="K181" i="1"/>
  <c r="K180" i="1" s="1"/>
  <c r="K179" i="1" s="1"/>
  <c r="J181" i="1"/>
  <c r="J180" i="1" s="1"/>
  <c r="J179" i="1" s="1"/>
  <c r="I181" i="1"/>
  <c r="H181" i="1"/>
  <c r="G181" i="1"/>
  <c r="L181" i="1" s="1"/>
  <c r="F181" i="1"/>
  <c r="X180" i="1"/>
  <c r="X179" i="1" s="1"/>
  <c r="U180" i="1"/>
  <c r="T180" i="1"/>
  <c r="R180" i="1"/>
  <c r="O180" i="1"/>
  <c r="I180" i="1"/>
  <c r="I179" i="1" s="1"/>
  <c r="H180" i="1"/>
  <c r="G180" i="1"/>
  <c r="L180" i="1" s="1"/>
  <c r="F180" i="1"/>
  <c r="F179" i="1" s="1"/>
  <c r="T179" i="1"/>
  <c r="R179" i="1"/>
  <c r="O179" i="1"/>
  <c r="H179" i="1"/>
  <c r="G179" i="1"/>
  <c r="L179" i="1" s="1"/>
  <c r="X178" i="1"/>
  <c r="V178" i="1"/>
  <c r="V177" i="1" s="1"/>
  <c r="V176" i="1" s="1"/>
  <c r="V175" i="1" s="1"/>
  <c r="T178" i="1"/>
  <c r="T177" i="1" s="1"/>
  <c r="T176" i="1" s="1"/>
  <c r="T175" i="1" s="1"/>
  <c r="S178" i="1"/>
  <c r="S177" i="1" s="1"/>
  <c r="S176" i="1" s="1"/>
  <c r="S175" i="1" s="1"/>
  <c r="M178" i="1"/>
  <c r="Y178" i="1" s="1"/>
  <c r="L178" i="1"/>
  <c r="X177" i="1"/>
  <c r="W177" i="1"/>
  <c r="W176" i="1" s="1"/>
  <c r="U177" i="1"/>
  <c r="R177" i="1"/>
  <c r="P177" i="1"/>
  <c r="O177" i="1"/>
  <c r="O176" i="1" s="1"/>
  <c r="O175" i="1" s="1"/>
  <c r="K177" i="1"/>
  <c r="K176" i="1" s="1"/>
  <c r="K175" i="1" s="1"/>
  <c r="J177" i="1"/>
  <c r="J176" i="1" s="1"/>
  <c r="J175" i="1" s="1"/>
  <c r="I177" i="1"/>
  <c r="H177" i="1"/>
  <c r="G177" i="1"/>
  <c r="F177" i="1"/>
  <c r="X176" i="1"/>
  <c r="X175" i="1" s="1"/>
  <c r="U176" i="1"/>
  <c r="P176" i="1"/>
  <c r="P175" i="1" s="1"/>
  <c r="I176" i="1"/>
  <c r="I175" i="1" s="1"/>
  <c r="G176" i="1"/>
  <c r="F176" i="1"/>
  <c r="W175" i="1"/>
  <c r="G175" i="1"/>
  <c r="F175" i="1"/>
  <c r="AB174" i="1"/>
  <c r="Y174" i="1"/>
  <c r="X174" i="1"/>
  <c r="X173" i="1" s="1"/>
  <c r="X172" i="1" s="1"/>
  <c r="X171" i="1" s="1"/>
  <c r="V174" i="1"/>
  <c r="V173" i="1" s="1"/>
  <c r="T174" i="1"/>
  <c r="T173" i="1" s="1"/>
  <c r="T172" i="1" s="1"/>
  <c r="M174" i="1"/>
  <c r="L174" i="1"/>
  <c r="W173" i="1"/>
  <c r="U173" i="1"/>
  <c r="R173" i="1"/>
  <c r="P173" i="1"/>
  <c r="O173" i="1"/>
  <c r="K173" i="1"/>
  <c r="J173" i="1"/>
  <c r="I173" i="1"/>
  <c r="H173" i="1"/>
  <c r="G173" i="1"/>
  <c r="G172" i="1" s="1"/>
  <c r="F173" i="1"/>
  <c r="F172" i="1" s="1"/>
  <c r="F171" i="1" s="1"/>
  <c r="V172" i="1"/>
  <c r="R172" i="1"/>
  <c r="P172" i="1"/>
  <c r="P171" i="1" s="1"/>
  <c r="O172" i="1"/>
  <c r="J172" i="1"/>
  <c r="I172" i="1"/>
  <c r="H172" i="1"/>
  <c r="H171" i="1" s="1"/>
  <c r="V171" i="1"/>
  <c r="T171" i="1"/>
  <c r="O171" i="1"/>
  <c r="J171" i="1"/>
  <c r="I171" i="1"/>
  <c r="X170" i="1"/>
  <c r="V170" i="1"/>
  <c r="T170" i="1"/>
  <c r="T169" i="1" s="1"/>
  <c r="T168" i="1" s="1"/>
  <c r="T167" i="1" s="1"/>
  <c r="S170" i="1"/>
  <c r="Q170" i="1"/>
  <c r="Q169" i="1" s="1"/>
  <c r="Q168" i="1" s="1"/>
  <c r="Q167" i="1" s="1"/>
  <c r="L170" i="1"/>
  <c r="X169" i="1"/>
  <c r="X168" i="1" s="1"/>
  <c r="W169" i="1"/>
  <c r="V169" i="1"/>
  <c r="V168" i="1" s="1"/>
  <c r="U169" i="1"/>
  <c r="U168" i="1" s="1"/>
  <c r="U167" i="1" s="1"/>
  <c r="S169" i="1"/>
  <c r="S168" i="1" s="1"/>
  <c r="S167" i="1" s="1"/>
  <c r="R169" i="1"/>
  <c r="P169" i="1"/>
  <c r="O169" i="1"/>
  <c r="O168" i="1" s="1"/>
  <c r="M169" i="1"/>
  <c r="L169" i="1"/>
  <c r="K169" i="1"/>
  <c r="J169" i="1"/>
  <c r="J168" i="1" s="1"/>
  <c r="I169" i="1"/>
  <c r="H169" i="1"/>
  <c r="G169" i="1"/>
  <c r="G168" i="1" s="1"/>
  <c r="F169" i="1"/>
  <c r="W168" i="1"/>
  <c r="R168" i="1"/>
  <c r="R167" i="1" s="1"/>
  <c r="P168" i="1"/>
  <c r="P167" i="1" s="1"/>
  <c r="M168" i="1"/>
  <c r="K168" i="1"/>
  <c r="K167" i="1" s="1"/>
  <c r="H168" i="1"/>
  <c r="X167" i="1"/>
  <c r="W167" i="1"/>
  <c r="V167" i="1"/>
  <c r="O167" i="1"/>
  <c r="J167" i="1"/>
  <c r="I167" i="1"/>
  <c r="H167" i="1"/>
  <c r="F167" i="1"/>
  <c r="AB166" i="1"/>
  <c r="X166" i="1"/>
  <c r="X165" i="1" s="1"/>
  <c r="X164" i="1" s="1"/>
  <c r="V166" i="1"/>
  <c r="T166" i="1"/>
  <c r="M166" i="1"/>
  <c r="L166" i="1"/>
  <c r="W165" i="1"/>
  <c r="W164" i="1" s="1"/>
  <c r="W163" i="1" s="1"/>
  <c r="V165" i="1"/>
  <c r="V164" i="1" s="1"/>
  <c r="V163" i="1" s="1"/>
  <c r="U165" i="1"/>
  <c r="AB165" i="1" s="1"/>
  <c r="T165" i="1"/>
  <c r="R165" i="1"/>
  <c r="P165" i="1"/>
  <c r="P164" i="1" s="1"/>
  <c r="O165" i="1"/>
  <c r="O164" i="1" s="1"/>
  <c r="O163" i="1" s="1"/>
  <c r="L165" i="1"/>
  <c r="K165" i="1"/>
  <c r="J165" i="1"/>
  <c r="I165" i="1"/>
  <c r="I164" i="1" s="1"/>
  <c r="H165" i="1"/>
  <c r="G165" i="1"/>
  <c r="F165" i="1"/>
  <c r="F164" i="1" s="1"/>
  <c r="F163" i="1" s="1"/>
  <c r="U164" i="1"/>
  <c r="T164" i="1"/>
  <c r="T163" i="1" s="1"/>
  <c r="K164" i="1"/>
  <c r="K163" i="1" s="1"/>
  <c r="J164" i="1"/>
  <c r="J163" i="1" s="1"/>
  <c r="H164" i="1"/>
  <c r="H163" i="1" s="1"/>
  <c r="L163" i="1" s="1"/>
  <c r="G164" i="1"/>
  <c r="X163" i="1"/>
  <c r="U163" i="1"/>
  <c r="P163" i="1"/>
  <c r="I163" i="1"/>
  <c r="G163" i="1"/>
  <c r="AB162" i="1"/>
  <c r="Z162" i="1"/>
  <c r="X162" i="1"/>
  <c r="X161" i="1" s="1"/>
  <c r="X160" i="1" s="1"/>
  <c r="X159" i="1" s="1"/>
  <c r="V162" i="1"/>
  <c r="T162" i="1"/>
  <c r="M162" i="1"/>
  <c r="W161" i="1"/>
  <c r="V161" i="1"/>
  <c r="V160" i="1" s="1"/>
  <c r="V159" i="1" s="1"/>
  <c r="U161" i="1"/>
  <c r="T161" i="1"/>
  <c r="T160" i="1" s="1"/>
  <c r="T159" i="1" s="1"/>
  <c r="R161" i="1"/>
  <c r="P161" i="1"/>
  <c r="P160" i="1" s="1"/>
  <c r="O161" i="1"/>
  <c r="K161" i="1"/>
  <c r="J161" i="1"/>
  <c r="I161" i="1"/>
  <c r="H161" i="1"/>
  <c r="H160" i="1" s="1"/>
  <c r="H159" i="1" s="1"/>
  <c r="G161" i="1"/>
  <c r="F161" i="1"/>
  <c r="F160" i="1" s="1"/>
  <c r="F159" i="1" s="1"/>
  <c r="U160" i="1"/>
  <c r="R160" i="1"/>
  <c r="R159" i="1" s="1"/>
  <c r="O160" i="1"/>
  <c r="O159" i="1" s="1"/>
  <c r="K160" i="1"/>
  <c r="I160" i="1"/>
  <c r="G160" i="1"/>
  <c r="U159" i="1"/>
  <c r="P159" i="1"/>
  <c r="K159" i="1"/>
  <c r="I159" i="1"/>
  <c r="AB158" i="1"/>
  <c r="AA158" i="1"/>
  <c r="Y158" i="1"/>
  <c r="X158" i="1"/>
  <c r="V158" i="1"/>
  <c r="V157" i="1" s="1"/>
  <c r="V156" i="1" s="1"/>
  <c r="V155" i="1" s="1"/>
  <c r="T158" i="1"/>
  <c r="S158" i="1"/>
  <c r="S157" i="1" s="1"/>
  <c r="L158" i="1"/>
  <c r="M158" i="1" s="1"/>
  <c r="Z158" i="1" s="1"/>
  <c r="X157" i="1"/>
  <c r="W157" i="1"/>
  <c r="W156" i="1" s="1"/>
  <c r="U157" i="1"/>
  <c r="T157" i="1"/>
  <c r="T156" i="1" s="1"/>
  <c r="R157" i="1"/>
  <c r="P157" i="1"/>
  <c r="O157" i="1"/>
  <c r="O156" i="1" s="1"/>
  <c r="O155" i="1" s="1"/>
  <c r="O124" i="1" s="1"/>
  <c r="O121" i="1" s="1"/>
  <c r="K157" i="1"/>
  <c r="K156" i="1" s="1"/>
  <c r="J157" i="1"/>
  <c r="I157" i="1"/>
  <c r="H157" i="1"/>
  <c r="H156" i="1" s="1"/>
  <c r="G157" i="1"/>
  <c r="F157" i="1"/>
  <c r="X156" i="1"/>
  <c r="X155" i="1" s="1"/>
  <c r="S156" i="1"/>
  <c r="R156" i="1"/>
  <c r="P156" i="1"/>
  <c r="P155" i="1" s="1"/>
  <c r="J156" i="1"/>
  <c r="J155" i="1" s="1"/>
  <c r="I156" i="1"/>
  <c r="I155" i="1" s="1"/>
  <c r="G156" i="1"/>
  <c r="F156" i="1"/>
  <c r="W155" i="1"/>
  <c r="T155" i="1"/>
  <c r="S155" i="1"/>
  <c r="K155" i="1"/>
  <c r="H155" i="1"/>
  <c r="F155" i="1"/>
  <c r="AB154" i="1"/>
  <c r="X154" i="1"/>
  <c r="V154" i="1"/>
  <c r="T154" i="1"/>
  <c r="T153" i="1" s="1"/>
  <c r="T152" i="1" s="1"/>
  <c r="T151" i="1" s="1"/>
  <c r="L154" i="1"/>
  <c r="M154" i="1" s="1"/>
  <c r="X153" i="1"/>
  <c r="X152" i="1" s="1"/>
  <c r="X151" i="1" s="1"/>
  <c r="W153" i="1"/>
  <c r="V153" i="1"/>
  <c r="U153" i="1"/>
  <c r="R153" i="1"/>
  <c r="P153" i="1"/>
  <c r="O153" i="1"/>
  <c r="M153" i="1"/>
  <c r="M152" i="1" s="1"/>
  <c r="L153" i="1"/>
  <c r="K153" i="1"/>
  <c r="J153" i="1"/>
  <c r="I153" i="1"/>
  <c r="H153" i="1"/>
  <c r="H152" i="1" s="1"/>
  <c r="H151" i="1" s="1"/>
  <c r="G153" i="1"/>
  <c r="G152" i="1" s="1"/>
  <c r="F153" i="1"/>
  <c r="F152" i="1" s="1"/>
  <c r="F151" i="1" s="1"/>
  <c r="AA152" i="1"/>
  <c r="W152" i="1"/>
  <c r="V152" i="1"/>
  <c r="V151" i="1" s="1"/>
  <c r="U152" i="1"/>
  <c r="P152" i="1"/>
  <c r="O152" i="1"/>
  <c r="O151" i="1" s="1"/>
  <c r="K152" i="1"/>
  <c r="J152" i="1"/>
  <c r="I152" i="1"/>
  <c r="I151" i="1" s="1"/>
  <c r="W151" i="1"/>
  <c r="U151" i="1"/>
  <c r="P151" i="1"/>
  <c r="K151" i="1"/>
  <c r="J151" i="1"/>
  <c r="AB150" i="1"/>
  <c r="AA150" i="1"/>
  <c r="Z150" i="1"/>
  <c r="Y150" i="1"/>
  <c r="X150" i="1"/>
  <c r="V150" i="1"/>
  <c r="V149" i="1" s="1"/>
  <c r="V148" i="1" s="1"/>
  <c r="V147" i="1" s="1"/>
  <c r="T150" i="1"/>
  <c r="S150" i="1"/>
  <c r="Q150" i="1"/>
  <c r="Q149" i="1" s="1"/>
  <c r="Q148" i="1" s="1"/>
  <c r="L150" i="1"/>
  <c r="M150" i="1" s="1"/>
  <c r="Y149" i="1"/>
  <c r="X149" i="1"/>
  <c r="W149" i="1"/>
  <c r="W148" i="1" s="1"/>
  <c r="U149" i="1"/>
  <c r="AB149" i="1" s="1"/>
  <c r="T149" i="1"/>
  <c r="T148" i="1" s="1"/>
  <c r="T147" i="1" s="1"/>
  <c r="S149" i="1"/>
  <c r="R149" i="1"/>
  <c r="P149" i="1"/>
  <c r="P148" i="1" s="1"/>
  <c r="P147" i="1" s="1"/>
  <c r="O149" i="1"/>
  <c r="M149" i="1"/>
  <c r="K149" i="1"/>
  <c r="K148" i="1" s="1"/>
  <c r="K147" i="1" s="1"/>
  <c r="J149" i="1"/>
  <c r="I149" i="1"/>
  <c r="I148" i="1" s="1"/>
  <c r="I147" i="1" s="1"/>
  <c r="H149" i="1"/>
  <c r="G149" i="1"/>
  <c r="F149" i="1"/>
  <c r="X148" i="1"/>
  <c r="U148" i="1"/>
  <c r="U147" i="1" s="1"/>
  <c r="S148" i="1"/>
  <c r="S147" i="1" s="1"/>
  <c r="R148" i="1"/>
  <c r="O148" i="1"/>
  <c r="J148" i="1"/>
  <c r="J147" i="1" s="1"/>
  <c r="H148" i="1"/>
  <c r="G148" i="1"/>
  <c r="G147" i="1" s="1"/>
  <c r="F148" i="1"/>
  <c r="X147" i="1"/>
  <c r="W147" i="1"/>
  <c r="Q147" i="1"/>
  <c r="O147" i="1"/>
  <c r="F147" i="1"/>
  <c r="AB146" i="1"/>
  <c r="X146" i="1"/>
  <c r="X145" i="1" s="1"/>
  <c r="X144" i="1" s="1"/>
  <c r="X143" i="1" s="1"/>
  <c r="V146" i="1"/>
  <c r="T146" i="1"/>
  <c r="L146" i="1"/>
  <c r="M146" i="1" s="1"/>
  <c r="Y145" i="1"/>
  <c r="W145" i="1"/>
  <c r="V145" i="1"/>
  <c r="U145" i="1"/>
  <c r="T145" i="1"/>
  <c r="T144" i="1" s="1"/>
  <c r="T143" i="1" s="1"/>
  <c r="R145" i="1"/>
  <c r="P145" i="1"/>
  <c r="O145" i="1"/>
  <c r="M145" i="1"/>
  <c r="K145" i="1"/>
  <c r="K144" i="1" s="1"/>
  <c r="J145" i="1"/>
  <c r="J144" i="1" s="1"/>
  <c r="J143" i="1" s="1"/>
  <c r="I145" i="1"/>
  <c r="H145" i="1"/>
  <c r="H144" i="1" s="1"/>
  <c r="H143" i="1" s="1"/>
  <c r="G145" i="1"/>
  <c r="F145" i="1"/>
  <c r="W144" i="1"/>
  <c r="V144" i="1"/>
  <c r="V143" i="1" s="1"/>
  <c r="U144" i="1"/>
  <c r="P144" i="1"/>
  <c r="P143" i="1" s="1"/>
  <c r="O144" i="1"/>
  <c r="O143" i="1" s="1"/>
  <c r="M144" i="1"/>
  <c r="I144" i="1"/>
  <c r="I143" i="1" s="1"/>
  <c r="F144" i="1"/>
  <c r="F143" i="1" s="1"/>
  <c r="U143" i="1"/>
  <c r="K143" i="1"/>
  <c r="AB142" i="1"/>
  <c r="AA142" i="1"/>
  <c r="Z142" i="1"/>
  <c r="X142" i="1"/>
  <c r="V142" i="1"/>
  <c r="V141" i="1" s="1"/>
  <c r="V140" i="1" s="1"/>
  <c r="V139" i="1" s="1"/>
  <c r="T142" i="1"/>
  <c r="S142" i="1"/>
  <c r="S141" i="1" s="1"/>
  <c r="S140" i="1" s="1"/>
  <c r="S139" i="1" s="1"/>
  <c r="Q142" i="1"/>
  <c r="Q141" i="1" s="1"/>
  <c r="Q140" i="1" s="1"/>
  <c r="Q139" i="1" s="1"/>
  <c r="L142" i="1"/>
  <c r="M142" i="1" s="1"/>
  <c r="Y142" i="1" s="1"/>
  <c r="AB141" i="1"/>
  <c r="X141" i="1"/>
  <c r="W141" i="1"/>
  <c r="U141" i="1"/>
  <c r="T141" i="1"/>
  <c r="R141" i="1"/>
  <c r="P141" i="1"/>
  <c r="O141" i="1"/>
  <c r="M141" i="1"/>
  <c r="K141" i="1"/>
  <c r="K140" i="1" s="1"/>
  <c r="K139" i="1" s="1"/>
  <c r="J141" i="1"/>
  <c r="J140" i="1" s="1"/>
  <c r="J139" i="1" s="1"/>
  <c r="I141" i="1"/>
  <c r="H141" i="1"/>
  <c r="G141" i="1"/>
  <c r="F141" i="1"/>
  <c r="AB140" i="1"/>
  <c r="X140" i="1"/>
  <c r="U140" i="1"/>
  <c r="U139" i="1" s="1"/>
  <c r="T140" i="1"/>
  <c r="R140" i="1"/>
  <c r="P140" i="1"/>
  <c r="P139" i="1" s="1"/>
  <c r="O140" i="1"/>
  <c r="I140" i="1"/>
  <c r="H140" i="1"/>
  <c r="G140" i="1"/>
  <c r="F140" i="1"/>
  <c r="F139" i="1" s="1"/>
  <c r="X139" i="1"/>
  <c r="T139" i="1"/>
  <c r="R139" i="1"/>
  <c r="O139" i="1"/>
  <c r="I139" i="1"/>
  <c r="H139" i="1"/>
  <c r="G139" i="1"/>
  <c r="AB138" i="1"/>
  <c r="X138" i="1"/>
  <c r="X137" i="1" s="1"/>
  <c r="V138" i="1"/>
  <c r="V137" i="1" s="1"/>
  <c r="V136" i="1" s="1"/>
  <c r="V135" i="1" s="1"/>
  <c r="T138" i="1"/>
  <c r="L138" i="1"/>
  <c r="M138" i="1" s="1"/>
  <c r="AB137" i="1"/>
  <c r="W137" i="1"/>
  <c r="U137" i="1"/>
  <c r="T137" i="1"/>
  <c r="T136" i="1" s="1"/>
  <c r="T135" i="1" s="1"/>
  <c r="R137" i="1"/>
  <c r="P137" i="1"/>
  <c r="P136" i="1" s="1"/>
  <c r="P135" i="1" s="1"/>
  <c r="O137" i="1"/>
  <c r="K137" i="1"/>
  <c r="J137" i="1"/>
  <c r="I137" i="1"/>
  <c r="H137" i="1"/>
  <c r="G137" i="1"/>
  <c r="F137" i="1"/>
  <c r="X136" i="1"/>
  <c r="X135" i="1" s="1"/>
  <c r="U136" i="1"/>
  <c r="R136" i="1"/>
  <c r="O136" i="1"/>
  <c r="K136" i="1"/>
  <c r="J136" i="1"/>
  <c r="J135" i="1" s="1"/>
  <c r="I136" i="1"/>
  <c r="G136" i="1"/>
  <c r="G135" i="1" s="1"/>
  <c r="F136" i="1"/>
  <c r="U135" i="1"/>
  <c r="O135" i="1"/>
  <c r="K135" i="1"/>
  <c r="I135" i="1"/>
  <c r="F135" i="1"/>
  <c r="AA134" i="1"/>
  <c r="Z134" i="1"/>
  <c r="X134" i="1"/>
  <c r="X133" i="1" s="1"/>
  <c r="X132" i="1" s="1"/>
  <c r="X131" i="1" s="1"/>
  <c r="V134" i="1"/>
  <c r="T134" i="1"/>
  <c r="S134" i="1"/>
  <c r="S133" i="1" s="1"/>
  <c r="S132" i="1" s="1"/>
  <c r="S131" i="1" s="1"/>
  <c r="Q134" i="1"/>
  <c r="Q133" i="1" s="1"/>
  <c r="Q132" i="1" s="1"/>
  <c r="Q131" i="1" s="1"/>
  <c r="M134" i="1"/>
  <c r="Y134" i="1" s="1"/>
  <c r="L134" i="1"/>
  <c r="Y133" i="1"/>
  <c r="W133" i="1"/>
  <c r="V133" i="1"/>
  <c r="U133" i="1"/>
  <c r="U132" i="1" s="1"/>
  <c r="T133" i="1"/>
  <c r="T132" i="1" s="1"/>
  <c r="T131" i="1" s="1"/>
  <c r="R133" i="1"/>
  <c r="P133" i="1"/>
  <c r="O133" i="1"/>
  <c r="M133" i="1"/>
  <c r="Z133" i="1" s="1"/>
  <c r="K133" i="1"/>
  <c r="J133" i="1"/>
  <c r="I133" i="1"/>
  <c r="H133" i="1"/>
  <c r="H132" i="1" s="1"/>
  <c r="H131" i="1" s="1"/>
  <c r="H125" i="1" s="1"/>
  <c r="H122" i="1" s="1"/>
  <c r="H118" i="1" s="1"/>
  <c r="G133" i="1"/>
  <c r="F133" i="1"/>
  <c r="W132" i="1"/>
  <c r="V132" i="1"/>
  <c r="V131" i="1" s="1"/>
  <c r="V125" i="1" s="1"/>
  <c r="V122" i="1" s="1"/>
  <c r="V118" i="1" s="1"/>
  <c r="R132" i="1"/>
  <c r="R131" i="1" s="1"/>
  <c r="P132" i="1"/>
  <c r="P131" i="1" s="1"/>
  <c r="P125" i="1" s="1"/>
  <c r="P122" i="1" s="1"/>
  <c r="O132" i="1"/>
  <c r="K132" i="1"/>
  <c r="J132" i="1"/>
  <c r="I132" i="1"/>
  <c r="I131" i="1" s="1"/>
  <c r="I125" i="1" s="1"/>
  <c r="I122" i="1" s="1"/>
  <c r="I118" i="1" s="1"/>
  <c r="G132" i="1"/>
  <c r="F132" i="1"/>
  <c r="F131" i="1" s="1"/>
  <c r="O131" i="1"/>
  <c r="O125" i="1" s="1"/>
  <c r="O122" i="1" s="1"/>
  <c r="O118" i="1" s="1"/>
  <c r="K131" i="1"/>
  <c r="K125" i="1" s="1"/>
  <c r="J131" i="1"/>
  <c r="AC130" i="1"/>
  <c r="AB130" i="1"/>
  <c r="AA130" i="1"/>
  <c r="Z130" i="1"/>
  <c r="Y130" i="1"/>
  <c r="X130" i="1"/>
  <c r="V130" i="1"/>
  <c r="T130" i="1"/>
  <c r="S130" i="1"/>
  <c r="S129" i="1" s="1"/>
  <c r="S128" i="1" s="1"/>
  <c r="S127" i="1" s="1"/>
  <c r="Q130" i="1"/>
  <c r="Q129" i="1" s="1"/>
  <c r="Q128" i="1" s="1"/>
  <c r="Q127" i="1" s="1"/>
  <c r="L130" i="1"/>
  <c r="M130" i="1" s="1"/>
  <c r="M129" i="1" s="1"/>
  <c r="M128" i="1" s="1"/>
  <c r="M127" i="1" s="1"/>
  <c r="AA129" i="1"/>
  <c r="Z129" i="1"/>
  <c r="X129" i="1"/>
  <c r="X128" i="1" s="1"/>
  <c r="X127" i="1" s="1"/>
  <c r="W129" i="1"/>
  <c r="V129" i="1"/>
  <c r="U129" i="1"/>
  <c r="AC129" i="1" s="1"/>
  <c r="T129" i="1"/>
  <c r="T128" i="1" s="1"/>
  <c r="T127" i="1" s="1"/>
  <c r="R129" i="1"/>
  <c r="P129" i="1"/>
  <c r="O129" i="1"/>
  <c r="K129" i="1"/>
  <c r="K128" i="1" s="1"/>
  <c r="J129" i="1"/>
  <c r="I129" i="1"/>
  <c r="H129" i="1"/>
  <c r="G129" i="1"/>
  <c r="F129" i="1"/>
  <c r="F128" i="1" s="1"/>
  <c r="F127" i="1" s="1"/>
  <c r="W128" i="1"/>
  <c r="AA128" i="1" s="1"/>
  <c r="V128" i="1"/>
  <c r="V127" i="1" s="1"/>
  <c r="U128" i="1"/>
  <c r="P128" i="1"/>
  <c r="P127" i="1" s="1"/>
  <c r="O128" i="1"/>
  <c r="O127" i="1" s="1"/>
  <c r="I128" i="1"/>
  <c r="I127" i="1" s="1"/>
  <c r="H128" i="1"/>
  <c r="G128" i="1"/>
  <c r="K127" i="1"/>
  <c r="G127" i="1"/>
  <c r="U126" i="1"/>
  <c r="U123" i="1" s="1"/>
  <c r="O126" i="1"/>
  <c r="O123" i="1" s="1"/>
  <c r="O120" i="1" s="1"/>
  <c r="J126" i="1"/>
  <c r="I126" i="1"/>
  <c r="H126" i="1"/>
  <c r="H123" i="1" s="1"/>
  <c r="F126" i="1"/>
  <c r="F123" i="1" s="1"/>
  <c r="T125" i="1"/>
  <c r="T122" i="1" s="1"/>
  <c r="T118" i="1" s="1"/>
  <c r="Q123" i="1"/>
  <c r="J123" i="1"/>
  <c r="I123" i="1"/>
  <c r="K122" i="1"/>
  <c r="K118" i="1" s="1"/>
  <c r="X119" i="1"/>
  <c r="V119" i="1"/>
  <c r="R119" i="1"/>
  <c r="P119" i="1"/>
  <c r="O119" i="1"/>
  <c r="K119" i="1"/>
  <c r="J119" i="1"/>
  <c r="H119" i="1"/>
  <c r="F119" i="1"/>
  <c r="P118" i="1"/>
  <c r="Z116" i="1"/>
  <c r="X116" i="1"/>
  <c r="V116" i="1"/>
  <c r="T116" i="1"/>
  <c r="Q116" i="1"/>
  <c r="Q115" i="1" s="1"/>
  <c r="Q110" i="1" s="1"/>
  <c r="Q108" i="1" s="1"/>
  <c r="L116" i="1"/>
  <c r="M116" i="1" s="1"/>
  <c r="X115" i="1"/>
  <c r="X110" i="1" s="1"/>
  <c r="W115" i="1"/>
  <c r="V115" i="1"/>
  <c r="U115" i="1"/>
  <c r="T115" i="1"/>
  <c r="T110" i="1" s="1"/>
  <c r="T108" i="1" s="1"/>
  <c r="R115" i="1"/>
  <c r="R110" i="1" s="1"/>
  <c r="P115" i="1"/>
  <c r="O115" i="1"/>
  <c r="K115" i="1"/>
  <c r="J115" i="1"/>
  <c r="I115" i="1"/>
  <c r="H115" i="1"/>
  <c r="G115" i="1"/>
  <c r="G110" i="1" s="1"/>
  <c r="F115" i="1"/>
  <c r="F110" i="1" s="1"/>
  <c r="X114" i="1"/>
  <c r="X113" i="1" s="1"/>
  <c r="X112" i="1" s="1"/>
  <c r="V114" i="1"/>
  <c r="V113" i="1" s="1"/>
  <c r="V112" i="1" s="1"/>
  <c r="V111" i="1" s="1"/>
  <c r="V109" i="1" s="1"/>
  <c r="T114" i="1"/>
  <c r="T113" i="1" s="1"/>
  <c r="T112" i="1" s="1"/>
  <c r="T111" i="1" s="1"/>
  <c r="T109" i="1" s="1"/>
  <c r="M114" i="1"/>
  <c r="L114" i="1"/>
  <c r="W113" i="1"/>
  <c r="W112" i="1" s="1"/>
  <c r="U113" i="1"/>
  <c r="R113" i="1"/>
  <c r="R112" i="1" s="1"/>
  <c r="R111" i="1" s="1"/>
  <c r="R109" i="1" s="1"/>
  <c r="P113" i="1"/>
  <c r="P112" i="1" s="1"/>
  <c r="P111" i="1" s="1"/>
  <c r="P109" i="1" s="1"/>
  <c r="O113" i="1"/>
  <c r="K113" i="1"/>
  <c r="K112" i="1" s="1"/>
  <c r="J113" i="1"/>
  <c r="J112" i="1" s="1"/>
  <c r="J111" i="1" s="1"/>
  <c r="J109" i="1" s="1"/>
  <c r="I113" i="1"/>
  <c r="H113" i="1"/>
  <c r="G113" i="1"/>
  <c r="F113" i="1"/>
  <c r="F112" i="1" s="1"/>
  <c r="F111" i="1" s="1"/>
  <c r="F109" i="1" s="1"/>
  <c r="O112" i="1"/>
  <c r="O111" i="1" s="1"/>
  <c r="O109" i="1" s="1"/>
  <c r="H112" i="1"/>
  <c r="H111" i="1" s="1"/>
  <c r="G112" i="1"/>
  <c r="X111" i="1"/>
  <c r="X109" i="1" s="1"/>
  <c r="W111" i="1"/>
  <c r="K111" i="1"/>
  <c r="K109" i="1" s="1"/>
  <c r="W110" i="1"/>
  <c r="V110" i="1"/>
  <c r="V108" i="1" s="1"/>
  <c r="U110" i="1"/>
  <c r="P110" i="1"/>
  <c r="P108" i="1" s="1"/>
  <c r="O110" i="1"/>
  <c r="O108" i="1" s="1"/>
  <c r="K110" i="1"/>
  <c r="K108" i="1" s="1"/>
  <c r="J110" i="1"/>
  <c r="J108" i="1" s="1"/>
  <c r="I110" i="1"/>
  <c r="I108" i="1" s="1"/>
  <c r="H109" i="1"/>
  <c r="X108" i="1"/>
  <c r="R108" i="1"/>
  <c r="G108" i="1"/>
  <c r="F108" i="1"/>
  <c r="AA107" i="1"/>
  <c r="X107" i="1"/>
  <c r="X106" i="1" s="1"/>
  <c r="V107" i="1"/>
  <c r="T107" i="1"/>
  <c r="S107" i="1"/>
  <c r="S106" i="1" s="1"/>
  <c r="L107" i="1"/>
  <c r="M107" i="1" s="1"/>
  <c r="W106" i="1"/>
  <c r="W105" i="1" s="1"/>
  <c r="V106" i="1"/>
  <c r="V105" i="1" s="1"/>
  <c r="U106" i="1"/>
  <c r="T106" i="1"/>
  <c r="T105" i="1" s="1"/>
  <c r="R106" i="1"/>
  <c r="P106" i="1"/>
  <c r="P105" i="1" s="1"/>
  <c r="O106" i="1"/>
  <c r="O105" i="1" s="1"/>
  <c r="K106" i="1"/>
  <c r="K105" i="1" s="1"/>
  <c r="J106" i="1"/>
  <c r="J105" i="1" s="1"/>
  <c r="I106" i="1"/>
  <c r="H106" i="1"/>
  <c r="H105" i="1" s="1"/>
  <c r="L105" i="1" s="1"/>
  <c r="G106" i="1"/>
  <c r="F106" i="1"/>
  <c r="X105" i="1"/>
  <c r="U105" i="1"/>
  <c r="S105" i="1"/>
  <c r="R105" i="1"/>
  <c r="I105" i="1"/>
  <c r="G105" i="1"/>
  <c r="F105" i="1"/>
  <c r="X104" i="1"/>
  <c r="V104" i="1"/>
  <c r="V102" i="1" s="1"/>
  <c r="V101" i="1" s="1"/>
  <c r="V91" i="1" s="1"/>
  <c r="T104" i="1"/>
  <c r="L104" i="1"/>
  <c r="M104" i="1" s="1"/>
  <c r="X103" i="1"/>
  <c r="X102" i="1" s="1"/>
  <c r="X101" i="1" s="1"/>
  <c r="X91" i="1" s="1"/>
  <c r="V103" i="1"/>
  <c r="T103" i="1"/>
  <c r="M103" i="1"/>
  <c r="L103" i="1"/>
  <c r="W102" i="1"/>
  <c r="W101" i="1" s="1"/>
  <c r="U102" i="1"/>
  <c r="T102" i="1"/>
  <c r="R102" i="1"/>
  <c r="P102" i="1"/>
  <c r="P101" i="1" s="1"/>
  <c r="P91" i="1" s="1"/>
  <c r="O102" i="1"/>
  <c r="O101" i="1" s="1"/>
  <c r="O91" i="1" s="1"/>
  <c r="K102" i="1"/>
  <c r="K101" i="1" s="1"/>
  <c r="K91" i="1" s="1"/>
  <c r="J102" i="1"/>
  <c r="J101" i="1" s="1"/>
  <c r="J91" i="1" s="1"/>
  <c r="I102" i="1"/>
  <c r="H102" i="1"/>
  <c r="G102" i="1"/>
  <c r="F102" i="1"/>
  <c r="T101" i="1"/>
  <c r="T91" i="1" s="1"/>
  <c r="R101" i="1"/>
  <c r="L101" i="1"/>
  <c r="I101" i="1"/>
  <c r="I91" i="1" s="1"/>
  <c r="H101" i="1"/>
  <c r="H91" i="1" s="1"/>
  <c r="G101" i="1"/>
  <c r="F101" i="1"/>
  <c r="X100" i="1"/>
  <c r="X98" i="1" s="1"/>
  <c r="X97" i="1" s="1"/>
  <c r="X96" i="1" s="1"/>
  <c r="V100" i="1"/>
  <c r="T100" i="1"/>
  <c r="T98" i="1" s="1"/>
  <c r="T97" i="1" s="1"/>
  <c r="T96" i="1" s="1"/>
  <c r="L100" i="1"/>
  <c r="M100" i="1" s="1"/>
  <c r="AC99" i="1"/>
  <c r="AB99" i="1"/>
  <c r="Z99" i="1"/>
  <c r="X99" i="1"/>
  <c r="V99" i="1"/>
  <c r="T99" i="1"/>
  <c r="L99" i="1"/>
  <c r="M99" i="1" s="1"/>
  <c r="W98" i="1"/>
  <c r="U98" i="1"/>
  <c r="R98" i="1"/>
  <c r="R97" i="1" s="1"/>
  <c r="P98" i="1"/>
  <c r="O98" i="1"/>
  <c r="L98" i="1"/>
  <c r="K98" i="1"/>
  <c r="J98" i="1"/>
  <c r="I98" i="1"/>
  <c r="H98" i="1"/>
  <c r="G98" i="1"/>
  <c r="F98" i="1"/>
  <c r="F97" i="1" s="1"/>
  <c r="F96" i="1" s="1"/>
  <c r="W97" i="1"/>
  <c r="U97" i="1"/>
  <c r="AB97" i="1" s="1"/>
  <c r="P97" i="1"/>
  <c r="O97" i="1"/>
  <c r="K97" i="1"/>
  <c r="J97" i="1"/>
  <c r="I97" i="1"/>
  <c r="H97" i="1"/>
  <c r="L97" i="1" s="1"/>
  <c r="G97" i="1"/>
  <c r="G96" i="1" s="1"/>
  <c r="W96" i="1"/>
  <c r="U96" i="1"/>
  <c r="U92" i="1" s="1"/>
  <c r="P96" i="1"/>
  <c r="O96" i="1"/>
  <c r="K96" i="1"/>
  <c r="J96" i="1"/>
  <c r="I96" i="1"/>
  <c r="H96" i="1"/>
  <c r="X95" i="1"/>
  <c r="X94" i="1" s="1"/>
  <c r="X93" i="1" s="1"/>
  <c r="V95" i="1"/>
  <c r="V94" i="1" s="1"/>
  <c r="V93" i="1" s="1"/>
  <c r="T95" i="1"/>
  <c r="T94" i="1" s="1"/>
  <c r="T93" i="1" s="1"/>
  <c r="L95" i="1"/>
  <c r="M95" i="1" s="1"/>
  <c r="W94" i="1"/>
  <c r="U94" i="1"/>
  <c r="R94" i="1"/>
  <c r="P94" i="1"/>
  <c r="P93" i="1" s="1"/>
  <c r="P92" i="1" s="1"/>
  <c r="O94" i="1"/>
  <c r="K94" i="1"/>
  <c r="K93" i="1" s="1"/>
  <c r="K92" i="1" s="1"/>
  <c r="J94" i="1"/>
  <c r="J93" i="1" s="1"/>
  <c r="J92" i="1" s="1"/>
  <c r="I94" i="1"/>
  <c r="H94" i="1"/>
  <c r="G94" i="1"/>
  <c r="F94" i="1"/>
  <c r="F93" i="1" s="1"/>
  <c r="U93" i="1"/>
  <c r="O93" i="1"/>
  <c r="O92" i="1" s="1"/>
  <c r="H93" i="1"/>
  <c r="G93" i="1"/>
  <c r="W91" i="1"/>
  <c r="G91" i="1"/>
  <c r="F91" i="1"/>
  <c r="X90" i="1"/>
  <c r="V90" i="1"/>
  <c r="T90" i="1"/>
  <c r="O90" i="1"/>
  <c r="L90" i="1"/>
  <c r="M90" i="1" s="1"/>
  <c r="AB89" i="1"/>
  <c r="X89" i="1"/>
  <c r="X85" i="1" s="1"/>
  <c r="V89" i="1"/>
  <c r="T89" i="1"/>
  <c r="L89" i="1"/>
  <c r="M89" i="1" s="1"/>
  <c r="Y88" i="1"/>
  <c r="X88" i="1"/>
  <c r="V88" i="1"/>
  <c r="T88" i="1"/>
  <c r="S88" i="1"/>
  <c r="L88" i="1"/>
  <c r="M88" i="1" s="1"/>
  <c r="AB87" i="1"/>
  <c r="X87" i="1"/>
  <c r="V87" i="1"/>
  <c r="T87" i="1"/>
  <c r="L87" i="1"/>
  <c r="M87" i="1" s="1"/>
  <c r="AB86" i="1"/>
  <c r="Y86" i="1"/>
  <c r="X86" i="1"/>
  <c r="V86" i="1"/>
  <c r="T86" i="1"/>
  <c r="S86" i="1"/>
  <c r="L86" i="1"/>
  <c r="M86" i="1" s="1"/>
  <c r="W85" i="1"/>
  <c r="V85" i="1"/>
  <c r="U85" i="1"/>
  <c r="T85" i="1"/>
  <c r="R85" i="1"/>
  <c r="P85" i="1"/>
  <c r="O85" i="1"/>
  <c r="M85" i="1"/>
  <c r="K85" i="1"/>
  <c r="J85" i="1"/>
  <c r="I85" i="1"/>
  <c r="H85" i="1"/>
  <c r="G85" i="1"/>
  <c r="F85" i="1"/>
  <c r="AB84" i="1"/>
  <c r="X84" i="1"/>
  <c r="V84" i="1"/>
  <c r="T84" i="1"/>
  <c r="M84" i="1"/>
  <c r="L84" i="1"/>
  <c r="AB83" i="1"/>
  <c r="Z83" i="1"/>
  <c r="X83" i="1"/>
  <c r="V83" i="1"/>
  <c r="T83" i="1"/>
  <c r="Q83" i="1"/>
  <c r="M83" i="1"/>
  <c r="L83" i="1"/>
  <c r="AB82" i="1"/>
  <c r="Z82" i="1"/>
  <c r="X82" i="1"/>
  <c r="V82" i="1"/>
  <c r="T82" i="1"/>
  <c r="Q82" i="1"/>
  <c r="M82" i="1"/>
  <c r="L82" i="1"/>
  <c r="X81" i="1"/>
  <c r="V81" i="1"/>
  <c r="V78" i="1" s="1"/>
  <c r="T81" i="1"/>
  <c r="M81" i="1"/>
  <c r="L81" i="1"/>
  <c r="AC80" i="1"/>
  <c r="AB80" i="1"/>
  <c r="Z80" i="1"/>
  <c r="X80" i="1"/>
  <c r="V80" i="1"/>
  <c r="T80" i="1"/>
  <c r="Q80" i="1"/>
  <c r="M80" i="1"/>
  <c r="L80" i="1"/>
  <c r="AC79" i="1"/>
  <c r="AB79" i="1"/>
  <c r="Z79" i="1"/>
  <c r="X79" i="1"/>
  <c r="V79" i="1"/>
  <c r="T79" i="1"/>
  <c r="L79" i="1"/>
  <c r="M79" i="1" s="1"/>
  <c r="W78" i="1"/>
  <c r="U78" i="1"/>
  <c r="T78" i="1"/>
  <c r="R78" i="1"/>
  <c r="P78" i="1"/>
  <c r="O78" i="1"/>
  <c r="O65" i="1" s="1"/>
  <c r="K78" i="1"/>
  <c r="J78" i="1"/>
  <c r="I78" i="1"/>
  <c r="H78" i="1"/>
  <c r="L78" i="1" s="1"/>
  <c r="G78" i="1"/>
  <c r="F78" i="1"/>
  <c r="AB77" i="1"/>
  <c r="X77" i="1"/>
  <c r="V77" i="1"/>
  <c r="T77" i="1"/>
  <c r="L77" i="1"/>
  <c r="M77" i="1" s="1"/>
  <c r="AC76" i="1"/>
  <c r="AB76" i="1"/>
  <c r="X76" i="1"/>
  <c r="V76" i="1"/>
  <c r="T76" i="1"/>
  <c r="S76" i="1"/>
  <c r="L76" i="1"/>
  <c r="M76" i="1" s="1"/>
  <c r="AC75" i="1"/>
  <c r="AB75" i="1"/>
  <c r="X75" i="1"/>
  <c r="X74" i="1" s="1"/>
  <c r="V75" i="1"/>
  <c r="T75" i="1"/>
  <c r="L75" i="1"/>
  <c r="M75" i="1" s="1"/>
  <c r="AB74" i="1"/>
  <c r="W74" i="1"/>
  <c r="V74" i="1"/>
  <c r="U74" i="1"/>
  <c r="T74" i="1"/>
  <c r="R74" i="1"/>
  <c r="P74" i="1"/>
  <c r="O74" i="1"/>
  <c r="M74" i="1"/>
  <c r="Y74" i="1" s="1"/>
  <c r="K74" i="1"/>
  <c r="J74" i="1"/>
  <c r="I74" i="1"/>
  <c r="H74" i="1"/>
  <c r="G74" i="1"/>
  <c r="F74" i="1"/>
  <c r="AA73" i="1"/>
  <c r="X73" i="1"/>
  <c r="V73" i="1"/>
  <c r="T73" i="1"/>
  <c r="L73" i="1"/>
  <c r="M73" i="1" s="1"/>
  <c r="AB72" i="1"/>
  <c r="X72" i="1"/>
  <c r="V72" i="1"/>
  <c r="T72" i="1"/>
  <c r="L72" i="1"/>
  <c r="M72" i="1" s="1"/>
  <c r="AB71" i="1"/>
  <c r="X71" i="1"/>
  <c r="V71" i="1"/>
  <c r="T71" i="1"/>
  <c r="L71" i="1"/>
  <c r="M71" i="1" s="1"/>
  <c r="AB70" i="1"/>
  <c r="X70" i="1"/>
  <c r="V70" i="1"/>
  <c r="T70" i="1"/>
  <c r="T68" i="1" s="1"/>
  <c r="L70" i="1"/>
  <c r="M70" i="1" s="1"/>
  <c r="Q70" i="1" s="1"/>
  <c r="X69" i="1"/>
  <c r="V69" i="1"/>
  <c r="T69" i="1"/>
  <c r="L69" i="1"/>
  <c r="M69" i="1" s="1"/>
  <c r="Q69" i="1" s="1"/>
  <c r="W68" i="1"/>
  <c r="V68" i="1"/>
  <c r="U68" i="1"/>
  <c r="AB68" i="1" s="1"/>
  <c r="R68" i="1"/>
  <c r="P68" i="1"/>
  <c r="O68" i="1"/>
  <c r="K68" i="1"/>
  <c r="J68" i="1"/>
  <c r="I68" i="1"/>
  <c r="H68" i="1"/>
  <c r="G68" i="1"/>
  <c r="F68" i="1"/>
  <c r="AB67" i="1"/>
  <c r="Z67" i="1"/>
  <c r="X67" i="1"/>
  <c r="V67" i="1"/>
  <c r="T67" i="1"/>
  <c r="T66" i="1" s="1"/>
  <c r="Q67" i="1"/>
  <c r="Q66" i="1" s="1"/>
  <c r="M67" i="1"/>
  <c r="Y67" i="1" s="1"/>
  <c r="L67" i="1"/>
  <c r="AB66" i="1"/>
  <c r="Z66" i="1"/>
  <c r="X66" i="1"/>
  <c r="W66" i="1"/>
  <c r="V66" i="1"/>
  <c r="U66" i="1"/>
  <c r="R66" i="1"/>
  <c r="Y66" i="1" s="1"/>
  <c r="P66" i="1"/>
  <c r="O66" i="1"/>
  <c r="M66" i="1"/>
  <c r="K66" i="1"/>
  <c r="J66" i="1"/>
  <c r="J65" i="1" s="1"/>
  <c r="I66" i="1"/>
  <c r="I65" i="1" s="1"/>
  <c r="H66" i="1"/>
  <c r="G66" i="1"/>
  <c r="F66" i="1"/>
  <c r="P65" i="1"/>
  <c r="F65" i="1"/>
  <c r="Z64" i="1"/>
  <c r="X64" i="1"/>
  <c r="V64" i="1"/>
  <c r="T64" i="1"/>
  <c r="L64" i="1"/>
  <c r="M64" i="1" s="1"/>
  <c r="AB63" i="1"/>
  <c r="X63" i="1"/>
  <c r="X61" i="1" s="1"/>
  <c r="V63" i="1"/>
  <c r="T63" i="1"/>
  <c r="L63" i="1"/>
  <c r="M63" i="1" s="1"/>
  <c r="X62" i="1"/>
  <c r="V62" i="1"/>
  <c r="V61" i="1" s="1"/>
  <c r="T62" i="1"/>
  <c r="M62" i="1"/>
  <c r="L62" i="1"/>
  <c r="W61" i="1"/>
  <c r="U61" i="1"/>
  <c r="R61" i="1"/>
  <c r="P61" i="1"/>
  <c r="P50" i="1" s="1"/>
  <c r="P49" i="1" s="1"/>
  <c r="O61" i="1"/>
  <c r="K61" i="1"/>
  <c r="J61" i="1"/>
  <c r="I61" i="1"/>
  <c r="I50" i="1" s="1"/>
  <c r="I49" i="1" s="1"/>
  <c r="H61" i="1"/>
  <c r="G61" i="1"/>
  <c r="F61" i="1"/>
  <c r="AB60" i="1"/>
  <c r="Z60" i="1"/>
  <c r="X60" i="1"/>
  <c r="V60" i="1"/>
  <c r="T60" i="1"/>
  <c r="M60" i="1"/>
  <c r="L60" i="1"/>
  <c r="AB59" i="1"/>
  <c r="X59" i="1"/>
  <c r="V59" i="1"/>
  <c r="T59" i="1"/>
  <c r="M59" i="1"/>
  <c r="Z59" i="1" s="1"/>
  <c r="L59" i="1"/>
  <c r="AB58" i="1"/>
  <c r="X58" i="1"/>
  <c r="V58" i="1"/>
  <c r="T58" i="1"/>
  <c r="L58" i="1"/>
  <c r="M58" i="1" s="1"/>
  <c r="AB57" i="1"/>
  <c r="Z57" i="1"/>
  <c r="X57" i="1"/>
  <c r="V57" i="1"/>
  <c r="T57" i="1"/>
  <c r="T54" i="1" s="1"/>
  <c r="S57" i="1"/>
  <c r="M57" i="1"/>
  <c r="L57" i="1"/>
  <c r="AB56" i="1"/>
  <c r="X56" i="1"/>
  <c r="V56" i="1"/>
  <c r="T56" i="1"/>
  <c r="M56" i="1"/>
  <c r="L56" i="1"/>
  <c r="AB55" i="1"/>
  <c r="X55" i="1"/>
  <c r="X54" i="1" s="1"/>
  <c r="X50" i="1" s="1"/>
  <c r="V55" i="1"/>
  <c r="V54" i="1" s="1"/>
  <c r="T55" i="1"/>
  <c r="S55" i="1"/>
  <c r="L55" i="1"/>
  <c r="M55" i="1" s="1"/>
  <c r="W54" i="1"/>
  <c r="U54" i="1"/>
  <c r="U50" i="1" s="1"/>
  <c r="R54" i="1"/>
  <c r="P54" i="1"/>
  <c r="O54" i="1"/>
  <c r="K54" i="1"/>
  <c r="J54" i="1"/>
  <c r="I54" i="1"/>
  <c r="H54" i="1"/>
  <c r="G54" i="1"/>
  <c r="F54" i="1"/>
  <c r="AB53" i="1"/>
  <c r="X53" i="1"/>
  <c r="V53" i="1"/>
  <c r="T53" i="1"/>
  <c r="T51" i="1" s="1"/>
  <c r="L53" i="1"/>
  <c r="M53" i="1" s="1"/>
  <c r="AB52" i="1"/>
  <c r="AA52" i="1"/>
  <c r="Y52" i="1"/>
  <c r="X52" i="1"/>
  <c r="V52" i="1"/>
  <c r="T52" i="1"/>
  <c r="S52" i="1"/>
  <c r="L52" i="1"/>
  <c r="M52" i="1" s="1"/>
  <c r="Z52" i="1" s="1"/>
  <c r="AB51" i="1"/>
  <c r="X51" i="1"/>
  <c r="W51" i="1"/>
  <c r="V51" i="1"/>
  <c r="U51" i="1"/>
  <c r="R51" i="1"/>
  <c r="P51" i="1"/>
  <c r="O51" i="1"/>
  <c r="O50" i="1" s="1"/>
  <c r="O49" i="1" s="1"/>
  <c r="K51" i="1"/>
  <c r="J51" i="1"/>
  <c r="J50" i="1" s="1"/>
  <c r="I51" i="1"/>
  <c r="H51" i="1"/>
  <c r="H50" i="1" s="1"/>
  <c r="G51" i="1"/>
  <c r="F51" i="1"/>
  <c r="F50" i="1"/>
  <c r="F49" i="1" s="1"/>
  <c r="Z48" i="1"/>
  <c r="X48" i="1"/>
  <c r="X47" i="1" s="1"/>
  <c r="V48" i="1"/>
  <c r="V47" i="1" s="1"/>
  <c r="V43" i="1" s="1"/>
  <c r="V42" i="1" s="1"/>
  <c r="T48" i="1"/>
  <c r="T47" i="1" s="1"/>
  <c r="L48" i="1"/>
  <c r="M48" i="1" s="1"/>
  <c r="W47" i="1"/>
  <c r="U47" i="1"/>
  <c r="R47" i="1"/>
  <c r="P47" i="1"/>
  <c r="P43" i="1" s="1"/>
  <c r="P42" i="1" s="1"/>
  <c r="O47" i="1"/>
  <c r="K47" i="1"/>
  <c r="J47" i="1"/>
  <c r="I47" i="1"/>
  <c r="H47" i="1"/>
  <c r="G47" i="1"/>
  <c r="F47" i="1"/>
  <c r="AA46" i="1"/>
  <c r="Z46" i="1"/>
  <c r="Y46" i="1"/>
  <c r="X46" i="1"/>
  <c r="V46" i="1"/>
  <c r="V44" i="1" s="1"/>
  <c r="T46" i="1"/>
  <c r="T44" i="1" s="1"/>
  <c r="S46" i="1"/>
  <c r="S44" i="1" s="1"/>
  <c r="Q46" i="1"/>
  <c r="L46" i="1"/>
  <c r="M46" i="1" s="1"/>
  <c r="AA45" i="1"/>
  <c r="Z45" i="1"/>
  <c r="Y45" i="1"/>
  <c r="X45" i="1"/>
  <c r="V45" i="1"/>
  <c r="T45" i="1"/>
  <c r="S45" i="1"/>
  <c r="Q45" i="1"/>
  <c r="M45" i="1"/>
  <c r="L45" i="1"/>
  <c r="X44" i="1"/>
  <c r="X43" i="1" s="1"/>
  <c r="X42" i="1" s="1"/>
  <c r="W44" i="1"/>
  <c r="AA44" i="1" s="1"/>
  <c r="U44" i="1"/>
  <c r="R44" i="1"/>
  <c r="Y44" i="1" s="1"/>
  <c r="Q44" i="1"/>
  <c r="P44" i="1"/>
  <c r="O44" i="1"/>
  <c r="O43" i="1" s="1"/>
  <c r="O42" i="1" s="1"/>
  <c r="O41" i="1" s="1"/>
  <c r="M44" i="1"/>
  <c r="K44" i="1"/>
  <c r="J44" i="1"/>
  <c r="I44" i="1"/>
  <c r="H44" i="1"/>
  <c r="H43" i="1" s="1"/>
  <c r="G44" i="1"/>
  <c r="F44" i="1"/>
  <c r="J43" i="1"/>
  <c r="J42" i="1" s="1"/>
  <c r="G43" i="1"/>
  <c r="F43" i="1"/>
  <c r="F42" i="1" s="1"/>
  <c r="H42" i="1"/>
  <c r="G42" i="1"/>
  <c r="X40" i="1"/>
  <c r="V40" i="1"/>
  <c r="T40" i="1"/>
  <c r="L40" i="1"/>
  <c r="M40" i="1" s="1"/>
  <c r="W39" i="1"/>
  <c r="U39" i="1"/>
  <c r="U12" i="1" s="1"/>
  <c r="R39" i="1"/>
  <c r="P39" i="1"/>
  <c r="T39" i="1" s="1"/>
  <c r="K39" i="1"/>
  <c r="J39" i="1"/>
  <c r="I39" i="1"/>
  <c r="H39" i="1"/>
  <c r="G39" i="1"/>
  <c r="X38" i="1"/>
  <c r="V38" i="1"/>
  <c r="T38" i="1"/>
  <c r="L38" i="1"/>
  <c r="M38" i="1" s="1"/>
  <c r="AC37" i="1"/>
  <c r="AB37" i="1"/>
  <c r="X37" i="1"/>
  <c r="V37" i="1"/>
  <c r="T37" i="1"/>
  <c r="L37" i="1"/>
  <c r="M37" i="1" s="1"/>
  <c r="AC36" i="1"/>
  <c r="AB36" i="1"/>
  <c r="AA36" i="1"/>
  <c r="X36" i="1"/>
  <c r="X33" i="1" s="1"/>
  <c r="X32" i="1" s="1"/>
  <c r="V36" i="1"/>
  <c r="V33" i="1" s="1"/>
  <c r="T36" i="1"/>
  <c r="L36" i="1"/>
  <c r="M36" i="1" s="1"/>
  <c r="Y35" i="1"/>
  <c r="X35" i="1"/>
  <c r="V35" i="1"/>
  <c r="T35" i="1"/>
  <c r="T33" i="1" s="1"/>
  <c r="M35" i="1"/>
  <c r="L35" i="1"/>
  <c r="AC34" i="1"/>
  <c r="AB34" i="1"/>
  <c r="AA34" i="1"/>
  <c r="X34" i="1"/>
  <c r="V34" i="1"/>
  <c r="T34" i="1"/>
  <c r="L34" i="1"/>
  <c r="M34" i="1" s="1"/>
  <c r="S34" i="1" s="1"/>
  <c r="W33" i="1"/>
  <c r="U33" i="1"/>
  <c r="R33" i="1"/>
  <c r="P33" i="1"/>
  <c r="O33" i="1"/>
  <c r="O32" i="1" s="1"/>
  <c r="M33" i="1"/>
  <c r="K33" i="1"/>
  <c r="J33" i="1"/>
  <c r="I33" i="1"/>
  <c r="H33" i="1"/>
  <c r="G33" i="1"/>
  <c r="L33" i="1" s="1"/>
  <c r="F33" i="1"/>
  <c r="W32" i="1"/>
  <c r="U32" i="1"/>
  <c r="R32" i="1"/>
  <c r="P32" i="1"/>
  <c r="K32" i="1"/>
  <c r="J32" i="1"/>
  <c r="I32" i="1"/>
  <c r="H32" i="1"/>
  <c r="F32" i="1"/>
  <c r="Y31" i="1"/>
  <c r="X31" i="1"/>
  <c r="V31" i="1"/>
  <c r="T31" i="1"/>
  <c r="L31" i="1"/>
  <c r="M31" i="1" s="1"/>
  <c r="X30" i="1"/>
  <c r="V30" i="1"/>
  <c r="T30" i="1"/>
  <c r="M30" i="1"/>
  <c r="L30" i="1"/>
  <c r="X29" i="1"/>
  <c r="V29" i="1"/>
  <c r="V24" i="1" s="1"/>
  <c r="T29" i="1"/>
  <c r="L29" i="1"/>
  <c r="M29" i="1" s="1"/>
  <c r="X28" i="1"/>
  <c r="V28" i="1"/>
  <c r="T28" i="1"/>
  <c r="L28" i="1"/>
  <c r="M28" i="1" s="1"/>
  <c r="X27" i="1"/>
  <c r="V27" i="1"/>
  <c r="T27" i="1"/>
  <c r="S27" i="1"/>
  <c r="L27" i="1"/>
  <c r="M27" i="1" s="1"/>
  <c r="Z26" i="1"/>
  <c r="X26" i="1"/>
  <c r="V26" i="1"/>
  <c r="T26" i="1"/>
  <c r="M26" i="1"/>
  <c r="L26" i="1"/>
  <c r="Y25" i="1"/>
  <c r="X25" i="1"/>
  <c r="V25" i="1"/>
  <c r="T25" i="1"/>
  <c r="L25" i="1"/>
  <c r="M25" i="1" s="1"/>
  <c r="X24" i="1"/>
  <c r="W24" i="1"/>
  <c r="U24" i="1"/>
  <c r="R24" i="1"/>
  <c r="P24" i="1"/>
  <c r="P12" i="1" s="1"/>
  <c r="P11" i="1" s="1"/>
  <c r="O24" i="1"/>
  <c r="K24" i="1"/>
  <c r="J24" i="1"/>
  <c r="L24" i="1" s="1"/>
  <c r="I24" i="1"/>
  <c r="H24" i="1"/>
  <c r="H12" i="1" s="1"/>
  <c r="H11" i="1" s="1"/>
  <c r="G24" i="1"/>
  <c r="F24" i="1"/>
  <c r="F12" i="1" s="1"/>
  <c r="F11" i="1" s="1"/>
  <c r="AC23" i="1"/>
  <c r="AB23" i="1"/>
  <c r="X23" i="1"/>
  <c r="V23" i="1"/>
  <c r="T23" i="1"/>
  <c r="M23" i="1"/>
  <c r="L23" i="1"/>
  <c r="AC22" i="1"/>
  <c r="AB22" i="1"/>
  <c r="Y22" i="1"/>
  <c r="X22" i="1"/>
  <c r="V22" i="1"/>
  <c r="T22" i="1"/>
  <c r="L22" i="1"/>
  <c r="M22" i="1" s="1"/>
  <c r="X21" i="1"/>
  <c r="V21" i="1"/>
  <c r="T21" i="1"/>
  <c r="M21" i="1"/>
  <c r="L21" i="1"/>
  <c r="AC20" i="1"/>
  <c r="AB20" i="1"/>
  <c r="Y20" i="1"/>
  <c r="X20" i="1"/>
  <c r="V20" i="1"/>
  <c r="T20" i="1"/>
  <c r="L20" i="1"/>
  <c r="M20" i="1" s="1"/>
  <c r="X19" i="1"/>
  <c r="V19" i="1"/>
  <c r="T19" i="1"/>
  <c r="M19" i="1"/>
  <c r="L19" i="1"/>
  <c r="AC18" i="1"/>
  <c r="AB18" i="1"/>
  <c r="X18" i="1"/>
  <c r="V18" i="1"/>
  <c r="T18" i="1"/>
  <c r="L18" i="1"/>
  <c r="M18" i="1" s="1"/>
  <c r="AC17" i="1"/>
  <c r="AB17" i="1"/>
  <c r="X17" i="1"/>
  <c r="V17" i="1"/>
  <c r="T17" i="1"/>
  <c r="M17" i="1"/>
  <c r="L17" i="1"/>
  <c r="AC16" i="1"/>
  <c r="AB16" i="1"/>
  <c r="AA16" i="1"/>
  <c r="X16" i="1"/>
  <c r="V16" i="1"/>
  <c r="T16" i="1"/>
  <c r="S16" i="1"/>
  <c r="L16" i="1"/>
  <c r="M16" i="1" s="1"/>
  <c r="AC15" i="1"/>
  <c r="AB15" i="1"/>
  <c r="Z15" i="1"/>
  <c r="X15" i="1"/>
  <c r="V15" i="1"/>
  <c r="V14" i="1" s="1"/>
  <c r="V13" i="1" s="1"/>
  <c r="T15" i="1"/>
  <c r="Q15" i="1"/>
  <c r="L15" i="1"/>
  <c r="M15" i="1" s="1"/>
  <c r="W14" i="1"/>
  <c r="AC14" i="1" s="1"/>
  <c r="U14" i="1"/>
  <c r="R14" i="1"/>
  <c r="P14" i="1"/>
  <c r="O14" i="1"/>
  <c r="O13" i="1" s="1"/>
  <c r="O12" i="1" s="1"/>
  <c r="O11" i="1" s="1"/>
  <c r="O10" i="1" s="1"/>
  <c r="K14" i="1"/>
  <c r="K13" i="1" s="1"/>
  <c r="K12" i="1" s="1"/>
  <c r="K11" i="1" s="1"/>
  <c r="J14" i="1"/>
  <c r="I14" i="1"/>
  <c r="H14" i="1"/>
  <c r="G14" i="1"/>
  <c r="F14" i="1"/>
  <c r="U13" i="1"/>
  <c r="R13" i="1"/>
  <c r="P13" i="1"/>
  <c r="J13" i="1"/>
  <c r="H13" i="1"/>
  <c r="G13" i="1"/>
  <c r="F13" i="1"/>
  <c r="X9" i="1"/>
  <c r="W9" i="1"/>
  <c r="V9" i="1"/>
  <c r="T9" i="1"/>
  <c r="R9" i="1"/>
  <c r="P9" i="1"/>
  <c r="O9" i="1"/>
  <c r="K9" i="1"/>
  <c r="J9" i="1"/>
  <c r="I9" i="1"/>
  <c r="H9" i="1"/>
  <c r="G9" i="1"/>
  <c r="F9" i="1"/>
  <c r="H80" i="18" l="1"/>
  <c r="K15" i="18"/>
  <c r="K19" i="18"/>
  <c r="K26" i="18"/>
  <c r="K43" i="18"/>
  <c r="K84" i="18"/>
  <c r="K13" i="18"/>
  <c r="K35" i="18"/>
  <c r="K52" i="18"/>
  <c r="K54" i="18"/>
  <c r="K56" i="18"/>
  <c r="H69" i="18"/>
  <c r="K70" i="18"/>
  <c r="K82" i="18"/>
  <c r="K12" i="18"/>
  <c r="H11" i="18"/>
  <c r="K31" i="18"/>
  <c r="H34" i="18"/>
  <c r="K38" i="18"/>
  <c r="K69" i="18"/>
  <c r="J10" i="18"/>
  <c r="J23" i="18"/>
  <c r="H24" i="18"/>
  <c r="H47" i="18"/>
  <c r="H62" i="18"/>
  <c r="H74" i="18"/>
  <c r="H86" i="18"/>
  <c r="N13" i="17"/>
  <c r="H12" i="17"/>
  <c r="O67" i="17"/>
  <c r="K65" i="17"/>
  <c r="O80" i="17"/>
  <c r="N80" i="17"/>
  <c r="H116" i="17"/>
  <c r="M117" i="17"/>
  <c r="M42" i="17"/>
  <c r="N42" i="17"/>
  <c r="H41" i="17"/>
  <c r="M14" i="17"/>
  <c r="M32" i="17"/>
  <c r="N32" i="17"/>
  <c r="H31" i="17"/>
  <c r="J59" i="17"/>
  <c r="O88" i="17"/>
  <c r="N88" i="17"/>
  <c r="H100" i="17"/>
  <c r="M101" i="17"/>
  <c r="N101" i="17"/>
  <c r="O103" i="17"/>
  <c r="H112" i="17"/>
  <c r="M113" i="17"/>
  <c r="N113" i="17"/>
  <c r="J132" i="17"/>
  <c r="O133" i="17"/>
  <c r="F10" i="17"/>
  <c r="F9" i="17" s="1"/>
  <c r="K30" i="17"/>
  <c r="O31" i="17"/>
  <c r="J65" i="17"/>
  <c r="O151" i="17"/>
  <c r="J12" i="17"/>
  <c r="M13" i="17"/>
  <c r="N20" i="17"/>
  <c r="H19" i="17"/>
  <c r="M20" i="17"/>
  <c r="N22" i="17"/>
  <c r="M22" i="17"/>
  <c r="N36" i="17"/>
  <c r="J45" i="17"/>
  <c r="K59" i="17"/>
  <c r="O60" i="17"/>
  <c r="G53" i="17"/>
  <c r="G51" i="17" s="1"/>
  <c r="M68" i="17"/>
  <c r="N68" i="17"/>
  <c r="H67" i="17"/>
  <c r="J71" i="17"/>
  <c r="K87" i="17"/>
  <c r="N141" i="17"/>
  <c r="M141" i="17"/>
  <c r="M15" i="17"/>
  <c r="N21" i="17"/>
  <c r="M21" i="17"/>
  <c r="M33" i="17"/>
  <c r="N33" i="17"/>
  <c r="M47" i="17"/>
  <c r="N47" i="17"/>
  <c r="H46" i="17"/>
  <c r="M46" i="17" s="1"/>
  <c r="N14" i="17"/>
  <c r="N16" i="17"/>
  <c r="M16" i="17"/>
  <c r="O41" i="17"/>
  <c r="N41" i="17"/>
  <c r="M43" i="17"/>
  <c r="N43" i="17"/>
  <c r="K45" i="17"/>
  <c r="O46" i="17"/>
  <c r="N46" i="17"/>
  <c r="J55" i="17"/>
  <c r="K71" i="17"/>
  <c r="O72" i="17"/>
  <c r="O135" i="17"/>
  <c r="H140" i="17"/>
  <c r="M162" i="17"/>
  <c r="O162" i="17"/>
  <c r="J161" i="17"/>
  <c r="F50" i="17"/>
  <c r="G10" i="17"/>
  <c r="G9" i="17" s="1"/>
  <c r="J18" i="17"/>
  <c r="M19" i="17"/>
  <c r="M31" i="17"/>
  <c r="J30" i="17"/>
  <c r="K55" i="17"/>
  <c r="O56" i="17"/>
  <c r="M75" i="17"/>
  <c r="O75" i="17"/>
  <c r="N130" i="17"/>
  <c r="M130" i="17"/>
  <c r="H129" i="17"/>
  <c r="N173" i="17"/>
  <c r="H171" i="17"/>
  <c r="K18" i="17"/>
  <c r="M81" i="17"/>
  <c r="M89" i="17"/>
  <c r="H104" i="17"/>
  <c r="M105" i="17"/>
  <c r="O116" i="17"/>
  <c r="K115" i="17"/>
  <c r="N116" i="17"/>
  <c r="M129" i="17"/>
  <c r="J128" i="17"/>
  <c r="O129" i="17"/>
  <c r="O139" i="17"/>
  <c r="J144" i="17"/>
  <c r="O147" i="17"/>
  <c r="H151" i="17"/>
  <c r="M152" i="17"/>
  <c r="M208" i="17"/>
  <c r="N208" i="17"/>
  <c r="H207" i="17"/>
  <c r="N81" i="17"/>
  <c r="M87" i="17"/>
  <c r="N89" i="17"/>
  <c r="O95" i="17"/>
  <c r="O107" i="17"/>
  <c r="M134" i="17"/>
  <c r="H133" i="17"/>
  <c r="N134" i="17"/>
  <c r="O152" i="17"/>
  <c r="N152" i="17"/>
  <c r="H159" i="17"/>
  <c r="M211" i="17"/>
  <c r="N211" i="17"/>
  <c r="H23" i="17"/>
  <c r="N23" i="17"/>
  <c r="H34" i="17"/>
  <c r="N34" i="17" s="1"/>
  <c r="H57" i="17"/>
  <c r="N57" i="17"/>
  <c r="H61" i="17"/>
  <c r="N61" i="17" s="1"/>
  <c r="H69" i="17"/>
  <c r="H73" i="17"/>
  <c r="N73" i="17"/>
  <c r="N77" i="17"/>
  <c r="M83" i="17"/>
  <c r="N85" i="17"/>
  <c r="M91" i="17"/>
  <c r="N93" i="17"/>
  <c r="H96" i="17"/>
  <c r="M97" i="17"/>
  <c r="H108" i="17"/>
  <c r="M109" i="17"/>
  <c r="O140" i="17"/>
  <c r="M146" i="17"/>
  <c r="H145" i="17"/>
  <c r="N146" i="17"/>
  <c r="M171" i="17"/>
  <c r="J169" i="17"/>
  <c r="J185" i="17"/>
  <c r="K66" i="17"/>
  <c r="O76" i="17"/>
  <c r="N76" i="17"/>
  <c r="H79" i="17"/>
  <c r="O84" i="17"/>
  <c r="N84" i="17"/>
  <c r="H87" i="17"/>
  <c r="O92" i="17"/>
  <c r="N92" i="17"/>
  <c r="O99" i="17"/>
  <c r="N105" i="17"/>
  <c r="O111" i="17"/>
  <c r="M116" i="17"/>
  <c r="J115" i="17"/>
  <c r="J119" i="17"/>
  <c r="H180" i="17"/>
  <c r="M181" i="17"/>
  <c r="N181" i="17"/>
  <c r="O125" i="17"/>
  <c r="O137" i="17"/>
  <c r="O149" i="17"/>
  <c r="H155" i="17"/>
  <c r="N157" i="17"/>
  <c r="M173" i="17"/>
  <c r="G197" i="17"/>
  <c r="G195" i="17" s="1"/>
  <c r="O132" i="17"/>
  <c r="O144" i="17"/>
  <c r="N156" i="17"/>
  <c r="O156" i="17"/>
  <c r="N161" i="17"/>
  <c r="J198" i="17"/>
  <c r="J214" i="17"/>
  <c r="O215" i="17"/>
  <c r="M220" i="17"/>
  <c r="N220" i="17"/>
  <c r="H219" i="17"/>
  <c r="N100" i="17"/>
  <c r="N104" i="17"/>
  <c r="N108" i="17"/>
  <c r="N112" i="17"/>
  <c r="O120" i="17"/>
  <c r="H121" i="17"/>
  <c r="J124" i="17"/>
  <c r="N126" i="17"/>
  <c r="K127" i="17"/>
  <c r="N138" i="17"/>
  <c r="O141" i="17"/>
  <c r="N150" i="17"/>
  <c r="O153" i="17"/>
  <c r="O161" i="17"/>
  <c r="N171" i="17"/>
  <c r="M175" i="17"/>
  <c r="J172" i="17"/>
  <c r="M194" i="17"/>
  <c r="N194" i="17"/>
  <c r="H193" i="17"/>
  <c r="M193" i="17" s="1"/>
  <c r="J199" i="17"/>
  <c r="L197" i="17"/>
  <c r="L195" i="17" s="1"/>
  <c r="L48" i="17" s="1"/>
  <c r="L225" i="17" s="1"/>
  <c r="H125" i="17"/>
  <c r="M125" i="17" s="1"/>
  <c r="K131" i="17"/>
  <c r="O136" i="17"/>
  <c r="H137" i="17"/>
  <c r="O148" i="17"/>
  <c r="H149" i="17"/>
  <c r="G167" i="17"/>
  <c r="G165" i="17" s="1"/>
  <c r="O175" i="17"/>
  <c r="N175" i="17"/>
  <c r="K172" i="17"/>
  <c r="F197" i="17"/>
  <c r="F195" i="17" s="1"/>
  <c r="F48" i="17" s="1"/>
  <c r="K217" i="17"/>
  <c r="J222" i="17"/>
  <c r="O223" i="17"/>
  <c r="K160" i="17"/>
  <c r="N176" i="17"/>
  <c r="H175" i="17"/>
  <c r="M176" i="17"/>
  <c r="O192" i="17"/>
  <c r="K191" i="17"/>
  <c r="M207" i="17"/>
  <c r="O207" i="17"/>
  <c r="J205" i="17"/>
  <c r="N162" i="17"/>
  <c r="K169" i="17"/>
  <c r="M216" i="17"/>
  <c r="N216" i="17"/>
  <c r="H215" i="17"/>
  <c r="M219" i="17"/>
  <c r="J218" i="17"/>
  <c r="O219" i="17"/>
  <c r="M224" i="17"/>
  <c r="N224" i="17"/>
  <c r="H223" i="17"/>
  <c r="O180" i="17"/>
  <c r="N180" i="17"/>
  <c r="K179" i="17"/>
  <c r="M187" i="17"/>
  <c r="J192" i="17"/>
  <c r="O193" i="17"/>
  <c r="O205" i="17"/>
  <c r="O214" i="17"/>
  <c r="K213" i="17"/>
  <c r="K221" i="17"/>
  <c r="K186" i="17"/>
  <c r="M188" i="17"/>
  <c r="K200" i="17"/>
  <c r="M202" i="17"/>
  <c r="M209" i="17"/>
  <c r="M210" i="17"/>
  <c r="H187" i="17"/>
  <c r="N187" i="17"/>
  <c r="H201" i="17"/>
  <c r="N201" i="17"/>
  <c r="H209" i="17"/>
  <c r="N209" i="17"/>
  <c r="K203" i="17"/>
  <c r="K206" i="17"/>
  <c r="L112" i="14"/>
  <c r="L334" i="14"/>
  <c r="AA340" i="14"/>
  <c r="M339" i="14"/>
  <c r="Y339" i="14" s="1"/>
  <c r="Q340" i="14"/>
  <c r="Q339" i="14" s="1"/>
  <c r="Q338" i="14" s="1"/>
  <c r="Q337" i="14" s="1"/>
  <c r="T127" i="14"/>
  <c r="T124" i="14" s="1"/>
  <c r="Y304" i="14"/>
  <c r="M303" i="14"/>
  <c r="Q304" i="14"/>
  <c r="Q303" i="14" s="1"/>
  <c r="Q302" i="14" s="1"/>
  <c r="Q301" i="14" s="1"/>
  <c r="Z304" i="14"/>
  <c r="H128" i="14"/>
  <c r="H125" i="14" s="1"/>
  <c r="H121" i="14" s="1"/>
  <c r="O12" i="14"/>
  <c r="O11" i="14" s="1"/>
  <c r="S22" i="14"/>
  <c r="L44" i="14"/>
  <c r="P43" i="14"/>
  <c r="P42" i="14" s="1"/>
  <c r="AC76" i="14"/>
  <c r="M118" i="14"/>
  <c r="M113" i="14" s="1"/>
  <c r="Y113" i="14" s="1"/>
  <c r="U135" i="14"/>
  <c r="Q229" i="14"/>
  <c r="Q228" i="14" s="1"/>
  <c r="Q227" i="14" s="1"/>
  <c r="Q226" i="14" s="1"/>
  <c r="G251" i="14"/>
  <c r="G250" i="14" s="1"/>
  <c r="O251" i="14"/>
  <c r="O250" i="14" s="1"/>
  <c r="X260" i="14"/>
  <c r="X248" i="14" s="1"/>
  <c r="X246" i="14" s="1"/>
  <c r="M267" i="14"/>
  <c r="AA267" i="14" s="1"/>
  <c r="L273" i="14"/>
  <c r="J278" i="14"/>
  <c r="J277" i="14" s="1"/>
  <c r="AB303" i="14"/>
  <c r="AC321" i="14"/>
  <c r="AC326" i="14"/>
  <c r="I9" i="14"/>
  <c r="T95" i="14"/>
  <c r="K128" i="14"/>
  <c r="K125" i="14" s="1"/>
  <c r="K121" i="14" s="1"/>
  <c r="X128" i="14"/>
  <c r="X125" i="14" s="1"/>
  <c r="X121" i="14" s="1"/>
  <c r="L180" i="14"/>
  <c r="H251" i="14"/>
  <c r="H250" i="14" s="1"/>
  <c r="P251" i="14"/>
  <c r="P250" i="14" s="1"/>
  <c r="W261" i="14"/>
  <c r="W260" i="14" s="1"/>
  <c r="AA268" i="14"/>
  <c r="J266" i="14"/>
  <c r="V266" i="14"/>
  <c r="U272" i="14"/>
  <c r="U271" i="14" s="1"/>
  <c r="F272" i="14"/>
  <c r="F271" i="14" s="1"/>
  <c r="Z298" i="14"/>
  <c r="AC299" i="14"/>
  <c r="J323" i="14"/>
  <c r="J316" i="14" s="1"/>
  <c r="J309" i="14" s="1"/>
  <c r="J306" i="14" s="1"/>
  <c r="J122" i="14" s="1"/>
  <c r="AB342" i="14"/>
  <c r="AB343" i="14"/>
  <c r="L68" i="14"/>
  <c r="M101" i="14"/>
  <c r="F128" i="14"/>
  <c r="F125" i="14" s="1"/>
  <c r="F121" i="14" s="1"/>
  <c r="S145" i="14"/>
  <c r="S144" i="14" s="1"/>
  <c r="S143" i="14" s="1"/>
  <c r="S142" i="14" s="1"/>
  <c r="AB192" i="14"/>
  <c r="G199" i="14"/>
  <c r="AA204" i="14"/>
  <c r="AA205" i="14"/>
  <c r="AC252" i="14"/>
  <c r="I251" i="14"/>
  <c r="I250" i="14" s="1"/>
  <c r="AC258" i="14"/>
  <c r="P261" i="14"/>
  <c r="P260" i="14" s="1"/>
  <c r="P248" i="14" s="1"/>
  <c r="P246" i="14" s="1"/>
  <c r="V261" i="14"/>
  <c r="H266" i="14"/>
  <c r="Q268" i="14"/>
  <c r="Q267" i="14" s="1"/>
  <c r="J272" i="14"/>
  <c r="J271" i="14" s="1"/>
  <c r="L275" i="14"/>
  <c r="F296" i="14"/>
  <c r="F295" i="14" s="1"/>
  <c r="X328" i="14"/>
  <c r="X317" i="14" s="1"/>
  <c r="X310" i="14" s="1"/>
  <c r="X307" i="14" s="1"/>
  <c r="AC343" i="14"/>
  <c r="H12" i="14"/>
  <c r="H11" i="14" s="1"/>
  <c r="L33" i="14"/>
  <c r="W67" i="14"/>
  <c r="O67" i="14"/>
  <c r="F127" i="14"/>
  <c r="F124" i="14" s="1"/>
  <c r="L136" i="14"/>
  <c r="AC136" i="14"/>
  <c r="T128" i="14"/>
  <c r="T125" i="14" s="1"/>
  <c r="T121" i="14" s="1"/>
  <c r="AC234" i="14"/>
  <c r="F251" i="14"/>
  <c r="F250" i="14" s="1"/>
  <c r="Q263" i="14"/>
  <c r="Q262" i="14" s="1"/>
  <c r="R261" i="14"/>
  <c r="S268" i="14"/>
  <c r="S267" i="14" s="1"/>
  <c r="L139" i="14"/>
  <c r="G260" i="14"/>
  <c r="G248" i="14" s="1"/>
  <c r="G246" i="14" s="1"/>
  <c r="AB301" i="14"/>
  <c r="U13" i="14"/>
  <c r="X24" i="14"/>
  <c r="F50" i="14"/>
  <c r="R50" i="14"/>
  <c r="F67" i="14"/>
  <c r="X76" i="14"/>
  <c r="AB80" i="14"/>
  <c r="L131" i="14"/>
  <c r="AC200" i="14"/>
  <c r="Q205" i="14"/>
  <c r="Q204" i="14" s="1"/>
  <c r="Q203" i="14" s="1"/>
  <c r="Q202" i="14" s="1"/>
  <c r="L216" i="14"/>
  <c r="T266" i="14"/>
  <c r="P266" i="14"/>
  <c r="T272" i="14"/>
  <c r="T271" i="14" s="1"/>
  <c r="AB302" i="14"/>
  <c r="Y319" i="14"/>
  <c r="L324" i="14"/>
  <c r="AA339" i="14"/>
  <c r="Z16" i="14"/>
  <c r="AA16" i="14"/>
  <c r="S16" i="14"/>
  <c r="Q16" i="14"/>
  <c r="Y16" i="14"/>
  <c r="AA17" i="14"/>
  <c r="Y17" i="14"/>
  <c r="AA30" i="14"/>
  <c r="Y30" i="14"/>
  <c r="K12" i="14"/>
  <c r="K11" i="14" s="1"/>
  <c r="J32" i="14"/>
  <c r="L32" i="14" s="1"/>
  <c r="Y58" i="14"/>
  <c r="AA23" i="14"/>
  <c r="Y23" i="14"/>
  <c r="Q88" i="14"/>
  <c r="Z88" i="14"/>
  <c r="Y22" i="14"/>
  <c r="Z22" i="14"/>
  <c r="Q22" i="14"/>
  <c r="K50" i="14"/>
  <c r="O95" i="14"/>
  <c r="T24" i="14"/>
  <c r="S29" i="14"/>
  <c r="AA29" i="14"/>
  <c r="Z29" i="14"/>
  <c r="F94" i="14"/>
  <c r="F9" i="14"/>
  <c r="AA57" i="14"/>
  <c r="S57" i="14"/>
  <c r="Y57" i="14"/>
  <c r="Z57" i="14"/>
  <c r="Q57" i="14"/>
  <c r="Y37" i="14"/>
  <c r="Z37" i="14"/>
  <c r="Q37" i="14"/>
  <c r="Y79" i="14"/>
  <c r="Q79" i="14"/>
  <c r="S79" i="14"/>
  <c r="Z79" i="14"/>
  <c r="AA79" i="14"/>
  <c r="T14" i="14"/>
  <c r="T13" i="14" s="1"/>
  <c r="Q29" i="14"/>
  <c r="AA38" i="14"/>
  <c r="Y38" i="14"/>
  <c r="V55" i="14"/>
  <c r="Y93" i="14"/>
  <c r="AA93" i="14"/>
  <c r="S93" i="14"/>
  <c r="Z93" i="14"/>
  <c r="Q93" i="14"/>
  <c r="G9" i="14"/>
  <c r="G94" i="14"/>
  <c r="P94" i="14"/>
  <c r="P9" i="14"/>
  <c r="P41" i="14"/>
  <c r="P10" i="14" s="1"/>
  <c r="AB24" i="14"/>
  <c r="V62" i="14"/>
  <c r="W163" i="14"/>
  <c r="AC164" i="14"/>
  <c r="H9" i="14"/>
  <c r="J12" i="14"/>
  <c r="J11" i="14" s="1"/>
  <c r="V14" i="14"/>
  <c r="V13" i="14" s="1"/>
  <c r="V32" i="14"/>
  <c r="K43" i="14"/>
  <c r="K42" i="14" s="1"/>
  <c r="V44" i="14"/>
  <c r="V43" i="14" s="1"/>
  <c r="V42" i="14" s="1"/>
  <c r="W50" i="14"/>
  <c r="W49" i="14" s="1"/>
  <c r="T62" i="14"/>
  <c r="Y73" i="14"/>
  <c r="J95" i="14"/>
  <c r="AB101" i="14"/>
  <c r="Y107" i="14"/>
  <c r="Z107" i="14"/>
  <c r="AA107" i="14"/>
  <c r="I138" i="14"/>
  <c r="L140" i="14"/>
  <c r="S141" i="14"/>
  <c r="S140" i="14" s="1"/>
  <c r="S139" i="14" s="1"/>
  <c r="S138" i="14" s="1"/>
  <c r="Z145" i="14"/>
  <c r="Q236" i="14"/>
  <c r="Q234" i="14" s="1"/>
  <c r="Q232" i="14" s="1"/>
  <c r="Q230" i="14" s="1"/>
  <c r="M234" i="14"/>
  <c r="Y234" i="14" s="1"/>
  <c r="AA86" i="14"/>
  <c r="AB87" i="14"/>
  <c r="K95" i="14"/>
  <c r="W95" i="14"/>
  <c r="X101" i="14"/>
  <c r="X100" i="14" s="1"/>
  <c r="X99" i="14" s="1"/>
  <c r="L105" i="14"/>
  <c r="Q107" i="14"/>
  <c r="AB139" i="14"/>
  <c r="Q145" i="14"/>
  <c r="Q144" i="14" s="1"/>
  <c r="Q143" i="14" s="1"/>
  <c r="Q142" i="14" s="1"/>
  <c r="AA145" i="14"/>
  <c r="L152" i="14"/>
  <c r="Y193" i="14"/>
  <c r="Z193" i="14"/>
  <c r="M192" i="14"/>
  <c r="S193" i="14"/>
  <c r="S192" i="14" s="1"/>
  <c r="S191" i="14" s="1"/>
  <c r="S190" i="14" s="1"/>
  <c r="AA193" i="14"/>
  <c r="Q193" i="14"/>
  <c r="Q192" i="14" s="1"/>
  <c r="Q191" i="14" s="1"/>
  <c r="Q190" i="14" s="1"/>
  <c r="O50" i="14"/>
  <c r="AB62" i="14"/>
  <c r="AC151" i="14"/>
  <c r="W150" i="14"/>
  <c r="AC150" i="14" s="1"/>
  <c r="X44" i="14"/>
  <c r="X43" i="14" s="1"/>
  <c r="X42" i="14" s="1"/>
  <c r="T51" i="14"/>
  <c r="F49" i="14"/>
  <c r="F41" i="14" s="1"/>
  <c r="T87" i="14"/>
  <c r="Q221" i="14"/>
  <c r="Q220" i="14" s="1"/>
  <c r="Q219" i="14" s="1"/>
  <c r="Q218" i="14" s="1"/>
  <c r="Z221" i="14"/>
  <c r="M220" i="14"/>
  <c r="Y220" i="14" s="1"/>
  <c r="L14" i="14"/>
  <c r="AC24" i="14"/>
  <c r="G43" i="14"/>
  <c r="L51" i="14"/>
  <c r="G67" i="14"/>
  <c r="L76" i="14"/>
  <c r="V80" i="14"/>
  <c r="F95" i="14"/>
  <c r="AA119" i="14"/>
  <c r="Z119" i="14"/>
  <c r="AB138" i="14"/>
  <c r="AA141" i="14"/>
  <c r="Z177" i="14"/>
  <c r="M176" i="14"/>
  <c r="M175" i="14" s="1"/>
  <c r="AA175" i="14" s="1"/>
  <c r="Q177" i="14"/>
  <c r="Q176" i="14" s="1"/>
  <c r="Q175" i="14" s="1"/>
  <c r="Q174" i="14" s="1"/>
  <c r="AC199" i="14"/>
  <c r="W198" i="14"/>
  <c r="AC198" i="14" s="1"/>
  <c r="M212" i="14"/>
  <c r="Y212" i="14" s="1"/>
  <c r="Z213" i="14"/>
  <c r="Q213" i="14"/>
  <c r="Q212" i="14" s="1"/>
  <c r="Q211" i="14" s="1"/>
  <c r="Q210" i="14" s="1"/>
  <c r="H95" i="14"/>
  <c r="P50" i="14"/>
  <c r="P49" i="14" s="1"/>
  <c r="AC62" i="14"/>
  <c r="S86" i="14"/>
  <c r="P95" i="14"/>
  <c r="AC100" i="14"/>
  <c r="AC101" i="14"/>
  <c r="X127" i="14"/>
  <c r="X124" i="14" s="1"/>
  <c r="I13" i="14"/>
  <c r="I12" i="14" s="1"/>
  <c r="I11" i="14" s="1"/>
  <c r="AC13" i="14"/>
  <c r="AC14" i="14"/>
  <c r="X14" i="14"/>
  <c r="X13" i="14" s="1"/>
  <c r="T32" i="14"/>
  <c r="W43" i="14"/>
  <c r="W42" i="14" s="1"/>
  <c r="AB51" i="14"/>
  <c r="L55" i="14"/>
  <c r="X70" i="14"/>
  <c r="I95" i="14"/>
  <c r="AB118" i="14"/>
  <c r="Q119" i="14"/>
  <c r="Q118" i="14" s="1"/>
  <c r="Q113" i="14" s="1"/>
  <c r="Q111" i="14" s="1"/>
  <c r="G130" i="14"/>
  <c r="H127" i="14"/>
  <c r="H124" i="14" s="1"/>
  <c r="M144" i="14"/>
  <c r="AA144" i="14" s="1"/>
  <c r="R155" i="14"/>
  <c r="AB160" i="14"/>
  <c r="Z209" i="14"/>
  <c r="Q209" i="14"/>
  <c r="Q208" i="14" s="1"/>
  <c r="Q207" i="14" s="1"/>
  <c r="Q206" i="14" s="1"/>
  <c r="Y209" i="14"/>
  <c r="AA209" i="14"/>
  <c r="S209" i="14"/>
  <c r="S208" i="14" s="1"/>
  <c r="S207" i="14" s="1"/>
  <c r="S206" i="14" s="1"/>
  <c r="M208" i="14"/>
  <c r="O128" i="14"/>
  <c r="O125" i="14" s="1"/>
  <c r="O121" i="14" s="1"/>
  <c r="AB188" i="14"/>
  <c r="Z204" i="14"/>
  <c r="AB207" i="14"/>
  <c r="AB220" i="14"/>
  <c r="L234" i="14"/>
  <c r="H233" i="14"/>
  <c r="H231" i="14" s="1"/>
  <c r="H129" i="14" s="1"/>
  <c r="H126" i="14" s="1"/>
  <c r="AB252" i="14"/>
  <c r="V251" i="14"/>
  <c r="V250" i="14" s="1"/>
  <c r="V249" i="14" s="1"/>
  <c r="V247" i="14" s="1"/>
  <c r="V123" i="14" s="1"/>
  <c r="U315" i="14"/>
  <c r="V105" i="14"/>
  <c r="V104" i="14" s="1"/>
  <c r="V94" i="14" s="1"/>
  <c r="AC132" i="14"/>
  <c r="V128" i="14"/>
  <c r="V125" i="14" s="1"/>
  <c r="V121" i="14" s="1"/>
  <c r="AB148" i="14"/>
  <c r="L154" i="14"/>
  <c r="L155" i="14"/>
  <c r="L156" i="14"/>
  <c r="L184" i="14"/>
  <c r="R191" i="14"/>
  <c r="R190" i="14" s="1"/>
  <c r="W211" i="14"/>
  <c r="W311" i="14"/>
  <c r="AC311" i="14" s="1"/>
  <c r="AC312" i="14"/>
  <c r="AC167" i="14"/>
  <c r="W179" i="14"/>
  <c r="Z205" i="14"/>
  <c r="L212" i="14"/>
  <c r="L210" i="14"/>
  <c r="L144" i="14"/>
  <c r="AC152" i="14"/>
  <c r="U183" i="14"/>
  <c r="L188" i="14"/>
  <c r="AC188" i="14"/>
  <c r="Z192" i="14"/>
  <c r="L204" i="14"/>
  <c r="AC204" i="14"/>
  <c r="S205" i="14"/>
  <c r="S204" i="14" s="1"/>
  <c r="S203" i="14" s="1"/>
  <c r="S202" i="14" s="1"/>
  <c r="J215" i="14"/>
  <c r="J214" i="14" s="1"/>
  <c r="L214" i="14" s="1"/>
  <c r="AC216" i="14"/>
  <c r="AC232" i="14"/>
  <c r="O233" i="14"/>
  <c r="O231" i="14" s="1"/>
  <c r="O129" i="14" s="1"/>
  <c r="O126" i="14" s="1"/>
  <c r="R266" i="14"/>
  <c r="W337" i="14"/>
  <c r="W139" i="14"/>
  <c r="AB140" i="14"/>
  <c r="G143" i="14"/>
  <c r="G142" i="14" s="1"/>
  <c r="L142" i="14" s="1"/>
  <c r="L160" i="14"/>
  <c r="AC160" i="14"/>
  <c r="AA169" i="14"/>
  <c r="W187" i="14"/>
  <c r="W186" i="14" s="1"/>
  <c r="H202" i="14"/>
  <c r="W207" i="14"/>
  <c r="W206" i="14" s="1"/>
  <c r="L228" i="14"/>
  <c r="P233" i="14"/>
  <c r="P231" i="14" s="1"/>
  <c r="P129" i="14" s="1"/>
  <c r="P126" i="14" s="1"/>
  <c r="M238" i="14"/>
  <c r="M233" i="14" s="1"/>
  <c r="M231" i="14" s="1"/>
  <c r="M129" i="14" s="1"/>
  <c r="S239" i="14"/>
  <c r="S238" i="14" s="1"/>
  <c r="Y252" i="14"/>
  <c r="I308" i="14"/>
  <c r="I305" i="14" s="1"/>
  <c r="Z229" i="14"/>
  <c r="V233" i="14"/>
  <c r="V231" i="14" s="1"/>
  <c r="V129" i="14" s="1"/>
  <c r="V126" i="14" s="1"/>
  <c r="I233" i="14"/>
  <c r="I231" i="14" s="1"/>
  <c r="I129" i="14" s="1"/>
  <c r="I126" i="14" s="1"/>
  <c r="L252" i="14"/>
  <c r="J251" i="14"/>
  <c r="J250" i="14" s="1"/>
  <c r="J249" i="14" s="1"/>
  <c r="J247" i="14" s="1"/>
  <c r="J123" i="14" s="1"/>
  <c r="Y263" i="14"/>
  <c r="J261" i="14"/>
  <c r="O266" i="14"/>
  <c r="O272" i="14"/>
  <c r="O271" i="14" s="1"/>
  <c r="Y276" i="14"/>
  <c r="H278" i="14"/>
  <c r="H277" i="14" s="1"/>
  <c r="L285" i="14"/>
  <c r="W298" i="14"/>
  <c r="AA299" i="14"/>
  <c r="S304" i="14"/>
  <c r="S303" i="14" s="1"/>
  <c r="S302" i="14" s="1"/>
  <c r="S301" i="14" s="1"/>
  <c r="AA304" i="14"/>
  <c r="K308" i="14"/>
  <c r="K305" i="14" s="1"/>
  <c r="P318" i="14"/>
  <c r="P315" i="14" s="1"/>
  <c r="P308" i="14" s="1"/>
  <c r="P305" i="14" s="1"/>
  <c r="T318" i="14"/>
  <c r="T315" i="14" s="1"/>
  <c r="G323" i="14"/>
  <c r="V323" i="14"/>
  <c r="V316" i="14" s="1"/>
  <c r="V309" i="14" s="1"/>
  <c r="V306" i="14" s="1"/>
  <c r="V122" i="14" s="1"/>
  <c r="AB326" i="14"/>
  <c r="O328" i="14"/>
  <c r="O317" i="14" s="1"/>
  <c r="O310" i="14" s="1"/>
  <c r="O307" i="14" s="1"/>
  <c r="T328" i="14"/>
  <c r="T317" i="14" s="1"/>
  <c r="T310" i="14" s="1"/>
  <c r="T307" i="14" s="1"/>
  <c r="W334" i="14"/>
  <c r="W333" i="14" s="1"/>
  <c r="Y340" i="14"/>
  <c r="M343" i="14"/>
  <c r="K233" i="14"/>
  <c r="K231" i="14" s="1"/>
  <c r="K129" i="14" s="1"/>
  <c r="K126" i="14" s="1"/>
  <c r="W233" i="14"/>
  <c r="W231" i="14" s="1"/>
  <c r="U233" i="14"/>
  <c r="U231" i="14" s="1"/>
  <c r="T233" i="14"/>
  <c r="T231" i="14" s="1"/>
  <c r="T129" i="14" s="1"/>
  <c r="T126" i="14" s="1"/>
  <c r="K251" i="14"/>
  <c r="K250" i="14" s="1"/>
  <c r="L258" i="14"/>
  <c r="H261" i="14"/>
  <c r="Z263" i="14"/>
  <c r="Z268" i="14"/>
  <c r="V272" i="14"/>
  <c r="V271" i="14" s="1"/>
  <c r="Y275" i="14"/>
  <c r="T278" i="14"/>
  <c r="T277" i="14" s="1"/>
  <c r="L287" i="14"/>
  <c r="Z303" i="14"/>
  <c r="X323" i="14"/>
  <c r="X316" i="14" s="1"/>
  <c r="X309" i="14" s="1"/>
  <c r="X306" i="14" s="1"/>
  <c r="X122" i="14" s="1"/>
  <c r="H333" i="14"/>
  <c r="L333" i="14" s="1"/>
  <c r="M338" i="14"/>
  <c r="AA338" i="14" s="1"/>
  <c r="Z340" i="14"/>
  <c r="U341" i="14"/>
  <c r="AB341" i="14" s="1"/>
  <c r="X272" i="14"/>
  <c r="X271" i="14" s="1"/>
  <c r="J296" i="14"/>
  <c r="J295" i="14" s="1"/>
  <c r="Z300" i="14"/>
  <c r="J308" i="14"/>
  <c r="J305" i="14" s="1"/>
  <c r="AB319" i="14"/>
  <c r="AC341" i="14"/>
  <c r="H272" i="14"/>
  <c r="H271" i="14" s="1"/>
  <c r="O296" i="14"/>
  <c r="O295" i="14" s="1"/>
  <c r="Q300" i="14"/>
  <c r="Q299" i="14" s="1"/>
  <c r="Q298" i="14" s="1"/>
  <c r="Q297" i="14" s="1"/>
  <c r="AA300" i="14"/>
  <c r="F318" i="14"/>
  <c r="F315" i="14" s="1"/>
  <c r="F308" i="14" s="1"/>
  <c r="F305" i="14" s="1"/>
  <c r="L321" i="14"/>
  <c r="Z336" i="14"/>
  <c r="AC342" i="14"/>
  <c r="S300" i="14"/>
  <c r="S299" i="14" s="1"/>
  <c r="S298" i="14" s="1"/>
  <c r="S297" i="14" s="1"/>
  <c r="S296" i="14" s="1"/>
  <c r="S295" i="14" s="1"/>
  <c r="AB321" i="14"/>
  <c r="V318" i="14"/>
  <c r="V315" i="14" s="1"/>
  <c r="V308" i="14" s="1"/>
  <c r="V305" i="14" s="1"/>
  <c r="O323" i="14"/>
  <c r="O316" i="14" s="1"/>
  <c r="O309" i="14" s="1"/>
  <c r="O306" i="14" s="1"/>
  <c r="O122" i="14" s="1"/>
  <c r="L339" i="14"/>
  <c r="F261" i="14"/>
  <c r="F260" i="14" s="1"/>
  <c r="F248" i="14" s="1"/>
  <c r="F246" i="14" s="1"/>
  <c r="O261" i="14"/>
  <c r="O260" i="14" s="1"/>
  <c r="O248" i="14" s="1"/>
  <c r="O246" i="14" s="1"/>
  <c r="AA275" i="14"/>
  <c r="G278" i="14"/>
  <c r="G277" i="14" s="1"/>
  <c r="P278" i="14"/>
  <c r="P277" i="14" s="1"/>
  <c r="Y299" i="14"/>
  <c r="Z299" i="14"/>
  <c r="L315" i="14"/>
  <c r="R318" i="14"/>
  <c r="R315" i="14" s="1"/>
  <c r="AB315" i="14" s="1"/>
  <c r="P323" i="14"/>
  <c r="P316" i="14" s="1"/>
  <c r="P309" i="14" s="1"/>
  <c r="P306" i="14" s="1"/>
  <c r="P122" i="14" s="1"/>
  <c r="H328" i="14"/>
  <c r="H317" i="14" s="1"/>
  <c r="H310" i="14" s="1"/>
  <c r="H307" i="14" s="1"/>
  <c r="K62" i="16"/>
  <c r="F88" i="16"/>
  <c r="J23" i="16"/>
  <c r="G22" i="16"/>
  <c r="G21" i="16" s="1"/>
  <c r="G7" i="16" s="1"/>
  <c r="G88" i="16" s="1"/>
  <c r="J55" i="16"/>
  <c r="K47" i="16"/>
  <c r="H56" i="16"/>
  <c r="J10" i="16"/>
  <c r="J46" i="16"/>
  <c r="K57" i="16"/>
  <c r="J81" i="16"/>
  <c r="K56" i="16"/>
  <c r="H78" i="16"/>
  <c r="K86" i="16"/>
  <c r="J66" i="16"/>
  <c r="H11" i="16"/>
  <c r="H24" i="16"/>
  <c r="H47" i="16"/>
  <c r="H62" i="16"/>
  <c r="H74" i="16"/>
  <c r="H86" i="16"/>
  <c r="L17" i="15"/>
  <c r="L10" i="15" s="1"/>
  <c r="L9" i="15" s="1"/>
  <c r="K95" i="15"/>
  <c r="O96" i="15"/>
  <c r="J17" i="15"/>
  <c r="K111" i="15"/>
  <c r="O112" i="15"/>
  <c r="J10" i="15"/>
  <c r="K107" i="15"/>
  <c r="O108" i="15"/>
  <c r="F10" i="15"/>
  <c r="F9" i="15" s="1"/>
  <c r="G54" i="15"/>
  <c r="G52" i="15" s="1"/>
  <c r="G49" i="15" s="1"/>
  <c r="L54" i="15"/>
  <c r="L52" i="15" s="1"/>
  <c r="L49" i="15" s="1"/>
  <c r="K63" i="15"/>
  <c r="K103" i="15"/>
  <c r="O104" i="15"/>
  <c r="F17" i="15"/>
  <c r="M30" i="15"/>
  <c r="K99" i="15"/>
  <c r="O100" i="15"/>
  <c r="N23" i="15"/>
  <c r="H88" i="15"/>
  <c r="H171" i="15"/>
  <c r="N171" i="15" s="1"/>
  <c r="M173" i="15"/>
  <c r="H12" i="15"/>
  <c r="H18" i="15"/>
  <c r="M18" i="15" s="1"/>
  <c r="M23" i="15"/>
  <c r="M24" i="15"/>
  <c r="M25" i="15"/>
  <c r="M26" i="15"/>
  <c r="M27" i="15"/>
  <c r="M28" i="15"/>
  <c r="M29" i="15"/>
  <c r="M36" i="15"/>
  <c r="M60" i="15"/>
  <c r="H60" i="15"/>
  <c r="J65" i="15"/>
  <c r="O69" i="15"/>
  <c r="K66" i="15"/>
  <c r="N73" i="15"/>
  <c r="N81" i="15"/>
  <c r="N89" i="15"/>
  <c r="O117" i="15"/>
  <c r="N117" i="15"/>
  <c r="K116" i="15"/>
  <c r="O125" i="15"/>
  <c r="N125" i="15"/>
  <c r="K124" i="15"/>
  <c r="O133" i="15"/>
  <c r="N133" i="15"/>
  <c r="K132" i="15"/>
  <c r="M209" i="15"/>
  <c r="N209" i="15"/>
  <c r="H206" i="15"/>
  <c r="K30" i="15"/>
  <c r="M31" i="15"/>
  <c r="M47" i="15"/>
  <c r="N47" i="15"/>
  <c r="H46" i="15"/>
  <c r="F225" i="15"/>
  <c r="K72" i="15"/>
  <c r="K80" i="15"/>
  <c r="K88" i="15"/>
  <c r="K169" i="15"/>
  <c r="K12" i="15"/>
  <c r="K18" i="15"/>
  <c r="N31" i="15"/>
  <c r="M39" i="15"/>
  <c r="M41" i="15"/>
  <c r="H56" i="15"/>
  <c r="O67" i="15"/>
  <c r="O97" i="15"/>
  <c r="N97" i="15"/>
  <c r="O101" i="15"/>
  <c r="N101" i="15"/>
  <c r="O105" i="15"/>
  <c r="N105" i="15"/>
  <c r="O109" i="15"/>
  <c r="N109" i="15"/>
  <c r="O113" i="15"/>
  <c r="N113" i="15"/>
  <c r="O121" i="15"/>
  <c r="N121" i="15"/>
  <c r="K120" i="15"/>
  <c r="O129" i="15"/>
  <c r="N129" i="15"/>
  <c r="K128" i="15"/>
  <c r="N163" i="15"/>
  <c r="K214" i="15"/>
  <c r="O215" i="15"/>
  <c r="N13" i="15"/>
  <c r="N19" i="15"/>
  <c r="N34" i="15"/>
  <c r="N39" i="15"/>
  <c r="M46" i="15"/>
  <c r="K55" i="15"/>
  <c r="M68" i="15"/>
  <c r="N68" i="15"/>
  <c r="H67" i="15"/>
  <c r="M76" i="15"/>
  <c r="H76" i="15"/>
  <c r="N76" i="15" s="1"/>
  <c r="M84" i="15"/>
  <c r="H84" i="15"/>
  <c r="M92" i="15"/>
  <c r="H92" i="15"/>
  <c r="N92" i="15" s="1"/>
  <c r="M164" i="15"/>
  <c r="N164" i="15"/>
  <c r="H163" i="15"/>
  <c r="M43" i="15"/>
  <c r="N43" i="15"/>
  <c r="K59" i="15"/>
  <c r="N60" i="15"/>
  <c r="N67" i="15"/>
  <c r="M72" i="15"/>
  <c r="H72" i="15"/>
  <c r="H80" i="15"/>
  <c r="M88" i="15"/>
  <c r="M100" i="15"/>
  <c r="M112" i="15"/>
  <c r="M37" i="15"/>
  <c r="N38" i="15"/>
  <c r="N42" i="15"/>
  <c r="K45" i="15"/>
  <c r="N46" i="15"/>
  <c r="N61" i="15"/>
  <c r="M73" i="15"/>
  <c r="K75" i="15"/>
  <c r="M81" i="15"/>
  <c r="K83" i="15"/>
  <c r="N84" i="15"/>
  <c r="M89" i="15"/>
  <c r="K91" i="15"/>
  <c r="M124" i="15"/>
  <c r="K156" i="15"/>
  <c r="O157" i="15"/>
  <c r="J165" i="15"/>
  <c r="N173" i="15"/>
  <c r="J184" i="15"/>
  <c r="H96" i="15"/>
  <c r="N96" i="15" s="1"/>
  <c r="H100" i="15"/>
  <c r="H104" i="15"/>
  <c r="N104" i="15" s="1"/>
  <c r="H108" i="15"/>
  <c r="H112" i="15"/>
  <c r="H116" i="15"/>
  <c r="H120" i="15"/>
  <c r="H124" i="15"/>
  <c r="H128" i="15"/>
  <c r="H132" i="15"/>
  <c r="O136" i="15"/>
  <c r="K139" i="15"/>
  <c r="O140" i="15"/>
  <c r="K143" i="15"/>
  <c r="O144" i="15"/>
  <c r="K147" i="15"/>
  <c r="K151" i="15"/>
  <c r="M157" i="15"/>
  <c r="M171" i="15"/>
  <c r="J172" i="15"/>
  <c r="M177" i="15"/>
  <c r="O177" i="15"/>
  <c r="L197" i="15"/>
  <c r="L195" i="15" s="1"/>
  <c r="L48" i="15" s="1"/>
  <c r="L225" i="15" s="1"/>
  <c r="J198" i="15"/>
  <c r="M215" i="15"/>
  <c r="J214" i="15"/>
  <c r="J144" i="15"/>
  <c r="J148" i="15"/>
  <c r="O148" i="15" s="1"/>
  <c r="J152" i="15"/>
  <c r="M174" i="15"/>
  <c r="N174" i="15"/>
  <c r="H179" i="15"/>
  <c r="M180" i="15"/>
  <c r="H186" i="15"/>
  <c r="M186" i="15" s="1"/>
  <c r="M187" i="15"/>
  <c r="M206" i="15"/>
  <c r="M208" i="15"/>
  <c r="N208" i="15"/>
  <c r="H207" i="15"/>
  <c r="N138" i="15"/>
  <c r="H137" i="15"/>
  <c r="N142" i="15"/>
  <c r="H141" i="15"/>
  <c r="N146" i="15"/>
  <c r="H145" i="15"/>
  <c r="N145" i="15" s="1"/>
  <c r="N150" i="15"/>
  <c r="H149" i="15"/>
  <c r="M154" i="15"/>
  <c r="N154" i="15"/>
  <c r="H153" i="15"/>
  <c r="J161" i="15"/>
  <c r="O172" i="15"/>
  <c r="K170" i="15"/>
  <c r="H177" i="15"/>
  <c r="N178" i="15"/>
  <c r="M179" i="15"/>
  <c r="M158" i="15"/>
  <c r="N158" i="15"/>
  <c r="H157" i="15"/>
  <c r="N157" i="15" s="1"/>
  <c r="K161" i="15"/>
  <c r="O162" i="15"/>
  <c r="M163" i="15"/>
  <c r="O179" i="15"/>
  <c r="J192" i="15"/>
  <c r="J218" i="15"/>
  <c r="O221" i="15"/>
  <c r="G225" i="15"/>
  <c r="K135" i="15"/>
  <c r="N137" i="15"/>
  <c r="N141" i="15"/>
  <c r="N153" i="15"/>
  <c r="O163" i="15"/>
  <c r="M178" i="15"/>
  <c r="N187" i="15"/>
  <c r="O205" i="15"/>
  <c r="K203" i="15"/>
  <c r="N180" i="15"/>
  <c r="M194" i="15"/>
  <c r="N194" i="15"/>
  <c r="H193" i="15"/>
  <c r="N193" i="15" s="1"/>
  <c r="M220" i="15"/>
  <c r="N220" i="15"/>
  <c r="H219" i="15"/>
  <c r="M224" i="15"/>
  <c r="N224" i="15"/>
  <c r="H223" i="15"/>
  <c r="M223" i="15"/>
  <c r="N181" i="15"/>
  <c r="K185" i="15"/>
  <c r="N186" i="15"/>
  <c r="K192" i="15"/>
  <c r="K218" i="15"/>
  <c r="N219" i="15"/>
  <c r="O222" i="15"/>
  <c r="H200" i="15"/>
  <c r="M207" i="15"/>
  <c r="J205" i="15"/>
  <c r="O209" i="15"/>
  <c r="K206" i="15"/>
  <c r="O186" i="15"/>
  <c r="O193" i="15"/>
  <c r="K199" i="15"/>
  <c r="N207" i="15"/>
  <c r="M216" i="15"/>
  <c r="N216" i="15"/>
  <c r="H215" i="15"/>
  <c r="O219" i="15"/>
  <c r="O223" i="15"/>
  <c r="N223" i="15"/>
  <c r="Z101" i="14"/>
  <c r="M100" i="14"/>
  <c r="AA100" i="14" s="1"/>
  <c r="R12" i="14"/>
  <c r="AA25" i="14"/>
  <c r="S25" i="14"/>
  <c r="Z25" i="14"/>
  <c r="Q25" i="14"/>
  <c r="Y25" i="14"/>
  <c r="Y28" i="14"/>
  <c r="Z28" i="14"/>
  <c r="Q28" i="14"/>
  <c r="AA31" i="14"/>
  <c r="S31" i="14"/>
  <c r="Z31" i="14"/>
  <c r="Q31" i="14"/>
  <c r="Y31" i="14"/>
  <c r="X94" i="14"/>
  <c r="X9" i="14"/>
  <c r="K94" i="14"/>
  <c r="K9" i="14"/>
  <c r="M182" i="14"/>
  <c r="Y182" i="14" s="1"/>
  <c r="S15" i="14"/>
  <c r="S21" i="14"/>
  <c r="AA28" i="14"/>
  <c r="AB33" i="14"/>
  <c r="L47" i="14"/>
  <c r="G50" i="14"/>
  <c r="AA90" i="14"/>
  <c r="S90" i="14"/>
  <c r="Z90" i="14"/>
  <c r="Q90" i="14"/>
  <c r="Y90" i="14"/>
  <c r="AA91" i="14"/>
  <c r="S91" i="14"/>
  <c r="Z91" i="14"/>
  <c r="Q91" i="14"/>
  <c r="Y91" i="14"/>
  <c r="AB113" i="14"/>
  <c r="R111" i="14"/>
  <c r="AB111" i="14" s="1"/>
  <c r="S28" i="14"/>
  <c r="L39" i="14"/>
  <c r="M39" i="14" s="1"/>
  <c r="AA39" i="14" s="1"/>
  <c r="AA52" i="14"/>
  <c r="S52" i="14"/>
  <c r="Z52" i="14"/>
  <c r="Q52" i="14"/>
  <c r="Y52" i="14"/>
  <c r="AA53" i="14"/>
  <c r="S53" i="14"/>
  <c r="Z53" i="14"/>
  <c r="Q53" i="14"/>
  <c r="Y53" i="14"/>
  <c r="J50" i="14"/>
  <c r="AA65" i="14"/>
  <c r="S65" i="14"/>
  <c r="Z65" i="14"/>
  <c r="Q65" i="14"/>
  <c r="Y65" i="14"/>
  <c r="AA66" i="14"/>
  <c r="S66" i="14"/>
  <c r="Z66" i="14"/>
  <c r="Q66" i="14"/>
  <c r="Y66" i="14"/>
  <c r="AA69" i="14"/>
  <c r="S69" i="14"/>
  <c r="S68" i="14" s="1"/>
  <c r="Z69" i="14"/>
  <c r="Q69" i="14"/>
  <c r="Q68" i="14" s="1"/>
  <c r="Y69" i="14"/>
  <c r="M68" i="14"/>
  <c r="AA71" i="14"/>
  <c r="S71" i="14"/>
  <c r="Z71" i="14"/>
  <c r="Q71" i="14"/>
  <c r="Y71" i="14"/>
  <c r="AA77" i="14"/>
  <c r="S77" i="14"/>
  <c r="Z77" i="14"/>
  <c r="Q77" i="14"/>
  <c r="Y77" i="14"/>
  <c r="M76" i="14"/>
  <c r="Y76" i="14" s="1"/>
  <c r="U96" i="14"/>
  <c r="AA34" i="14"/>
  <c r="S34" i="14"/>
  <c r="Z34" i="14"/>
  <c r="Q34" i="14"/>
  <c r="Y34" i="14"/>
  <c r="M33" i="14"/>
  <c r="Z35" i="14"/>
  <c r="Q35" i="14"/>
  <c r="Y35" i="14"/>
  <c r="AA35" i="14"/>
  <c r="S35" i="14"/>
  <c r="Y36" i="14"/>
  <c r="Z36" i="14"/>
  <c r="Q36" i="14"/>
  <c r="X39" i="14"/>
  <c r="X12" i="14" s="1"/>
  <c r="X11" i="14" s="1"/>
  <c r="W12" i="14"/>
  <c r="AA48" i="14"/>
  <c r="S48" i="14"/>
  <c r="S47" i="14" s="1"/>
  <c r="Z48" i="14"/>
  <c r="Q48" i="14"/>
  <c r="Q47" i="14" s="1"/>
  <c r="M47" i="14"/>
  <c r="Y48" i="14"/>
  <c r="T50" i="14"/>
  <c r="Y56" i="14"/>
  <c r="M55" i="14"/>
  <c r="Y55" i="14" s="1"/>
  <c r="Z56" i="14"/>
  <c r="Q56" i="14"/>
  <c r="AA59" i="14"/>
  <c r="S59" i="14"/>
  <c r="Z59" i="14"/>
  <c r="Q59" i="14"/>
  <c r="Y59" i="14"/>
  <c r="AA60" i="14"/>
  <c r="S60" i="14"/>
  <c r="Z60" i="14"/>
  <c r="Q60" i="14"/>
  <c r="Y60" i="14"/>
  <c r="Z61" i="14"/>
  <c r="Q61" i="14"/>
  <c r="Y61" i="14"/>
  <c r="AA61" i="14"/>
  <c r="S61" i="14"/>
  <c r="AA83" i="14"/>
  <c r="S83" i="14"/>
  <c r="Z83" i="14"/>
  <c r="Q83" i="14"/>
  <c r="L101" i="14"/>
  <c r="G100" i="14"/>
  <c r="AA102" i="14"/>
  <c r="S102" i="14"/>
  <c r="Z102" i="14"/>
  <c r="Q102" i="14"/>
  <c r="V9" i="14"/>
  <c r="F12" i="14"/>
  <c r="F11" i="14" s="1"/>
  <c r="M24" i="14"/>
  <c r="S36" i="14"/>
  <c r="U43" i="14"/>
  <c r="V50" i="14"/>
  <c r="S56" i="14"/>
  <c r="X55" i="14"/>
  <c r="R108" i="14"/>
  <c r="AA26" i="14"/>
  <c r="S26" i="14"/>
  <c r="Z26" i="14"/>
  <c r="Q26" i="14"/>
  <c r="Y26" i="14"/>
  <c r="Z27" i="14"/>
  <c r="Q27" i="14"/>
  <c r="Y27" i="14"/>
  <c r="AA27" i="14"/>
  <c r="S27" i="14"/>
  <c r="G42" i="14"/>
  <c r="Z45" i="14"/>
  <c r="Q45" i="14"/>
  <c r="M44" i="14"/>
  <c r="Y45" i="14"/>
  <c r="AA45" i="14"/>
  <c r="S45" i="14"/>
  <c r="Y15" i="14"/>
  <c r="M14" i="14"/>
  <c r="Z14" i="14" s="1"/>
  <c r="Z15" i="14"/>
  <c r="Q15" i="14"/>
  <c r="AA18" i="14"/>
  <c r="S18" i="14"/>
  <c r="Z18" i="14"/>
  <c r="Q18" i="14"/>
  <c r="Y18" i="14"/>
  <c r="AA19" i="14"/>
  <c r="S19" i="14"/>
  <c r="Z19" i="14"/>
  <c r="Q19" i="14"/>
  <c r="Y19" i="14"/>
  <c r="Z20" i="14"/>
  <c r="Q20" i="14"/>
  <c r="Y20" i="14"/>
  <c r="AA20" i="14"/>
  <c r="S20" i="14"/>
  <c r="Y21" i="14"/>
  <c r="Z21" i="14"/>
  <c r="Q21" i="14"/>
  <c r="G12" i="14"/>
  <c r="L24" i="14"/>
  <c r="AB32" i="14"/>
  <c r="S40" i="14"/>
  <c r="Q40" i="14"/>
  <c r="J43" i="14"/>
  <c r="J42" i="14" s="1"/>
  <c r="S46" i="14"/>
  <c r="Q46" i="14"/>
  <c r="Y47" i="14"/>
  <c r="AA74" i="14"/>
  <c r="S74" i="14"/>
  <c r="Q74" i="14"/>
  <c r="Z74" i="14"/>
  <c r="AA117" i="14"/>
  <c r="S117" i="14"/>
  <c r="S116" i="14" s="1"/>
  <c r="S115" i="14" s="1"/>
  <c r="S114" i="14" s="1"/>
  <c r="S112" i="14" s="1"/>
  <c r="Z117" i="14"/>
  <c r="Q117" i="14"/>
  <c r="Q116" i="14" s="1"/>
  <c r="Q115" i="14" s="1"/>
  <c r="Q114" i="14" s="1"/>
  <c r="Q112" i="14" s="1"/>
  <c r="M116" i="14"/>
  <c r="AA116" i="14" s="1"/>
  <c r="Y117" i="14"/>
  <c r="W115" i="14"/>
  <c r="AA14" i="14"/>
  <c r="AC32" i="14"/>
  <c r="AC33" i="14"/>
  <c r="V39" i="14"/>
  <c r="V12" i="14" s="1"/>
  <c r="V11" i="14" s="1"/>
  <c r="AA63" i="14"/>
  <c r="S63" i="14"/>
  <c r="Y63" i="14"/>
  <c r="AA75" i="14"/>
  <c r="S75" i="14"/>
  <c r="Z75" i="14"/>
  <c r="Q75" i="14"/>
  <c r="H67" i="14"/>
  <c r="AA98" i="14"/>
  <c r="S98" i="14"/>
  <c r="S97" i="14" s="1"/>
  <c r="S96" i="14" s="1"/>
  <c r="Z98" i="14"/>
  <c r="Q98" i="14"/>
  <c r="Q97" i="14" s="1"/>
  <c r="Q96" i="14" s="1"/>
  <c r="M97" i="14"/>
  <c r="Z97" i="14" s="1"/>
  <c r="Y98" i="14"/>
  <c r="W94" i="14"/>
  <c r="Y118" i="14"/>
  <c r="W142" i="14"/>
  <c r="AA149" i="14"/>
  <c r="S149" i="14"/>
  <c r="S148" i="14" s="1"/>
  <c r="S147" i="14" s="1"/>
  <c r="S146" i="14" s="1"/>
  <c r="M148" i="14"/>
  <c r="Z148" i="14" s="1"/>
  <c r="Q149" i="14"/>
  <c r="Q148" i="14" s="1"/>
  <c r="Q147" i="14" s="1"/>
  <c r="Q146" i="14" s="1"/>
  <c r="Z149" i="14"/>
  <c r="L159" i="14"/>
  <c r="K158" i="14"/>
  <c r="L158" i="14" s="1"/>
  <c r="W162" i="14"/>
  <c r="R174" i="14"/>
  <c r="Y175" i="14"/>
  <c r="R233" i="14"/>
  <c r="AC9" i="14"/>
  <c r="Q17" i="14"/>
  <c r="Z17" i="14"/>
  <c r="Q23" i="14"/>
  <c r="Z23" i="14"/>
  <c r="Q30" i="14"/>
  <c r="Z30" i="14"/>
  <c r="Q38" i="14"/>
  <c r="Z38" i="14"/>
  <c r="AC55" i="14"/>
  <c r="Q58" i="14"/>
  <c r="Z58" i="14"/>
  <c r="Q63" i="14"/>
  <c r="AB70" i="14"/>
  <c r="J70" i="14"/>
  <c r="L72" i="14"/>
  <c r="M72" i="14" s="1"/>
  <c r="Q73" i="14"/>
  <c r="Z73" i="14"/>
  <c r="X80" i="14"/>
  <c r="V87" i="14"/>
  <c r="AA89" i="14"/>
  <c r="S89" i="14"/>
  <c r="Y89" i="14"/>
  <c r="L96" i="14"/>
  <c r="AA110" i="14"/>
  <c r="S110" i="14"/>
  <c r="S109" i="14" s="1"/>
  <c r="S108" i="14" s="1"/>
  <c r="Z110" i="14"/>
  <c r="Q110" i="14"/>
  <c r="Q109" i="14" s="1"/>
  <c r="Q108" i="14" s="1"/>
  <c r="M109" i="14"/>
  <c r="L114" i="14"/>
  <c r="L116" i="14"/>
  <c r="L118" i="14"/>
  <c r="G113" i="14"/>
  <c r="L163" i="14"/>
  <c r="I162" i="14"/>
  <c r="L162" i="14" s="1"/>
  <c r="L166" i="14"/>
  <c r="I128" i="14"/>
  <c r="I125" i="14" s="1"/>
  <c r="I121" i="14" s="1"/>
  <c r="AA184" i="14"/>
  <c r="AC184" i="14"/>
  <c r="W183" i="14"/>
  <c r="R195" i="14"/>
  <c r="AB196" i="14"/>
  <c r="L138" i="14"/>
  <c r="U143" i="14"/>
  <c r="AC143" i="14" s="1"/>
  <c r="AB144" i="14"/>
  <c r="AC186" i="14"/>
  <c r="S17" i="14"/>
  <c r="S23" i="14"/>
  <c r="S30" i="14"/>
  <c r="S38" i="14"/>
  <c r="I50" i="14"/>
  <c r="U50" i="14"/>
  <c r="L54" i="14"/>
  <c r="M54" i="14" s="1"/>
  <c r="S58" i="14"/>
  <c r="M62" i="14"/>
  <c r="AA62" i="14" s="1"/>
  <c r="S73" i="14"/>
  <c r="AB76" i="14"/>
  <c r="Z78" i="14"/>
  <c r="Q78" i="14"/>
  <c r="Y78" i="14"/>
  <c r="Y81" i="14"/>
  <c r="AA82" i="14"/>
  <c r="S82" i="14"/>
  <c r="Y82" i="14"/>
  <c r="M87" i="14"/>
  <c r="X87" i="14"/>
  <c r="Z89" i="14"/>
  <c r="X95" i="14"/>
  <c r="J104" i="14"/>
  <c r="R104" i="14"/>
  <c r="AC104" i="14"/>
  <c r="Z106" i="14"/>
  <c r="Q106" i="14"/>
  <c r="Q105" i="14" s="1"/>
  <c r="Q104" i="14" s="1"/>
  <c r="Y106" i="14"/>
  <c r="M105" i="14"/>
  <c r="Y105" i="14" s="1"/>
  <c r="L109" i="14"/>
  <c r="L115" i="14"/>
  <c r="V127" i="14"/>
  <c r="V124" i="14" s="1"/>
  <c r="AB132" i="14"/>
  <c r="R131" i="14"/>
  <c r="J128" i="14"/>
  <c r="J125" i="14" s="1"/>
  <c r="J121" i="14" s="1"/>
  <c r="Z137" i="14"/>
  <c r="Q137" i="14"/>
  <c r="Q136" i="14" s="1"/>
  <c r="Q135" i="14" s="1"/>
  <c r="Q134" i="14" s="1"/>
  <c r="Y137" i="14"/>
  <c r="S137" i="14"/>
  <c r="S136" i="14" s="1"/>
  <c r="S135" i="14" s="1"/>
  <c r="S134" i="14" s="1"/>
  <c r="M136" i="14"/>
  <c r="Z136" i="14" s="1"/>
  <c r="M111" i="14"/>
  <c r="Z111" i="14" s="1"/>
  <c r="Z113" i="14"/>
  <c r="AC158" i="14"/>
  <c r="L62" i="14"/>
  <c r="R67" i="14"/>
  <c r="V70" i="14"/>
  <c r="T76" i="14"/>
  <c r="T67" i="14" s="1"/>
  <c r="S78" i="14"/>
  <c r="AC80" i="14"/>
  <c r="Q81" i="14"/>
  <c r="Z81" i="14"/>
  <c r="Z82" i="14"/>
  <c r="Y86" i="14"/>
  <c r="L87" i="14"/>
  <c r="AA88" i="14"/>
  <c r="S88" i="14"/>
  <c r="Y88" i="14"/>
  <c r="Q89" i="14"/>
  <c r="Z92" i="14"/>
  <c r="Q92" i="14"/>
  <c r="Y92" i="14"/>
  <c r="L97" i="14"/>
  <c r="AA97" i="14"/>
  <c r="R100" i="14"/>
  <c r="S106" i="14"/>
  <c r="S105" i="14" s="1"/>
  <c r="S104" i="14" s="1"/>
  <c r="AA113" i="14"/>
  <c r="W111" i="14"/>
  <c r="O127" i="14"/>
  <c r="O124" i="14" s="1"/>
  <c r="Y149" i="14"/>
  <c r="L151" i="14"/>
  <c r="G150" i="14"/>
  <c r="L150" i="14" s="1"/>
  <c r="U166" i="14"/>
  <c r="AC166" i="14" s="1"/>
  <c r="AB167" i="14"/>
  <c r="L194" i="14"/>
  <c r="X62" i="14"/>
  <c r="X50" i="14" s="1"/>
  <c r="AA64" i="14"/>
  <c r="S64" i="14"/>
  <c r="Z64" i="14"/>
  <c r="Q64" i="14"/>
  <c r="I67" i="14"/>
  <c r="Y75" i="14"/>
  <c r="V76" i="14"/>
  <c r="S81" i="14"/>
  <c r="AA81" i="14"/>
  <c r="Q82" i="14"/>
  <c r="AA84" i="14"/>
  <c r="S84" i="14"/>
  <c r="Z84" i="14"/>
  <c r="Q84" i="14"/>
  <c r="Y84" i="14"/>
  <c r="L85" i="14"/>
  <c r="M85" i="14" s="1"/>
  <c r="M80" i="14" s="1"/>
  <c r="K80" i="14"/>
  <c r="K67" i="14" s="1"/>
  <c r="K49" i="14" s="1"/>
  <c r="K41" i="14" s="1"/>
  <c r="K10" i="14" s="1"/>
  <c r="Q86" i="14"/>
  <c r="Y101" i="14"/>
  <c r="V101" i="14"/>
  <c r="V100" i="14" s="1"/>
  <c r="V99" i="14" s="1"/>
  <c r="V95" i="14" s="1"/>
  <c r="AA103" i="14"/>
  <c r="S103" i="14"/>
  <c r="Z103" i="14"/>
  <c r="Q103" i="14"/>
  <c r="Y103" i="14"/>
  <c r="T105" i="14"/>
  <c r="T104" i="14" s="1"/>
  <c r="L108" i="14"/>
  <c r="AA109" i="14"/>
  <c r="W108" i="14"/>
  <c r="K127" i="14"/>
  <c r="K124" i="14" s="1"/>
  <c r="P127" i="14"/>
  <c r="P124" i="14" s="1"/>
  <c r="AC144" i="14"/>
  <c r="R150" i="14"/>
  <c r="AA154" i="14"/>
  <c r="AC154" i="14"/>
  <c r="AA155" i="14"/>
  <c r="AC155" i="14"/>
  <c r="AA156" i="14"/>
  <c r="AC156" i="14"/>
  <c r="U163" i="14"/>
  <c r="AC163" i="14" s="1"/>
  <c r="AB164" i="14"/>
  <c r="AB212" i="14"/>
  <c r="R211" i="14"/>
  <c r="L148" i="14"/>
  <c r="Z154" i="14"/>
  <c r="Z155" i="14"/>
  <c r="Z156" i="14"/>
  <c r="AA157" i="14"/>
  <c r="S157" i="14"/>
  <c r="S156" i="14" s="1"/>
  <c r="S155" i="14" s="1"/>
  <c r="S154" i="14" s="1"/>
  <c r="Z157" i="14"/>
  <c r="Q157" i="14"/>
  <c r="Q156" i="14" s="1"/>
  <c r="Q155" i="14" s="1"/>
  <c r="Q154" i="14" s="1"/>
  <c r="Y157" i="14"/>
  <c r="L164" i="14"/>
  <c r="L167" i="14"/>
  <c r="AC168" i="14"/>
  <c r="L171" i="14"/>
  <c r="G170" i="14"/>
  <c r="L170" i="14" s="1"/>
  <c r="L176" i="14"/>
  <c r="G175" i="14"/>
  <c r="L178" i="14"/>
  <c r="AA181" i="14"/>
  <c r="S181" i="14"/>
  <c r="S180" i="14" s="1"/>
  <c r="S179" i="14" s="1"/>
  <c r="S178" i="14" s="1"/>
  <c r="Z181" i="14"/>
  <c r="Q181" i="14"/>
  <c r="Q180" i="14" s="1"/>
  <c r="Q179" i="14" s="1"/>
  <c r="Q178" i="14" s="1"/>
  <c r="Y181" i="14"/>
  <c r="M180" i="14"/>
  <c r="AA180" i="14" s="1"/>
  <c r="AA197" i="14"/>
  <c r="S197" i="14"/>
  <c r="S196" i="14" s="1"/>
  <c r="S195" i="14" s="1"/>
  <c r="S194" i="14" s="1"/>
  <c r="Z197" i="14"/>
  <c r="Q197" i="14"/>
  <c r="Q196" i="14" s="1"/>
  <c r="Q195" i="14" s="1"/>
  <c r="Q194" i="14" s="1"/>
  <c r="Y197" i="14"/>
  <c r="M196" i="14"/>
  <c r="Z196" i="14" s="1"/>
  <c r="AB224" i="14"/>
  <c r="U223" i="14"/>
  <c r="AB269" i="14"/>
  <c r="AA101" i="14"/>
  <c r="S119" i="14"/>
  <c r="S118" i="14" s="1"/>
  <c r="S113" i="14" s="1"/>
  <c r="S111" i="14" s="1"/>
  <c r="W131" i="14"/>
  <c r="M132" i="14"/>
  <c r="AC148" i="14"/>
  <c r="AB151" i="14"/>
  <c r="M152" i="14"/>
  <c r="G183" i="14"/>
  <c r="J195" i="14"/>
  <c r="J194" i="14" s="1"/>
  <c r="L196" i="14"/>
  <c r="L202" i="14"/>
  <c r="AC207" i="14"/>
  <c r="AB152" i="14"/>
  <c r="AA153" i="14"/>
  <c r="S153" i="14"/>
  <c r="S152" i="14" s="1"/>
  <c r="S151" i="14" s="1"/>
  <c r="S150" i="14" s="1"/>
  <c r="Z153" i="14"/>
  <c r="Q153" i="14"/>
  <c r="Q152" i="14" s="1"/>
  <c r="Q151" i="14" s="1"/>
  <c r="Q150" i="14" s="1"/>
  <c r="Y155" i="14"/>
  <c r="Y156" i="14"/>
  <c r="AC159" i="14"/>
  <c r="Z161" i="14"/>
  <c r="Q161" i="14"/>
  <c r="Q160" i="14" s="1"/>
  <c r="Q159" i="14" s="1"/>
  <c r="Q158" i="14" s="1"/>
  <c r="Y161" i="14"/>
  <c r="M160" i="14"/>
  <c r="Y160" i="14" s="1"/>
  <c r="Y204" i="14"/>
  <c r="R203" i="14"/>
  <c r="AB203" i="14" s="1"/>
  <c r="U67" i="14"/>
  <c r="AC67" i="14" s="1"/>
  <c r="W134" i="14"/>
  <c r="G135" i="14"/>
  <c r="Y141" i="14"/>
  <c r="M140" i="14"/>
  <c r="Z140" i="14" s="1"/>
  <c r="Z141" i="14"/>
  <c r="R158" i="14"/>
  <c r="S161" i="14"/>
  <c r="S160" i="14" s="1"/>
  <c r="S159" i="14" s="1"/>
  <c r="S158" i="14" s="1"/>
  <c r="Y183" i="14"/>
  <c r="AA185" i="14"/>
  <c r="S185" i="14"/>
  <c r="S184" i="14" s="1"/>
  <c r="S183" i="14" s="1"/>
  <c r="S182" i="14" s="1"/>
  <c r="Z185" i="14"/>
  <c r="Q185" i="14"/>
  <c r="Q184" i="14" s="1"/>
  <c r="Q183" i="14" s="1"/>
  <c r="Q182" i="14" s="1"/>
  <c r="Y185" i="14"/>
  <c r="R199" i="14"/>
  <c r="AB199" i="14" s="1"/>
  <c r="L130" i="14"/>
  <c r="AA132" i="14"/>
  <c r="AA133" i="14"/>
  <c r="S133" i="14"/>
  <c r="S132" i="14" s="1"/>
  <c r="S131" i="14" s="1"/>
  <c r="S130" i="14" s="1"/>
  <c r="Z133" i="14"/>
  <c r="Q133" i="14"/>
  <c r="Q132" i="14" s="1"/>
  <c r="Q131" i="14" s="1"/>
  <c r="Q130" i="14" s="1"/>
  <c r="L143" i="14"/>
  <c r="G147" i="14"/>
  <c r="U147" i="14"/>
  <c r="L168" i="14"/>
  <c r="Y168" i="14"/>
  <c r="AB168" i="14"/>
  <c r="M174" i="14"/>
  <c r="AA174" i="14" s="1"/>
  <c r="L179" i="14"/>
  <c r="AB180" i="14"/>
  <c r="R179" i="14"/>
  <c r="Y184" i="14"/>
  <c r="L190" i="14"/>
  <c r="AA201" i="14"/>
  <c r="S201" i="14"/>
  <c r="S200" i="14" s="1"/>
  <c r="S199" i="14" s="1"/>
  <c r="S198" i="14" s="1"/>
  <c r="Z201" i="14"/>
  <c r="Q201" i="14"/>
  <c r="Q200" i="14" s="1"/>
  <c r="Q199" i="14" s="1"/>
  <c r="Q198" i="14" s="1"/>
  <c r="Y201" i="14"/>
  <c r="M200" i="14"/>
  <c r="Z200" i="14" s="1"/>
  <c r="AA203" i="14"/>
  <c r="AC203" i="14"/>
  <c r="W202" i="14"/>
  <c r="L220" i="14"/>
  <c r="G219" i="14"/>
  <c r="AA280" i="14"/>
  <c r="S280" i="14"/>
  <c r="S279" i="14" s="1"/>
  <c r="Q280" i="14"/>
  <c r="Q279" i="14" s="1"/>
  <c r="M279" i="14"/>
  <c r="Z280" i="14"/>
  <c r="Y280" i="14"/>
  <c r="AB176" i="14"/>
  <c r="AC176" i="14"/>
  <c r="AB200" i="14"/>
  <c r="Z208" i="14"/>
  <c r="AB215" i="14"/>
  <c r="U214" i="14"/>
  <c r="AA237" i="14"/>
  <c r="S237" i="14"/>
  <c r="S235" i="14" s="1"/>
  <c r="Z237" i="14"/>
  <c r="Q237" i="14"/>
  <c r="Q235" i="14" s="1"/>
  <c r="M235" i="14"/>
  <c r="Y235" i="14" s="1"/>
  <c r="Z259" i="14"/>
  <c r="Q259" i="14"/>
  <c r="Q258" i="14" s="1"/>
  <c r="Q257" i="14" s="1"/>
  <c r="Q256" i="14" s="1"/>
  <c r="S259" i="14"/>
  <c r="S258" i="14" s="1"/>
  <c r="S257" i="14" s="1"/>
  <c r="S256" i="14" s="1"/>
  <c r="AA259" i="14"/>
  <c r="M258" i="14"/>
  <c r="AA258" i="14" s="1"/>
  <c r="Y259" i="14"/>
  <c r="M164" i="14"/>
  <c r="Y164" i="14" s="1"/>
  <c r="Y165" i="14"/>
  <c r="M168" i="14"/>
  <c r="AA168" i="14" s="1"/>
  <c r="Y169" i="14"/>
  <c r="J187" i="14"/>
  <c r="R187" i="14"/>
  <c r="Z189" i="14"/>
  <c r="Q189" i="14"/>
  <c r="Q188" i="14" s="1"/>
  <c r="Q187" i="14" s="1"/>
  <c r="Q186" i="14" s="1"/>
  <c r="Y189" i="14"/>
  <c r="M188" i="14"/>
  <c r="AA188" i="14" s="1"/>
  <c r="U191" i="14"/>
  <c r="U202" i="14"/>
  <c r="Z203" i="14"/>
  <c r="AB204" i="14"/>
  <c r="AA208" i="14"/>
  <c r="L211" i="14"/>
  <c r="W214" i="14"/>
  <c r="R214" i="14"/>
  <c r="Y228" i="14"/>
  <c r="R227" i="14"/>
  <c r="L232" i="14"/>
  <c r="G230" i="14"/>
  <c r="L230" i="14" s="1"/>
  <c r="M232" i="14"/>
  <c r="Y232" i="14" s="1"/>
  <c r="Z255" i="14"/>
  <c r="S255" i="14"/>
  <c r="S254" i="14" s="1"/>
  <c r="AA255" i="14"/>
  <c r="Q255" i="14"/>
  <c r="Q254" i="14" s="1"/>
  <c r="Y255" i="14"/>
  <c r="M254" i="14"/>
  <c r="M251" i="14" s="1"/>
  <c r="Q165" i="14"/>
  <c r="Q164" i="14" s="1"/>
  <c r="Q163" i="14" s="1"/>
  <c r="Q162" i="14" s="1"/>
  <c r="Q169" i="14"/>
  <c r="Q168" i="14" s="1"/>
  <c r="Q167" i="14" s="1"/>
  <c r="Q166" i="14" s="1"/>
  <c r="L172" i="14"/>
  <c r="U175" i="14"/>
  <c r="AA177" i="14"/>
  <c r="S177" i="14"/>
  <c r="S176" i="14" s="1"/>
  <c r="S175" i="14" s="1"/>
  <c r="S174" i="14" s="1"/>
  <c r="Y177" i="14"/>
  <c r="L192" i="14"/>
  <c r="M202" i="14"/>
  <c r="U206" i="14"/>
  <c r="AC206" i="14" s="1"/>
  <c r="AB208" i="14"/>
  <c r="AA213" i="14"/>
  <c r="S213" i="14"/>
  <c r="S212" i="14" s="1"/>
  <c r="S211" i="14" s="1"/>
  <c r="S210" i="14" s="1"/>
  <c r="Y213" i="14"/>
  <c r="AC215" i="14"/>
  <c r="AA217" i="14"/>
  <c r="S217" i="14"/>
  <c r="S216" i="14" s="1"/>
  <c r="S215" i="14" s="1"/>
  <c r="S214" i="14" s="1"/>
  <c r="Q217" i="14"/>
  <c r="Q216" i="14" s="1"/>
  <c r="Q215" i="14" s="1"/>
  <c r="Q214" i="14" s="1"/>
  <c r="M216" i="14"/>
  <c r="AA216" i="14" s="1"/>
  <c r="Z217" i="14"/>
  <c r="AB219" i="14"/>
  <c r="U218" i="14"/>
  <c r="G226" i="14"/>
  <c r="L226" i="14" s="1"/>
  <c r="L227" i="14"/>
  <c r="AA228" i="14"/>
  <c r="M227" i="14"/>
  <c r="Z227" i="14" s="1"/>
  <c r="Z228" i="14"/>
  <c r="L235" i="14"/>
  <c r="S233" i="14"/>
  <c r="S231" i="14" s="1"/>
  <c r="S129" i="14" s="1"/>
  <c r="S126" i="14" s="1"/>
  <c r="AB243" i="14"/>
  <c r="R242" i="14"/>
  <c r="X251" i="14"/>
  <c r="X250" i="14" s="1"/>
  <c r="V278" i="14"/>
  <c r="V277" i="14" s="1"/>
  <c r="L293" i="14"/>
  <c r="L191" i="14"/>
  <c r="L208" i="14"/>
  <c r="G207" i="14"/>
  <c r="Z225" i="14"/>
  <c r="Q225" i="14"/>
  <c r="Q224" i="14" s="1"/>
  <c r="Q223" i="14" s="1"/>
  <c r="Q222" i="14" s="1"/>
  <c r="Y225" i="14"/>
  <c r="M224" i="14"/>
  <c r="Y224" i="14" s="1"/>
  <c r="AA225" i="14"/>
  <c r="K242" i="14"/>
  <c r="L243" i="14"/>
  <c r="W243" i="14"/>
  <c r="AC244" i="14"/>
  <c r="AB254" i="14"/>
  <c r="R251" i="14"/>
  <c r="G291" i="14"/>
  <c r="L292" i="14"/>
  <c r="M292" i="14"/>
  <c r="AA292" i="14" s="1"/>
  <c r="AA293" i="14"/>
  <c r="Z293" i="14"/>
  <c r="Y293" i="14"/>
  <c r="Z183" i="14"/>
  <c r="Z184" i="14"/>
  <c r="R218" i="14"/>
  <c r="AA221" i="14"/>
  <c r="S221" i="14"/>
  <c r="S220" i="14" s="1"/>
  <c r="S219" i="14" s="1"/>
  <c r="S218" i="14" s="1"/>
  <c r="Y221" i="14"/>
  <c r="AB234" i="14"/>
  <c r="X233" i="14"/>
  <c r="X231" i="14" s="1"/>
  <c r="X129" i="14" s="1"/>
  <c r="X126" i="14" s="1"/>
  <c r="H260" i="14"/>
  <c r="H248" i="14" s="1"/>
  <c r="AA262" i="14"/>
  <c r="Z262" i="14"/>
  <c r="Y262" i="14"/>
  <c r="J260" i="14"/>
  <c r="J248" i="14" s="1"/>
  <c r="J246" i="14" s="1"/>
  <c r="S266" i="14"/>
  <c r="AA269" i="14"/>
  <c r="G271" i="14"/>
  <c r="AA314" i="14"/>
  <c r="S314" i="14"/>
  <c r="S313" i="14" s="1"/>
  <c r="S312" i="14" s="1"/>
  <c r="S311" i="14" s="1"/>
  <c r="Z314" i="14"/>
  <c r="Q314" i="14"/>
  <c r="Q313" i="14" s="1"/>
  <c r="Q312" i="14" s="1"/>
  <c r="Q311" i="14" s="1"/>
  <c r="M313" i="14"/>
  <c r="Y314" i="14"/>
  <c r="Y192" i="14"/>
  <c r="L223" i="14"/>
  <c r="AA236" i="14"/>
  <c r="S236" i="14"/>
  <c r="S234" i="14" s="1"/>
  <c r="S232" i="14" s="1"/>
  <c r="S230" i="14" s="1"/>
  <c r="Y236" i="14"/>
  <c r="L238" i="14"/>
  <c r="G233" i="14"/>
  <c r="Y239" i="14"/>
  <c r="Z239" i="14"/>
  <c r="AA245" i="14"/>
  <c r="S245" i="14"/>
  <c r="S244" i="14" s="1"/>
  <c r="S243" i="14" s="1"/>
  <c r="S242" i="14" s="1"/>
  <c r="S241" i="14" s="1"/>
  <c r="S240" i="14" s="1"/>
  <c r="Z245" i="14"/>
  <c r="Q245" i="14"/>
  <c r="Q244" i="14" s="1"/>
  <c r="Q243" i="14" s="1"/>
  <c r="Q242" i="14" s="1"/>
  <c r="Q241" i="14" s="1"/>
  <c r="Q240" i="14" s="1"/>
  <c r="Y245" i="14"/>
  <c r="M244" i="14"/>
  <c r="Y244" i="14" s="1"/>
  <c r="AA253" i="14"/>
  <c r="S253" i="14"/>
  <c r="S252" i="14" s="1"/>
  <c r="Z253" i="14"/>
  <c r="Q253" i="14"/>
  <c r="Q252" i="14" s="1"/>
  <c r="Y253" i="14"/>
  <c r="W251" i="14"/>
  <c r="V260" i="14"/>
  <c r="V248" i="14" s="1"/>
  <c r="V246" i="14" s="1"/>
  <c r="I261" i="14"/>
  <c r="F278" i="14"/>
  <c r="F277" i="14" s="1"/>
  <c r="L279" i="14"/>
  <c r="U278" i="14"/>
  <c r="L299" i="14"/>
  <c r="H298" i="14"/>
  <c r="Y205" i="14"/>
  <c r="AB216" i="14"/>
  <c r="AB227" i="14"/>
  <c r="AB228" i="14"/>
  <c r="AC230" i="14"/>
  <c r="AA234" i="14"/>
  <c r="Z236" i="14"/>
  <c r="Q239" i="14"/>
  <c r="Q238" i="14" s="1"/>
  <c r="AA239" i="14"/>
  <c r="AB244" i="14"/>
  <c r="T251" i="14"/>
  <c r="T250" i="14" s="1"/>
  <c r="T249" i="14" s="1"/>
  <c r="T247" i="14" s="1"/>
  <c r="T123" i="14" s="1"/>
  <c r="L257" i="14"/>
  <c r="Z270" i="14"/>
  <c r="Q270" i="14"/>
  <c r="Q269" i="14" s="1"/>
  <c r="Q266" i="14" s="1"/>
  <c r="Y270" i="14"/>
  <c r="M269" i="14"/>
  <c r="Y269" i="14" s="1"/>
  <c r="AA270" i="14"/>
  <c r="AA298" i="14"/>
  <c r="W297" i="14"/>
  <c r="AC298" i="14"/>
  <c r="R312" i="14"/>
  <c r="Y313" i="14"/>
  <c r="L222" i="14"/>
  <c r="L224" i="14"/>
  <c r="AA229" i="14"/>
  <c r="S229" i="14"/>
  <c r="S228" i="14" s="1"/>
  <c r="S227" i="14" s="1"/>
  <c r="S226" i="14" s="1"/>
  <c r="Y229" i="14"/>
  <c r="R230" i="14"/>
  <c r="AB230" i="14" s="1"/>
  <c r="L256" i="14"/>
  <c r="AA265" i="14"/>
  <c r="S265" i="14"/>
  <c r="S264" i="14" s="1"/>
  <c r="Z265" i="14"/>
  <c r="Q265" i="14"/>
  <c r="Q264" i="14" s="1"/>
  <c r="M264" i="14"/>
  <c r="Z264" i="14" s="1"/>
  <c r="Y265" i="14"/>
  <c r="W271" i="14"/>
  <c r="AA284" i="14"/>
  <c r="S284" i="14"/>
  <c r="S283" i="14" s="1"/>
  <c r="Q284" i="14"/>
  <c r="Q283" i="14" s="1"/>
  <c r="Z284" i="14"/>
  <c r="M283" i="14"/>
  <c r="Z234" i="14"/>
  <c r="Z252" i="14"/>
  <c r="S263" i="14"/>
  <c r="S262" i="14" s="1"/>
  <c r="AA263" i="14"/>
  <c r="O278" i="14"/>
  <c r="O277" i="14" s="1"/>
  <c r="Z288" i="14"/>
  <c r="S288" i="14"/>
  <c r="S287" i="14" s="1"/>
  <c r="Y288" i="14"/>
  <c r="R310" i="14"/>
  <c r="AC324" i="14"/>
  <c r="W323" i="14"/>
  <c r="Y330" i="14"/>
  <c r="M329" i="14"/>
  <c r="Z329" i="14" s="1"/>
  <c r="AA330" i="14"/>
  <c r="Q330" i="14"/>
  <c r="Q329" i="14" s="1"/>
  <c r="Z330" i="14"/>
  <c r="AA252" i="14"/>
  <c r="L262" i="14"/>
  <c r="K266" i="14"/>
  <c r="L266" i="14" s="1"/>
  <c r="Z274" i="14"/>
  <c r="Q274" i="14"/>
  <c r="Q273" i="14" s="1"/>
  <c r="M273" i="14"/>
  <c r="Y273" i="14" s="1"/>
  <c r="Y274" i="14"/>
  <c r="I278" i="14"/>
  <c r="I277" i="14" s="1"/>
  <c r="I249" i="14" s="1"/>
  <c r="I247" i="14" s="1"/>
  <c r="I123" i="14" s="1"/>
  <c r="AA282" i="14"/>
  <c r="S282" i="14"/>
  <c r="S281" i="14" s="1"/>
  <c r="Z282" i="14"/>
  <c r="Q282" i="14"/>
  <c r="Q281" i="14" s="1"/>
  <c r="M281" i="14"/>
  <c r="Y281" i="14" s="1"/>
  <c r="Y282" i="14"/>
  <c r="AA287" i="14"/>
  <c r="Z287" i="14"/>
  <c r="AC302" i="14"/>
  <c r="W301" i="14"/>
  <c r="R222" i="14"/>
  <c r="U226" i="14"/>
  <c r="W256" i="14"/>
  <c r="R257" i="14"/>
  <c r="T261" i="14"/>
  <c r="L264" i="14"/>
  <c r="K272" i="14"/>
  <c r="K271" i="14" s="1"/>
  <c r="K249" i="14" s="1"/>
  <c r="K247" i="14" s="1"/>
  <c r="K123" i="14" s="1"/>
  <c r="S274" i="14"/>
  <c r="S273" i="14" s="1"/>
  <c r="S272" i="14" s="1"/>
  <c r="S271" i="14" s="1"/>
  <c r="Z275" i="14"/>
  <c r="AA276" i="14"/>
  <c r="S276" i="14"/>
  <c r="S275" i="14" s="1"/>
  <c r="Z276" i="14"/>
  <c r="Q276" i="14"/>
  <c r="Q275" i="14" s="1"/>
  <c r="R278" i="14"/>
  <c r="X278" i="14"/>
  <c r="X277" i="14" s="1"/>
  <c r="AA286" i="14"/>
  <c r="S286" i="14"/>
  <c r="S285" i="14" s="1"/>
  <c r="Z286" i="14"/>
  <c r="Q286" i="14"/>
  <c r="Q285" i="14" s="1"/>
  <c r="M285" i="14"/>
  <c r="Y286" i="14"/>
  <c r="Q288" i="14"/>
  <c r="Q287" i="14" s="1"/>
  <c r="W291" i="14"/>
  <c r="R291" i="14"/>
  <c r="Y292" i="14"/>
  <c r="U261" i="14"/>
  <c r="L267" i="14"/>
  <c r="AB267" i="14"/>
  <c r="U266" i="14"/>
  <c r="L269" i="14"/>
  <c r="W277" i="14"/>
  <c r="L281" i="14"/>
  <c r="AA294" i="14"/>
  <c r="S294" i="14"/>
  <c r="S293" i="14" s="1"/>
  <c r="S292" i="14" s="1"/>
  <c r="S291" i="14" s="1"/>
  <c r="S290" i="14" s="1"/>
  <c r="S289" i="14" s="1"/>
  <c r="Y294" i="14"/>
  <c r="Z294" i="14"/>
  <c r="Q296" i="14"/>
  <c r="Q295" i="14" s="1"/>
  <c r="O308" i="14"/>
  <c r="O305" i="14" s="1"/>
  <c r="L312" i="14"/>
  <c r="G311" i="14"/>
  <c r="Z325" i="14"/>
  <c r="Q325" i="14"/>
  <c r="Q324" i="14" s="1"/>
  <c r="Q323" i="14" s="1"/>
  <c r="Q316" i="14" s="1"/>
  <c r="Q309" i="14" s="1"/>
  <c r="Q306" i="14" s="1"/>
  <c r="Q122" i="14" s="1"/>
  <c r="Y325" i="14"/>
  <c r="M324" i="14"/>
  <c r="AA324" i="14" s="1"/>
  <c r="S325" i="14"/>
  <c r="S324" i="14" s="1"/>
  <c r="S323" i="14" s="1"/>
  <c r="S316" i="14" s="1"/>
  <c r="S309" i="14" s="1"/>
  <c r="S306" i="14" s="1"/>
  <c r="S122" i="14" s="1"/>
  <c r="AA325" i="14"/>
  <c r="AB334" i="14"/>
  <c r="U333" i="14"/>
  <c r="AC333" i="14" s="1"/>
  <c r="AB293" i="14"/>
  <c r="AC293" i="14"/>
  <c r="U296" i="14"/>
  <c r="L302" i="14"/>
  <c r="G301" i="14"/>
  <c r="AA303" i="14"/>
  <c r="L313" i="14"/>
  <c r="Z321" i="14"/>
  <c r="M318" i="14"/>
  <c r="H308" i="14"/>
  <c r="H305" i="14" s="1"/>
  <c r="T308" i="14"/>
  <c r="T305" i="14" s="1"/>
  <c r="U292" i="14"/>
  <c r="AC292" i="14" s="1"/>
  <c r="Z297" i="14"/>
  <c r="I296" i="14"/>
  <c r="I295" i="14" s="1"/>
  <c r="R298" i="14"/>
  <c r="AB298" i="14" s="1"/>
  <c r="AB299" i="14"/>
  <c r="L303" i="14"/>
  <c r="AC303" i="14"/>
  <c r="AB312" i="14"/>
  <c r="AB331" i="14"/>
  <c r="AB313" i="14"/>
  <c r="L318" i="14"/>
  <c r="I323" i="14"/>
  <c r="I316" i="14" s="1"/>
  <c r="I309" i="14" s="1"/>
  <c r="I306" i="14" s="1"/>
  <c r="I122" i="14" s="1"/>
  <c r="L326" i="14"/>
  <c r="AB329" i="14"/>
  <c r="Y336" i="14"/>
  <c r="M335" i="14"/>
  <c r="Z335" i="14" s="1"/>
  <c r="AA336" i="14"/>
  <c r="Q336" i="14"/>
  <c r="Q335" i="14" s="1"/>
  <c r="Q334" i="14" s="1"/>
  <c r="Q333" i="14" s="1"/>
  <c r="L342" i="14"/>
  <c r="G341" i="14"/>
  <c r="L341" i="14" s="1"/>
  <c r="AA313" i="14"/>
  <c r="AC313" i="14"/>
  <c r="AA319" i="14"/>
  <c r="AC319" i="14"/>
  <c r="W318" i="14"/>
  <c r="AA321" i="14"/>
  <c r="Y324" i="14"/>
  <c r="U323" i="14"/>
  <c r="AB339" i="14"/>
  <c r="X318" i="14"/>
  <c r="X315" i="14" s="1"/>
  <c r="X308" i="14" s="1"/>
  <c r="X305" i="14" s="1"/>
  <c r="X120" i="14" s="1"/>
  <c r="AC329" i="14"/>
  <c r="AB335" i="14"/>
  <c r="U338" i="14"/>
  <c r="AC338" i="14" s="1"/>
  <c r="Y300" i="14"/>
  <c r="G316" i="14"/>
  <c r="Y321" i="14"/>
  <c r="U328" i="14"/>
  <c r="Y332" i="14"/>
  <c r="M331" i="14"/>
  <c r="Z331" i="14" s="1"/>
  <c r="S332" i="14"/>
  <c r="S331" i="14" s="1"/>
  <c r="S328" i="14" s="1"/>
  <c r="S317" i="14" s="1"/>
  <c r="S310" i="14" s="1"/>
  <c r="S307" i="14" s="1"/>
  <c r="AA332" i="14"/>
  <c r="Q332" i="14"/>
  <c r="Q331" i="14" s="1"/>
  <c r="Z319" i="14"/>
  <c r="R323" i="14"/>
  <c r="Z327" i="14"/>
  <c r="Y327" i="14"/>
  <c r="M326" i="14"/>
  <c r="AA327" i="14"/>
  <c r="L329" i="14"/>
  <c r="AC334" i="14"/>
  <c r="L335" i="14"/>
  <c r="L338" i="14"/>
  <c r="AC339" i="14"/>
  <c r="AA344" i="14"/>
  <c r="S344" i="14"/>
  <c r="S343" i="14" s="1"/>
  <c r="S342" i="14" s="1"/>
  <c r="S341" i="14" s="1"/>
  <c r="Z344" i="14"/>
  <c r="Q344" i="14"/>
  <c r="Q343" i="14" s="1"/>
  <c r="Q342" i="14" s="1"/>
  <c r="Q341" i="14" s="1"/>
  <c r="T323" i="14"/>
  <c r="T316" i="14" s="1"/>
  <c r="T309" i="14" s="1"/>
  <c r="T306" i="14" s="1"/>
  <c r="T122" i="14" s="1"/>
  <c r="L331" i="14"/>
  <c r="L337" i="14"/>
  <c r="L343" i="14"/>
  <c r="S340" i="14"/>
  <c r="S339" i="14" s="1"/>
  <c r="S338" i="14" s="1"/>
  <c r="S337" i="14" s="1"/>
  <c r="G328" i="14"/>
  <c r="F7" i="13"/>
  <c r="K28" i="13"/>
  <c r="H34" i="13"/>
  <c r="K38" i="13"/>
  <c r="H13" i="13"/>
  <c r="K14" i="13"/>
  <c r="H26" i="13"/>
  <c r="K37" i="13"/>
  <c r="K41" i="13"/>
  <c r="F49" i="13"/>
  <c r="K47" i="13"/>
  <c r="G49" i="13"/>
  <c r="G88" i="13" s="1"/>
  <c r="H80" i="13"/>
  <c r="H31" i="13"/>
  <c r="K31" i="13" s="1"/>
  <c r="K32" i="13"/>
  <c r="K24" i="13"/>
  <c r="J23" i="13"/>
  <c r="K74" i="13"/>
  <c r="J60" i="13"/>
  <c r="K63" i="13"/>
  <c r="H62" i="13"/>
  <c r="K87" i="13"/>
  <c r="H86" i="13"/>
  <c r="K26" i="13"/>
  <c r="K35" i="13"/>
  <c r="K43" i="13"/>
  <c r="J46" i="13"/>
  <c r="J10" i="13"/>
  <c r="K29" i="13"/>
  <c r="H38" i="13"/>
  <c r="H58" i="13"/>
  <c r="K58" i="13" s="1"/>
  <c r="K70" i="13"/>
  <c r="J73" i="13"/>
  <c r="K80" i="13"/>
  <c r="K84" i="13"/>
  <c r="K82" i="13"/>
  <c r="K25" i="13"/>
  <c r="H24" i="13"/>
  <c r="J34" i="13"/>
  <c r="K42" i="13"/>
  <c r="K48" i="13"/>
  <c r="H47" i="13"/>
  <c r="H69" i="13"/>
  <c r="K12" i="13"/>
  <c r="H11" i="13"/>
  <c r="K69" i="13"/>
  <c r="K75" i="13"/>
  <c r="H74" i="13"/>
  <c r="J81" i="13"/>
  <c r="M23" i="12"/>
  <c r="G54" i="12"/>
  <c r="G52" i="12" s="1"/>
  <c r="G49" i="12" s="1"/>
  <c r="G225" i="12" s="1"/>
  <c r="J59" i="12"/>
  <c r="O63" i="12"/>
  <c r="L17" i="12"/>
  <c r="L10" i="12" s="1"/>
  <c r="L9" i="12" s="1"/>
  <c r="L54" i="12"/>
  <c r="L52" i="12" s="1"/>
  <c r="L49" i="12" s="1"/>
  <c r="L48" i="12"/>
  <c r="H80" i="12"/>
  <c r="M80" i="12" s="1"/>
  <c r="H96" i="12"/>
  <c r="H112" i="12"/>
  <c r="O162" i="12"/>
  <c r="K161" i="12"/>
  <c r="N164" i="12"/>
  <c r="H163" i="12"/>
  <c r="N163" i="12" s="1"/>
  <c r="M164" i="12"/>
  <c r="N19" i="12"/>
  <c r="N23" i="12"/>
  <c r="N41" i="12"/>
  <c r="N61" i="12"/>
  <c r="M65" i="12"/>
  <c r="J63" i="12"/>
  <c r="N70" i="12"/>
  <c r="H69" i="12"/>
  <c r="M70" i="12"/>
  <c r="J76" i="12"/>
  <c r="N86" i="12"/>
  <c r="H85" i="12"/>
  <c r="M86" i="12"/>
  <c r="J92" i="12"/>
  <c r="N102" i="12"/>
  <c r="H101" i="12"/>
  <c r="M102" i="12"/>
  <c r="J108" i="12"/>
  <c r="J120" i="12"/>
  <c r="N126" i="12"/>
  <c r="H125" i="12"/>
  <c r="M126" i="12"/>
  <c r="J132" i="12"/>
  <c r="N138" i="12"/>
  <c r="H137" i="12"/>
  <c r="M138" i="12"/>
  <c r="J144" i="12"/>
  <c r="O60" i="12"/>
  <c r="F225" i="12"/>
  <c r="O186" i="12"/>
  <c r="K185" i="12"/>
  <c r="N35" i="12"/>
  <c r="H34" i="12"/>
  <c r="N34" i="12" s="1"/>
  <c r="M36" i="12"/>
  <c r="O77" i="12"/>
  <c r="K76" i="12"/>
  <c r="O80" i="12"/>
  <c r="K79" i="12"/>
  <c r="N80" i="12"/>
  <c r="O93" i="12"/>
  <c r="K92" i="12"/>
  <c r="O96" i="12"/>
  <c r="K95" i="12"/>
  <c r="N96" i="12"/>
  <c r="O109" i="12"/>
  <c r="K108" i="12"/>
  <c r="O112" i="12"/>
  <c r="K111" i="12"/>
  <c r="O217" i="12"/>
  <c r="F10" i="12"/>
  <c r="F9" i="12" s="1"/>
  <c r="K12" i="12"/>
  <c r="M13" i="12"/>
  <c r="M14" i="12"/>
  <c r="M15" i="12"/>
  <c r="M16" i="12"/>
  <c r="J18" i="12"/>
  <c r="M29" i="12"/>
  <c r="K30" i="12"/>
  <c r="K17" i="12" s="1"/>
  <c r="M32" i="12"/>
  <c r="M33" i="12"/>
  <c r="N36" i="12"/>
  <c r="K45" i="12"/>
  <c r="M46" i="12"/>
  <c r="M47" i="12"/>
  <c r="M61" i="12"/>
  <c r="N65" i="12"/>
  <c r="H72" i="12"/>
  <c r="H88" i="12"/>
  <c r="H104" i="12"/>
  <c r="M104" i="12" s="1"/>
  <c r="N154" i="12"/>
  <c r="H153" i="12"/>
  <c r="M154" i="12"/>
  <c r="H171" i="12"/>
  <c r="M173" i="12"/>
  <c r="H13" i="12"/>
  <c r="N13" i="12"/>
  <c r="O23" i="12"/>
  <c r="M28" i="12"/>
  <c r="H31" i="12"/>
  <c r="N31" i="12"/>
  <c r="H46" i="12"/>
  <c r="N46" i="12"/>
  <c r="N58" i="12"/>
  <c r="H57" i="12"/>
  <c r="O61" i="12"/>
  <c r="H63" i="12"/>
  <c r="J66" i="12"/>
  <c r="O66" i="12" s="1"/>
  <c r="M69" i="12"/>
  <c r="N78" i="12"/>
  <c r="H77" i="12"/>
  <c r="M78" i="12"/>
  <c r="M81" i="12"/>
  <c r="J84" i="12"/>
  <c r="M88" i="12"/>
  <c r="N94" i="12"/>
  <c r="H93" i="12"/>
  <c r="M94" i="12"/>
  <c r="M97" i="12"/>
  <c r="J100" i="12"/>
  <c r="N110" i="12"/>
  <c r="H109" i="12"/>
  <c r="N109" i="12" s="1"/>
  <c r="M110" i="12"/>
  <c r="M113" i="12"/>
  <c r="O117" i="12"/>
  <c r="K116" i="12"/>
  <c r="O129" i="12"/>
  <c r="N129" i="12"/>
  <c r="K128" i="12"/>
  <c r="O141" i="12"/>
  <c r="K140" i="12"/>
  <c r="N24" i="12"/>
  <c r="H23" i="12"/>
  <c r="H18" i="12" s="1"/>
  <c r="M27" i="12"/>
  <c r="M35" i="12"/>
  <c r="K59" i="12"/>
  <c r="N62" i="12"/>
  <c r="H61" i="12"/>
  <c r="O69" i="12"/>
  <c r="N69" i="12"/>
  <c r="O72" i="12"/>
  <c r="K71" i="12"/>
  <c r="N81" i="12"/>
  <c r="O85" i="12"/>
  <c r="N85" i="12"/>
  <c r="K84" i="12"/>
  <c r="O88" i="12"/>
  <c r="K87" i="12"/>
  <c r="N88" i="12"/>
  <c r="N97" i="12"/>
  <c r="O101" i="12"/>
  <c r="N101" i="12"/>
  <c r="K100" i="12"/>
  <c r="O104" i="12"/>
  <c r="K103" i="12"/>
  <c r="N104" i="12"/>
  <c r="N113" i="12"/>
  <c r="N118" i="12"/>
  <c r="H117" i="12"/>
  <c r="M118" i="12"/>
  <c r="O121" i="12"/>
  <c r="N121" i="12"/>
  <c r="K120" i="12"/>
  <c r="N130" i="12"/>
  <c r="H129" i="12"/>
  <c r="M130" i="12"/>
  <c r="O133" i="12"/>
  <c r="N133" i="12"/>
  <c r="K132" i="12"/>
  <c r="N142" i="12"/>
  <c r="H141" i="12"/>
  <c r="M142" i="12"/>
  <c r="O145" i="12"/>
  <c r="N145" i="12"/>
  <c r="K144" i="12"/>
  <c r="J148" i="12"/>
  <c r="H214" i="12"/>
  <c r="J124" i="12"/>
  <c r="J136" i="12"/>
  <c r="O149" i="12"/>
  <c r="N149" i="12"/>
  <c r="K148" i="12"/>
  <c r="M153" i="12"/>
  <c r="J152" i="12"/>
  <c r="H156" i="12"/>
  <c r="M157" i="12"/>
  <c r="J170" i="12"/>
  <c r="N202" i="12"/>
  <c r="M202" i="12"/>
  <c r="J203" i="12"/>
  <c r="M205" i="12"/>
  <c r="N122" i="12"/>
  <c r="H121" i="12"/>
  <c r="M121" i="12" s="1"/>
  <c r="M122" i="12"/>
  <c r="O125" i="12"/>
  <c r="K124" i="12"/>
  <c r="N134" i="12"/>
  <c r="H133" i="12"/>
  <c r="M134" i="12"/>
  <c r="O137" i="12"/>
  <c r="N137" i="12"/>
  <c r="K136" i="12"/>
  <c r="N146" i="12"/>
  <c r="H145" i="12"/>
  <c r="M146" i="12"/>
  <c r="O153" i="12"/>
  <c r="N153" i="12"/>
  <c r="K152" i="12"/>
  <c r="O172" i="12"/>
  <c r="K170" i="12"/>
  <c r="H201" i="12"/>
  <c r="O205" i="12"/>
  <c r="K203" i="12"/>
  <c r="M117" i="12"/>
  <c r="J116" i="12"/>
  <c r="J128" i="12"/>
  <c r="M141" i="12"/>
  <c r="J140" i="12"/>
  <c r="N150" i="12"/>
  <c r="H149" i="12"/>
  <c r="M150" i="12"/>
  <c r="N156" i="12"/>
  <c r="K155" i="12"/>
  <c r="O156" i="12"/>
  <c r="J161" i="12"/>
  <c r="J167" i="12"/>
  <c r="J185" i="12"/>
  <c r="J192" i="12"/>
  <c r="N210" i="12"/>
  <c r="H209" i="12"/>
  <c r="M210" i="12"/>
  <c r="O218" i="12"/>
  <c r="N218" i="12"/>
  <c r="K169" i="12"/>
  <c r="N174" i="12"/>
  <c r="M174" i="12"/>
  <c r="M181" i="12"/>
  <c r="H180" i="12"/>
  <c r="O193" i="12"/>
  <c r="N193" i="12"/>
  <c r="K192" i="12"/>
  <c r="M207" i="12"/>
  <c r="H205" i="12"/>
  <c r="N219" i="12"/>
  <c r="M221" i="12"/>
  <c r="O222" i="12"/>
  <c r="N222" i="12"/>
  <c r="K199" i="12"/>
  <c r="M215" i="12"/>
  <c r="H217" i="12"/>
  <c r="M217" i="12" s="1"/>
  <c r="O221" i="12"/>
  <c r="N221" i="12"/>
  <c r="N194" i="12"/>
  <c r="H193" i="12"/>
  <c r="M194" i="12"/>
  <c r="L197" i="12"/>
  <c r="L195" i="12" s="1"/>
  <c r="J206" i="12"/>
  <c r="O213" i="12"/>
  <c r="N223" i="12"/>
  <c r="O179" i="12"/>
  <c r="O209" i="12"/>
  <c r="K206" i="12"/>
  <c r="N209" i="12"/>
  <c r="M219" i="12"/>
  <c r="H221" i="12"/>
  <c r="H175" i="12"/>
  <c r="N175" i="12"/>
  <c r="N176" i="12"/>
  <c r="N180" i="12"/>
  <c r="H187" i="12"/>
  <c r="N187" i="12"/>
  <c r="N188" i="12"/>
  <c r="J199" i="12"/>
  <c r="H211" i="12"/>
  <c r="N211" i="12" s="1"/>
  <c r="Q39" i="11"/>
  <c r="S39" i="11"/>
  <c r="Y39" i="11"/>
  <c r="AA39" i="11"/>
  <c r="AA52" i="11"/>
  <c r="S52" i="11"/>
  <c r="M51" i="11"/>
  <c r="Q52" i="11"/>
  <c r="Z52" i="11"/>
  <c r="AA55" i="11"/>
  <c r="Y55" i="11"/>
  <c r="L72" i="11"/>
  <c r="M72" i="11" s="1"/>
  <c r="J70" i="11"/>
  <c r="AA74" i="11"/>
  <c r="S74" i="11"/>
  <c r="Z74" i="11"/>
  <c r="Q74" i="11"/>
  <c r="Y74" i="11"/>
  <c r="L163" i="11"/>
  <c r="J162" i="11"/>
  <c r="L162" i="11" s="1"/>
  <c r="AB187" i="11"/>
  <c r="AC187" i="11"/>
  <c r="U186" i="11"/>
  <c r="AA22" i="11"/>
  <c r="S22" i="11"/>
  <c r="Z22" i="11"/>
  <c r="Q22" i="11"/>
  <c r="Y22" i="11"/>
  <c r="Z23" i="11"/>
  <c r="Q23" i="11"/>
  <c r="Y23" i="11"/>
  <c r="S23" i="11"/>
  <c r="AA23" i="11"/>
  <c r="L55" i="11"/>
  <c r="G50" i="11"/>
  <c r="AA56" i="11"/>
  <c r="S56" i="11"/>
  <c r="Z56" i="11"/>
  <c r="Y56" i="11"/>
  <c r="Q56" i="11"/>
  <c r="AA57" i="11"/>
  <c r="S57" i="11"/>
  <c r="Z57" i="11"/>
  <c r="Q57" i="11"/>
  <c r="AA64" i="11"/>
  <c r="S64" i="11"/>
  <c r="Z64" i="11"/>
  <c r="Q64" i="11"/>
  <c r="Y64" i="11"/>
  <c r="M62" i="11"/>
  <c r="Z66" i="11"/>
  <c r="Q66" i="11"/>
  <c r="Y66" i="11"/>
  <c r="AA66" i="11"/>
  <c r="S66" i="11"/>
  <c r="Z69" i="11"/>
  <c r="Q69" i="11"/>
  <c r="Q68" i="11" s="1"/>
  <c r="Y69" i="11"/>
  <c r="M68" i="11"/>
  <c r="AA68" i="11" s="1"/>
  <c r="S69" i="11"/>
  <c r="S68" i="11" s="1"/>
  <c r="AA69" i="11"/>
  <c r="L104" i="11"/>
  <c r="I94" i="11"/>
  <c r="M33" i="11"/>
  <c r="Z34" i="11"/>
  <c r="Q34" i="11"/>
  <c r="Q33" i="11" s="1"/>
  <c r="Y34" i="11"/>
  <c r="AA34" i="11"/>
  <c r="S34" i="11"/>
  <c r="T50" i="11"/>
  <c r="AA54" i="11"/>
  <c r="S54" i="11"/>
  <c r="Z54" i="11"/>
  <c r="Q54" i="11"/>
  <c r="Y54" i="11"/>
  <c r="Z85" i="11"/>
  <c r="Q85" i="11"/>
  <c r="Y85" i="11"/>
  <c r="S85" i="11"/>
  <c r="Z98" i="11"/>
  <c r="Q98" i="11"/>
  <c r="Q97" i="11" s="1"/>
  <c r="Q96" i="11" s="1"/>
  <c r="M97" i="11"/>
  <c r="Y98" i="11"/>
  <c r="S98" i="11"/>
  <c r="S97" i="11" s="1"/>
  <c r="S96" i="11" s="1"/>
  <c r="S95" i="11" s="1"/>
  <c r="AA98" i="11"/>
  <c r="G130" i="11"/>
  <c r="L131" i="11"/>
  <c r="Z137" i="11"/>
  <c r="Q137" i="11"/>
  <c r="Q136" i="11" s="1"/>
  <c r="Q135" i="11" s="1"/>
  <c r="Q134" i="11" s="1"/>
  <c r="Y137" i="11"/>
  <c r="AA137" i="11"/>
  <c r="M136" i="11"/>
  <c r="S137" i="11"/>
  <c r="S136" i="11" s="1"/>
  <c r="S135" i="11" s="1"/>
  <c r="S134" i="11" s="1"/>
  <c r="AB216" i="11"/>
  <c r="U215" i="11"/>
  <c r="I9" i="11"/>
  <c r="O12" i="11"/>
  <c r="O11" i="11" s="1"/>
  <c r="O10" i="11" s="1"/>
  <c r="AA15" i="11"/>
  <c r="S15" i="11"/>
  <c r="Q15" i="11"/>
  <c r="M14" i="11"/>
  <c r="Z15" i="11"/>
  <c r="Y15" i="11"/>
  <c r="AA16" i="11"/>
  <c r="S16" i="11"/>
  <c r="Z16" i="11"/>
  <c r="Q16" i="11"/>
  <c r="Z38" i="11"/>
  <c r="Q38" i="11"/>
  <c r="Y38" i="11"/>
  <c r="AA38" i="11"/>
  <c r="S38" i="11"/>
  <c r="Y62" i="11"/>
  <c r="R50" i="11"/>
  <c r="AC70" i="11"/>
  <c r="W67" i="11"/>
  <c r="X67" i="11"/>
  <c r="Y76" i="11"/>
  <c r="L99" i="11"/>
  <c r="AA102" i="11"/>
  <c r="S102" i="11"/>
  <c r="S101" i="11" s="1"/>
  <c r="S100" i="11" s="1"/>
  <c r="S99" i="11" s="1"/>
  <c r="Z102" i="11"/>
  <c r="Q102" i="11"/>
  <c r="Q101" i="11" s="1"/>
  <c r="Q100" i="11" s="1"/>
  <c r="Q99" i="11" s="1"/>
  <c r="Y102" i="11"/>
  <c r="M101" i="11"/>
  <c r="Z103" i="11"/>
  <c r="Q103" i="11"/>
  <c r="Y103" i="11"/>
  <c r="S103" i="11"/>
  <c r="K203" i="11"/>
  <c r="L204" i="11"/>
  <c r="Z30" i="11"/>
  <c r="Q30" i="11"/>
  <c r="Y30" i="11"/>
  <c r="S30" i="11"/>
  <c r="U43" i="11"/>
  <c r="F49" i="11"/>
  <c r="F41" i="11" s="1"/>
  <c r="F10" i="11" s="1"/>
  <c r="Y52" i="11"/>
  <c r="V80" i="11"/>
  <c r="V67" i="11" s="1"/>
  <c r="Z117" i="11"/>
  <c r="Q117" i="11"/>
  <c r="Q116" i="11" s="1"/>
  <c r="Q115" i="11" s="1"/>
  <c r="Q114" i="11" s="1"/>
  <c r="Q112" i="11" s="1"/>
  <c r="M116" i="11"/>
  <c r="Y117" i="11"/>
  <c r="S117" i="11"/>
  <c r="S116" i="11" s="1"/>
  <c r="S115" i="11" s="1"/>
  <c r="S114" i="11" s="1"/>
  <c r="S112" i="11" s="1"/>
  <c r="AA117" i="11"/>
  <c r="R111" i="11"/>
  <c r="AC198" i="11"/>
  <c r="H12" i="11"/>
  <c r="H11" i="11" s="1"/>
  <c r="Z33" i="11"/>
  <c r="AC33" i="11"/>
  <c r="AB33" i="11"/>
  <c r="U32" i="11"/>
  <c r="Y57" i="11"/>
  <c r="K67" i="11"/>
  <c r="K49" i="11" s="1"/>
  <c r="AC104" i="11"/>
  <c r="U94" i="11"/>
  <c r="U9" i="11"/>
  <c r="Y24" i="11"/>
  <c r="AA36" i="11"/>
  <c r="S36" i="11"/>
  <c r="Y36" i="11"/>
  <c r="Z36" i="11"/>
  <c r="H43" i="11"/>
  <c r="L44" i="11"/>
  <c r="T67" i="11"/>
  <c r="AA73" i="11"/>
  <c r="S73" i="11"/>
  <c r="Y73" i="11"/>
  <c r="J94" i="11"/>
  <c r="J9" i="11"/>
  <c r="Y105" i="11"/>
  <c r="S105" i="11"/>
  <c r="S104" i="11" s="1"/>
  <c r="AA107" i="11"/>
  <c r="S107" i="11"/>
  <c r="Z107" i="11"/>
  <c r="Q107" i="11"/>
  <c r="Y118" i="11"/>
  <c r="AA133" i="11"/>
  <c r="S133" i="11"/>
  <c r="S132" i="11" s="1"/>
  <c r="S131" i="11" s="1"/>
  <c r="S130" i="11" s="1"/>
  <c r="Z133" i="11"/>
  <c r="Q133" i="11"/>
  <c r="Q132" i="11" s="1"/>
  <c r="Q131" i="11" s="1"/>
  <c r="Q130" i="11" s="1"/>
  <c r="M132" i="11"/>
  <c r="L143" i="11"/>
  <c r="R150" i="11"/>
  <c r="R158" i="11"/>
  <c r="AB159" i="11"/>
  <c r="AB210" i="11"/>
  <c r="AC216" i="11"/>
  <c r="AA220" i="11"/>
  <c r="M219" i="11"/>
  <c r="Z220" i="11"/>
  <c r="Y220" i="11"/>
  <c r="Y14" i="11"/>
  <c r="AA21" i="11"/>
  <c r="S21" i="11"/>
  <c r="Y21" i="11"/>
  <c r="AA28" i="11"/>
  <c r="S28" i="11"/>
  <c r="S24" i="11" s="1"/>
  <c r="Y28" i="11"/>
  <c r="Z28" i="11"/>
  <c r="L33" i="11"/>
  <c r="W43" i="11"/>
  <c r="U50" i="11"/>
  <c r="AC50" i="11" s="1"/>
  <c r="O49" i="11"/>
  <c r="O41" i="11" s="1"/>
  <c r="AA63" i="11"/>
  <c r="S63" i="11"/>
  <c r="Z63" i="11"/>
  <c r="Y63" i="11"/>
  <c r="Z73" i="11"/>
  <c r="AA75" i="11"/>
  <c r="S75" i="11"/>
  <c r="Z75" i="11"/>
  <c r="Q75" i="11"/>
  <c r="Z78" i="11"/>
  <c r="Q78" i="11"/>
  <c r="Q76" i="11" s="1"/>
  <c r="Y78" i="11"/>
  <c r="S78" i="11"/>
  <c r="AC80" i="11"/>
  <c r="AB80" i="11"/>
  <c r="AA83" i="11"/>
  <c r="S83" i="11"/>
  <c r="Q83" i="11"/>
  <c r="Z83" i="11"/>
  <c r="AB105" i="11"/>
  <c r="R114" i="11"/>
  <c r="AC135" i="11"/>
  <c r="J128" i="11"/>
  <c r="J125" i="11" s="1"/>
  <c r="J121" i="11" s="1"/>
  <c r="AB176" i="11"/>
  <c r="Z176" i="11"/>
  <c r="U175" i="11"/>
  <c r="AA274" i="11"/>
  <c r="S274" i="11"/>
  <c r="S273" i="11" s="1"/>
  <c r="S272" i="11" s="1"/>
  <c r="S271" i="11" s="1"/>
  <c r="Q274" i="11"/>
  <c r="Q273" i="11" s="1"/>
  <c r="Q272" i="11" s="1"/>
  <c r="Q271" i="11" s="1"/>
  <c r="M273" i="11"/>
  <c r="Z274" i="11"/>
  <c r="Y274" i="11"/>
  <c r="R12" i="11"/>
  <c r="Z17" i="11"/>
  <c r="Q17" i="11"/>
  <c r="Y17" i="11"/>
  <c r="S17" i="11"/>
  <c r="Z21" i="11"/>
  <c r="K12" i="11"/>
  <c r="K11" i="11" s="1"/>
  <c r="Y31" i="11"/>
  <c r="S31" i="11"/>
  <c r="AA31" i="11"/>
  <c r="Q31" i="11"/>
  <c r="Q36" i="11"/>
  <c r="V55" i="11"/>
  <c r="Y60" i="11"/>
  <c r="AA61" i="11"/>
  <c r="S61" i="11"/>
  <c r="Y61" i="11"/>
  <c r="AB62" i="11"/>
  <c r="Q63" i="11"/>
  <c r="Q73" i="11"/>
  <c r="V76" i="11"/>
  <c r="S80" i="11"/>
  <c r="AA90" i="11"/>
  <c r="S90" i="11"/>
  <c r="Y90" i="11"/>
  <c r="L94" i="11"/>
  <c r="U95" i="11"/>
  <c r="P94" i="11"/>
  <c r="P9" i="11"/>
  <c r="AB113" i="11"/>
  <c r="U111" i="11"/>
  <c r="L118" i="11"/>
  <c r="AA119" i="11"/>
  <c r="S119" i="11"/>
  <c r="S118" i="11" s="1"/>
  <c r="S113" i="11" s="1"/>
  <c r="S111" i="11" s="1"/>
  <c r="Y119" i="11"/>
  <c r="Q119" i="11"/>
  <c r="Q118" i="11" s="1"/>
  <c r="Q113" i="11" s="1"/>
  <c r="Q111" i="11" s="1"/>
  <c r="T127" i="11"/>
  <c r="T124" i="11" s="1"/>
  <c r="Z164" i="11"/>
  <c r="U163" i="11"/>
  <c r="AC164" i="11"/>
  <c r="AB164" i="11"/>
  <c r="J170" i="11"/>
  <c r="L170" i="11" s="1"/>
  <c r="L171" i="11"/>
  <c r="M175" i="11"/>
  <c r="Y175" i="11" s="1"/>
  <c r="AA176" i="11"/>
  <c r="L207" i="11"/>
  <c r="Z207" i="11"/>
  <c r="U206" i="11"/>
  <c r="AC207" i="11"/>
  <c r="R214" i="11"/>
  <c r="R222" i="11"/>
  <c r="AB223" i="11"/>
  <c r="G266" i="11"/>
  <c r="L269" i="11"/>
  <c r="AB14" i="11"/>
  <c r="Z14" i="11"/>
  <c r="U13" i="11"/>
  <c r="Y18" i="11"/>
  <c r="Z18" i="11"/>
  <c r="Q21" i="11"/>
  <c r="T24" i="11"/>
  <c r="T12" i="11" s="1"/>
  <c r="T11" i="11" s="1"/>
  <c r="Q28" i="11"/>
  <c r="Y33" i="11"/>
  <c r="AA37" i="11"/>
  <c r="S37" i="11"/>
  <c r="Z37" i="11"/>
  <c r="Q37" i="11"/>
  <c r="Q40" i="11"/>
  <c r="K43" i="11"/>
  <c r="K42" i="11" s="1"/>
  <c r="K41" i="11" s="1"/>
  <c r="AA45" i="11"/>
  <c r="S45" i="11"/>
  <c r="S44" i="11" s="1"/>
  <c r="M44" i="11"/>
  <c r="Z45" i="11"/>
  <c r="Q45" i="11"/>
  <c r="Q44" i="11" s="1"/>
  <c r="AA53" i="11"/>
  <c r="S53" i="11"/>
  <c r="Z53" i="11"/>
  <c r="Q53" i="11"/>
  <c r="Y53" i="11"/>
  <c r="Z55" i="11"/>
  <c r="X55" i="11"/>
  <c r="X50" i="11" s="1"/>
  <c r="X49" i="11" s="1"/>
  <c r="X41" i="11" s="1"/>
  <c r="Z58" i="11"/>
  <c r="Q58" i="11"/>
  <c r="Y58" i="11"/>
  <c r="AA58" i="11"/>
  <c r="Q60" i="11"/>
  <c r="Z60" i="11"/>
  <c r="Z61" i="11"/>
  <c r="AA65" i="11"/>
  <c r="S65" i="11"/>
  <c r="Z65" i="11"/>
  <c r="Q65" i="11"/>
  <c r="Y65" i="11"/>
  <c r="Y68" i="11"/>
  <c r="T80" i="11"/>
  <c r="Z90" i="11"/>
  <c r="AA92" i="11"/>
  <c r="S92" i="11"/>
  <c r="Z92" i="11"/>
  <c r="Q92" i="11"/>
  <c r="AA93" i="11"/>
  <c r="S93" i="11"/>
  <c r="Q93" i="11"/>
  <c r="Y93" i="11"/>
  <c r="L96" i="11"/>
  <c r="X95" i="11"/>
  <c r="Z97" i="11"/>
  <c r="L101" i="11"/>
  <c r="K94" i="11"/>
  <c r="K9" i="11"/>
  <c r="L111" i="11"/>
  <c r="M118" i="11"/>
  <c r="K128" i="11"/>
  <c r="K125" i="11" s="1"/>
  <c r="K121" i="11" s="1"/>
  <c r="W134" i="11"/>
  <c r="AB152" i="11"/>
  <c r="U151" i="11"/>
  <c r="L155" i="11"/>
  <c r="G154" i="11"/>
  <c r="L154" i="11" s="1"/>
  <c r="R179" i="11"/>
  <c r="Y180" i="11"/>
  <c r="L182" i="11"/>
  <c r="Z204" i="11"/>
  <c r="AB204" i="11"/>
  <c r="U203" i="11"/>
  <c r="U233" i="11"/>
  <c r="Z238" i="11"/>
  <c r="T123" i="11"/>
  <c r="L14" i="11"/>
  <c r="G13" i="11"/>
  <c r="P12" i="11"/>
  <c r="P11" i="11" s="1"/>
  <c r="P10" i="11" s="1"/>
  <c r="V24" i="11"/>
  <c r="V12" i="11" s="1"/>
  <c r="V11" i="11" s="1"/>
  <c r="AA29" i="11"/>
  <c r="S29" i="11"/>
  <c r="Z29" i="11"/>
  <c r="Q29" i="11"/>
  <c r="L32" i="11"/>
  <c r="X39" i="11"/>
  <c r="Z39" i="11"/>
  <c r="S40" i="11"/>
  <c r="L47" i="11"/>
  <c r="R43" i="11"/>
  <c r="AA48" i="11"/>
  <c r="S48" i="11"/>
  <c r="S47" i="11" s="1"/>
  <c r="Z48" i="11"/>
  <c r="Q48" i="11"/>
  <c r="Q47" i="11" s="1"/>
  <c r="M47" i="11"/>
  <c r="Z47" i="11" s="1"/>
  <c r="Y59" i="11"/>
  <c r="S59" i="11"/>
  <c r="AA59" i="11"/>
  <c r="S60" i="11"/>
  <c r="Q61" i="11"/>
  <c r="V62" i="11"/>
  <c r="AB67" i="11"/>
  <c r="F67" i="11"/>
  <c r="Z71" i="11"/>
  <c r="Q71" i="11"/>
  <c r="Y71" i="11"/>
  <c r="AA71" i="11"/>
  <c r="M70" i="11"/>
  <c r="M76" i="11"/>
  <c r="AA77" i="11"/>
  <c r="S77" i="11"/>
  <c r="S76" i="11" s="1"/>
  <c r="Y77" i="11"/>
  <c r="Z77" i="11"/>
  <c r="L80" i="11"/>
  <c r="AA84" i="11"/>
  <c r="S84" i="11"/>
  <c r="Z84" i="11"/>
  <c r="Q84" i="11"/>
  <c r="Q80" i="11" s="1"/>
  <c r="Y84" i="11"/>
  <c r="L87" i="11"/>
  <c r="Q90" i="11"/>
  <c r="Z93" i="11"/>
  <c r="K95" i="11"/>
  <c r="L95" i="11" s="1"/>
  <c r="W99" i="11"/>
  <c r="R104" i="11"/>
  <c r="AC105" i="11"/>
  <c r="U112" i="11"/>
  <c r="L113" i="11"/>
  <c r="W112" i="11"/>
  <c r="V123" i="11"/>
  <c r="I123" i="11"/>
  <c r="F127" i="11"/>
  <c r="F124" i="11" s="1"/>
  <c r="F120" i="11" s="1"/>
  <c r="Y133" i="11"/>
  <c r="L140" i="11"/>
  <c r="W139" i="11"/>
  <c r="AC140" i="11"/>
  <c r="I127" i="11"/>
  <c r="I124" i="11" s="1"/>
  <c r="AC152" i="11"/>
  <c r="W162" i="11"/>
  <c r="AC163" i="11"/>
  <c r="AA177" i="11"/>
  <c r="S177" i="11"/>
  <c r="S176" i="11" s="1"/>
  <c r="S175" i="11" s="1"/>
  <c r="S174" i="11" s="1"/>
  <c r="Q177" i="11"/>
  <c r="Q176" i="11" s="1"/>
  <c r="Q175" i="11" s="1"/>
  <c r="Q174" i="11" s="1"/>
  <c r="Z177" i="11"/>
  <c r="Y177" i="11"/>
  <c r="AA179" i="11"/>
  <c r="AC179" i="11"/>
  <c r="W178" i="11"/>
  <c r="L315" i="11"/>
  <c r="X128" i="11"/>
  <c r="X125" i="11" s="1"/>
  <c r="X121" i="11" s="1"/>
  <c r="AA142" i="11"/>
  <c r="Z143" i="11"/>
  <c r="U142" i="11"/>
  <c r="AC142" i="11" s="1"/>
  <c r="AC143" i="11"/>
  <c r="AB160" i="11"/>
  <c r="L176" i="11"/>
  <c r="G175" i="11"/>
  <c r="AC176" i="11"/>
  <c r="AB180" i="11"/>
  <c r="AC184" i="11"/>
  <c r="W183" i="11"/>
  <c r="L198" i="11"/>
  <c r="Y200" i="11"/>
  <c r="M199" i="11"/>
  <c r="AA204" i="11"/>
  <c r="W203" i="11"/>
  <c r="AC204" i="11"/>
  <c r="M212" i="11"/>
  <c r="AA213" i="11"/>
  <c r="S213" i="11"/>
  <c r="S212" i="11" s="1"/>
  <c r="S211" i="11" s="1"/>
  <c r="S210" i="11" s="1"/>
  <c r="Y213" i="11"/>
  <c r="W222" i="11"/>
  <c r="R231" i="11"/>
  <c r="AB258" i="11"/>
  <c r="Z258" i="11"/>
  <c r="U257" i="11"/>
  <c r="AB297" i="11"/>
  <c r="U122" i="11"/>
  <c r="K317" i="11"/>
  <c r="K310" i="11" s="1"/>
  <c r="K307" i="11" s="1"/>
  <c r="L328" i="11"/>
  <c r="F128" i="11"/>
  <c r="F125" i="11" s="1"/>
  <c r="F121" i="11" s="1"/>
  <c r="Z136" i="11"/>
  <c r="T128" i="11"/>
  <c r="T125" i="11" s="1"/>
  <c r="T121" i="11" s="1"/>
  <c r="AB144" i="11"/>
  <c r="L147" i="11"/>
  <c r="G146" i="11"/>
  <c r="L146" i="11" s="1"/>
  <c r="J159" i="11"/>
  <c r="L160" i="11"/>
  <c r="AC167" i="11"/>
  <c r="R182" i="11"/>
  <c r="AB183" i="11"/>
  <c r="L187" i="11"/>
  <c r="Y189" i="11"/>
  <c r="M188" i="11"/>
  <c r="S189" i="11"/>
  <c r="S188" i="11" s="1"/>
  <c r="S187" i="11" s="1"/>
  <c r="S186" i="11" s="1"/>
  <c r="AA189" i="11"/>
  <c r="Q189" i="11"/>
  <c r="Q188" i="11" s="1"/>
  <c r="Q187" i="11" s="1"/>
  <c r="Q186" i="11" s="1"/>
  <c r="Z189" i="11"/>
  <c r="Z199" i="11"/>
  <c r="AA206" i="11"/>
  <c r="Z213" i="11"/>
  <c r="Z263" i="11"/>
  <c r="Q263" i="11"/>
  <c r="Q262" i="11" s="1"/>
  <c r="Q261" i="11" s="1"/>
  <c r="M262" i="11"/>
  <c r="Y263" i="11"/>
  <c r="AA263" i="11"/>
  <c r="S263" i="11"/>
  <c r="S262" i="11" s="1"/>
  <c r="S261" i="11" s="1"/>
  <c r="AB338" i="11"/>
  <c r="U337" i="11"/>
  <c r="Y25" i="11"/>
  <c r="M24" i="11"/>
  <c r="Z24" i="11" s="1"/>
  <c r="Z25" i="11"/>
  <c r="X32" i="11"/>
  <c r="X12" i="11" s="1"/>
  <c r="X11" i="11" s="1"/>
  <c r="V51" i="11"/>
  <c r="V50" i="11" s="1"/>
  <c r="AC55" i="11"/>
  <c r="AC62" i="11"/>
  <c r="G67" i="11"/>
  <c r="AB76" i="11"/>
  <c r="M87" i="11"/>
  <c r="Z88" i="11"/>
  <c r="Q88" i="11"/>
  <c r="Y88" i="11"/>
  <c r="F95" i="11"/>
  <c r="Y101" i="11"/>
  <c r="V94" i="11"/>
  <c r="V9" i="11"/>
  <c r="AA110" i="11"/>
  <c r="S110" i="11"/>
  <c r="S109" i="11" s="1"/>
  <c r="S108" i="11" s="1"/>
  <c r="Z110" i="11"/>
  <c r="Q110" i="11"/>
  <c r="Q109" i="11" s="1"/>
  <c r="Q108" i="11" s="1"/>
  <c r="M109" i="11"/>
  <c r="AA118" i="11"/>
  <c r="W113" i="11"/>
  <c r="R130" i="11"/>
  <c r="AB130" i="11" s="1"/>
  <c r="L134" i="11"/>
  <c r="AB139" i="11"/>
  <c r="M147" i="11"/>
  <c r="AA148" i="11"/>
  <c r="AA153" i="11"/>
  <c r="S153" i="11"/>
  <c r="S152" i="11" s="1"/>
  <c r="S151" i="11" s="1"/>
  <c r="S150" i="11" s="1"/>
  <c r="M152" i="11"/>
  <c r="Y153" i="11"/>
  <c r="AC156" i="11"/>
  <c r="U166" i="11"/>
  <c r="L168" i="11"/>
  <c r="I167" i="11"/>
  <c r="R167" i="11"/>
  <c r="AB167" i="11" s="1"/>
  <c r="AB188" i="11"/>
  <c r="L190" i="11"/>
  <c r="U190" i="11"/>
  <c r="Q213" i="11"/>
  <c r="Q212" i="11" s="1"/>
  <c r="Q211" i="11" s="1"/>
  <c r="Q210" i="11" s="1"/>
  <c r="AA217" i="11"/>
  <c r="S217" i="11"/>
  <c r="S216" i="11" s="1"/>
  <c r="S215" i="11" s="1"/>
  <c r="S214" i="11" s="1"/>
  <c r="M216" i="11"/>
  <c r="Y217" i="11"/>
  <c r="Y219" i="11"/>
  <c r="V251" i="11"/>
  <c r="V250" i="11" s="1"/>
  <c r="V249" i="11" s="1"/>
  <c r="V247" i="11" s="1"/>
  <c r="X272" i="11"/>
  <c r="X271" i="11" s="1"/>
  <c r="X249" i="11" s="1"/>
  <c r="X247" i="11" s="1"/>
  <c r="X123" i="11" s="1"/>
  <c r="Z288" i="11"/>
  <c r="Q288" i="11"/>
  <c r="Q287" i="11" s="1"/>
  <c r="M287" i="11"/>
  <c r="Y288" i="11"/>
  <c r="S288" i="11"/>
  <c r="S287" i="11" s="1"/>
  <c r="AA288" i="11"/>
  <c r="G291" i="11"/>
  <c r="L292" i="11"/>
  <c r="W12" i="11"/>
  <c r="Q25" i="11"/>
  <c r="AA25" i="11"/>
  <c r="AB51" i="11"/>
  <c r="H67" i="11"/>
  <c r="H49" i="11" s="1"/>
  <c r="AC76" i="11"/>
  <c r="S88" i="11"/>
  <c r="AA89" i="11"/>
  <c r="S89" i="11"/>
  <c r="Z89" i="11"/>
  <c r="Q89" i="11"/>
  <c r="AA91" i="11"/>
  <c r="S91" i="11"/>
  <c r="Z91" i="11"/>
  <c r="Q91" i="11"/>
  <c r="L97" i="11"/>
  <c r="W96" i="11"/>
  <c r="AA97" i="11"/>
  <c r="L100" i="11"/>
  <c r="L109" i="11"/>
  <c r="I108" i="11"/>
  <c r="I10" i="11" s="1"/>
  <c r="R108" i="11"/>
  <c r="Y109" i="11"/>
  <c r="X127" i="11"/>
  <c r="X124" i="11" s="1"/>
  <c r="AA132" i="11"/>
  <c r="W131" i="11"/>
  <c r="AC132" i="11"/>
  <c r="U138" i="11"/>
  <c r="AB140" i="11"/>
  <c r="Y149" i="11"/>
  <c r="G150" i="11"/>
  <c r="Z153" i="11"/>
  <c r="W155" i="11"/>
  <c r="AA157" i="11"/>
  <c r="S157" i="11"/>
  <c r="S156" i="11" s="1"/>
  <c r="S155" i="11" s="1"/>
  <c r="S154" i="11" s="1"/>
  <c r="Z157" i="11"/>
  <c r="Q157" i="11"/>
  <c r="Q156" i="11" s="1"/>
  <c r="Q155" i="11" s="1"/>
  <c r="Q154" i="11" s="1"/>
  <c r="M156" i="11"/>
  <c r="AA156" i="11" s="1"/>
  <c r="R163" i="11"/>
  <c r="Z165" i="11"/>
  <c r="Q165" i="11"/>
  <c r="Q164" i="11" s="1"/>
  <c r="Q163" i="11" s="1"/>
  <c r="Q162" i="11" s="1"/>
  <c r="Y165" i="11"/>
  <c r="M164" i="11"/>
  <c r="Y176" i="11"/>
  <c r="AB179" i="11"/>
  <c r="H179" i="11"/>
  <c r="L180" i="11"/>
  <c r="Z185" i="11"/>
  <c r="Q185" i="11"/>
  <c r="Q184" i="11" s="1"/>
  <c r="Q183" i="11" s="1"/>
  <c r="Q182" i="11" s="1"/>
  <c r="Y185" i="11"/>
  <c r="M184" i="11"/>
  <c r="AA184" i="11" s="1"/>
  <c r="AA185" i="11"/>
  <c r="M192" i="11"/>
  <c r="AA193" i="11"/>
  <c r="S193" i="11"/>
  <c r="S192" i="11" s="1"/>
  <c r="S191" i="11" s="1"/>
  <c r="S190" i="11" s="1"/>
  <c r="Q193" i="11"/>
  <c r="Q192" i="11" s="1"/>
  <c r="Q191" i="11" s="1"/>
  <c r="Q190" i="11" s="1"/>
  <c r="Z193" i="11"/>
  <c r="U194" i="11"/>
  <c r="L196" i="11"/>
  <c r="R195" i="11"/>
  <c r="AB195" i="11" s="1"/>
  <c r="Z197" i="11"/>
  <c r="Q197" i="11"/>
  <c r="Q196" i="11" s="1"/>
  <c r="Q195" i="11" s="1"/>
  <c r="Q194" i="11" s="1"/>
  <c r="Y197" i="11"/>
  <c r="M196" i="11"/>
  <c r="S197" i="11"/>
  <c r="S196" i="11" s="1"/>
  <c r="S195" i="11" s="1"/>
  <c r="S194" i="11" s="1"/>
  <c r="L199" i="11"/>
  <c r="Z201" i="11"/>
  <c r="Q201" i="11"/>
  <c r="Q200" i="11" s="1"/>
  <c r="Q199" i="11" s="1"/>
  <c r="Q198" i="11" s="1"/>
  <c r="Y201" i="11"/>
  <c r="AA201" i="11"/>
  <c r="L211" i="11"/>
  <c r="G210" i="11"/>
  <c r="L210" i="11" s="1"/>
  <c r="Z217" i="11"/>
  <c r="L223" i="11"/>
  <c r="H222" i="11"/>
  <c r="L222" i="11" s="1"/>
  <c r="AA230" i="11"/>
  <c r="O260" i="11"/>
  <c r="O248" i="11" s="1"/>
  <c r="O246" i="11" s="1"/>
  <c r="AA294" i="11"/>
  <c r="S294" i="11"/>
  <c r="S293" i="11" s="1"/>
  <c r="S292" i="11" s="1"/>
  <c r="S291" i="11" s="1"/>
  <c r="S290" i="11" s="1"/>
  <c r="S289" i="11" s="1"/>
  <c r="Z294" i="11"/>
  <c r="Q294" i="11"/>
  <c r="Q293" i="11" s="1"/>
  <c r="Q292" i="11" s="1"/>
  <c r="Q291" i="11" s="1"/>
  <c r="Q290" i="11" s="1"/>
  <c r="Q289" i="11" s="1"/>
  <c r="M293" i="11"/>
  <c r="Y294" i="11"/>
  <c r="R296" i="11"/>
  <c r="AB298" i="11"/>
  <c r="Z300" i="11"/>
  <c r="Q300" i="11"/>
  <c r="Q299" i="11" s="1"/>
  <c r="Q298" i="11" s="1"/>
  <c r="Q297" i="11" s="1"/>
  <c r="Q296" i="11" s="1"/>
  <c r="Q295" i="11" s="1"/>
  <c r="Y300" i="11"/>
  <c r="S300" i="11"/>
  <c r="S299" i="11" s="1"/>
  <c r="S298" i="11" s="1"/>
  <c r="S297" i="11" s="1"/>
  <c r="S296" i="11" s="1"/>
  <c r="S295" i="11" s="1"/>
  <c r="AA300" i="11"/>
  <c r="M299" i="11"/>
  <c r="L311" i="11"/>
  <c r="H308" i="11"/>
  <c r="H305" i="11" s="1"/>
  <c r="L192" i="11"/>
  <c r="W191" i="11"/>
  <c r="AA192" i="11"/>
  <c r="AA199" i="11"/>
  <c r="AB208" i="11"/>
  <c r="AB219" i="11"/>
  <c r="U218" i="11"/>
  <c r="L220" i="11"/>
  <c r="G231" i="11"/>
  <c r="L233" i="11"/>
  <c r="AA237" i="11"/>
  <c r="S237" i="11"/>
  <c r="S235" i="11" s="1"/>
  <c r="S233" i="11" s="1"/>
  <c r="S231" i="11" s="1"/>
  <c r="S129" i="11" s="1"/>
  <c r="S126" i="11" s="1"/>
  <c r="M235" i="11"/>
  <c r="Z237" i="11"/>
  <c r="Q237" i="11"/>
  <c r="Q235" i="11" s="1"/>
  <c r="W233" i="11"/>
  <c r="H243" i="11"/>
  <c r="L244" i="11"/>
  <c r="R250" i="11"/>
  <c r="F249" i="11"/>
  <c r="F247" i="11" s="1"/>
  <c r="F123" i="11" s="1"/>
  <c r="AC258" i="11"/>
  <c r="T260" i="11"/>
  <c r="T248" i="11" s="1"/>
  <c r="T246" i="11" s="1"/>
  <c r="V260" i="11"/>
  <c r="V248" i="11" s="1"/>
  <c r="V246" i="11" s="1"/>
  <c r="W271" i="11"/>
  <c r="G277" i="11"/>
  <c r="R291" i="11"/>
  <c r="X296" i="11"/>
  <c r="X295" i="11" s="1"/>
  <c r="Y332" i="11"/>
  <c r="M331" i="11"/>
  <c r="Y331" i="11" s="1"/>
  <c r="S332" i="11"/>
  <c r="S331" i="11" s="1"/>
  <c r="Z332" i="11"/>
  <c r="Y79" i="11"/>
  <c r="Z79" i="11"/>
  <c r="Y86" i="11"/>
  <c r="Z86" i="11"/>
  <c r="AB99" i="11"/>
  <c r="AB101" i="11"/>
  <c r="Y106" i="11"/>
  <c r="M105" i="11"/>
  <c r="Z105" i="11" s="1"/>
  <c r="Z106" i="11"/>
  <c r="Z109" i="11"/>
  <c r="L116" i="11"/>
  <c r="L132" i="11"/>
  <c r="L142" i="11"/>
  <c r="AC146" i="11"/>
  <c r="L152" i="11"/>
  <c r="H151" i="11"/>
  <c r="H150" i="11" s="1"/>
  <c r="AB155" i="11"/>
  <c r="R154" i="11"/>
  <c r="Z161" i="11"/>
  <c r="Q161" i="11"/>
  <c r="Q160" i="11" s="1"/>
  <c r="Q159" i="11" s="1"/>
  <c r="Q158" i="11" s="1"/>
  <c r="Y161" i="11"/>
  <c r="AA161" i="11"/>
  <c r="M160" i="11"/>
  <c r="L172" i="11"/>
  <c r="AC175" i="11"/>
  <c r="L206" i="11"/>
  <c r="AC210" i="11"/>
  <c r="L216" i="11"/>
  <c r="H215" i="11"/>
  <c r="H214" i="11" s="1"/>
  <c r="L214" i="11" s="1"/>
  <c r="G219" i="11"/>
  <c r="AA225" i="11"/>
  <c r="S225" i="11"/>
  <c r="S224" i="11" s="1"/>
  <c r="S223" i="11" s="1"/>
  <c r="S222" i="11" s="1"/>
  <c r="Z225" i="11"/>
  <c r="Q225" i="11"/>
  <c r="Q224" i="11" s="1"/>
  <c r="Q223" i="11" s="1"/>
  <c r="Q222" i="11" s="1"/>
  <c r="Y225" i="11"/>
  <c r="M224" i="11"/>
  <c r="U227" i="11"/>
  <c r="AA229" i="11"/>
  <c r="S229" i="11"/>
  <c r="S228" i="11" s="1"/>
  <c r="S227" i="11" s="1"/>
  <c r="S226" i="11" s="1"/>
  <c r="M228" i="11"/>
  <c r="Z228" i="11" s="1"/>
  <c r="Z229" i="11"/>
  <c r="Q229" i="11"/>
  <c r="Q228" i="11" s="1"/>
  <c r="Q227" i="11" s="1"/>
  <c r="Q226" i="11" s="1"/>
  <c r="AA234" i="11"/>
  <c r="Z235" i="11"/>
  <c r="O233" i="11"/>
  <c r="O231" i="11" s="1"/>
  <c r="O129" i="11" s="1"/>
  <c r="O126" i="11" s="1"/>
  <c r="O123" i="11" s="1"/>
  <c r="AA243" i="11"/>
  <c r="AC243" i="11"/>
  <c r="W242" i="11"/>
  <c r="AB251" i="11"/>
  <c r="U250" i="11"/>
  <c r="AA255" i="11"/>
  <c r="S255" i="11"/>
  <c r="S254" i="11" s="1"/>
  <c r="Q255" i="11"/>
  <c r="Q254" i="11" s="1"/>
  <c r="Z255" i="11"/>
  <c r="M254" i="11"/>
  <c r="Y255" i="11"/>
  <c r="U260" i="11"/>
  <c r="Y264" i="11"/>
  <c r="I278" i="11"/>
  <c r="I277" i="11" s="1"/>
  <c r="Z283" i="11"/>
  <c r="AB291" i="11"/>
  <c r="Y293" i="11"/>
  <c r="P296" i="11"/>
  <c r="P295" i="11" s="1"/>
  <c r="R301" i="11"/>
  <c r="Z312" i="11"/>
  <c r="U311" i="11"/>
  <c r="AB312" i="11"/>
  <c r="AC312" i="11"/>
  <c r="Q332" i="11"/>
  <c r="Q331" i="11" s="1"/>
  <c r="AC9" i="11"/>
  <c r="Q79" i="11"/>
  <c r="AA79" i="11"/>
  <c r="M80" i="11"/>
  <c r="X80" i="11"/>
  <c r="Q86" i="11"/>
  <c r="AA86" i="11"/>
  <c r="Y97" i="11"/>
  <c r="AA101" i="11"/>
  <c r="AC94" i="11"/>
  <c r="Q106" i="11"/>
  <c r="AA106" i="11"/>
  <c r="AB118" i="11"/>
  <c r="P123" i="11"/>
  <c r="AB136" i="11"/>
  <c r="Y141" i="11"/>
  <c r="M140" i="11"/>
  <c r="Z141" i="11"/>
  <c r="AC160" i="11"/>
  <c r="W159" i="11"/>
  <c r="S161" i="11"/>
  <c r="S160" i="11" s="1"/>
  <c r="S159" i="11" s="1"/>
  <c r="S158" i="11" s="1"/>
  <c r="AA164" i="11"/>
  <c r="Z179" i="11"/>
  <c r="AA181" i="11"/>
  <c r="S181" i="11"/>
  <c r="S180" i="11" s="1"/>
  <c r="S179" i="11" s="1"/>
  <c r="S178" i="11" s="1"/>
  <c r="Z181" i="11"/>
  <c r="Q181" i="11"/>
  <c r="Q180" i="11" s="1"/>
  <c r="Q179" i="11" s="1"/>
  <c r="Q178" i="11" s="1"/>
  <c r="L184" i="11"/>
  <c r="Y188" i="11"/>
  <c r="Y192" i="11"/>
  <c r="L194" i="11"/>
  <c r="AC199" i="11"/>
  <c r="Y199" i="11"/>
  <c r="AB200" i="11"/>
  <c r="Y205" i="11"/>
  <c r="M204" i="11"/>
  <c r="Z205" i="11"/>
  <c r="L226" i="11"/>
  <c r="G230" i="11"/>
  <c r="L230" i="11" s="1"/>
  <c r="L232" i="11"/>
  <c r="L234" i="11"/>
  <c r="U232" i="11"/>
  <c r="AC232" i="11" s="1"/>
  <c r="AB234" i="11"/>
  <c r="AB244" i="11"/>
  <c r="R243" i="11"/>
  <c r="H251" i="11"/>
  <c r="H250" i="11" s="1"/>
  <c r="H249" i="11" s="1"/>
  <c r="H247" i="11" s="1"/>
  <c r="H123" i="11" s="1"/>
  <c r="L254" i="11"/>
  <c r="Y254" i="11"/>
  <c r="I249" i="11"/>
  <c r="I247" i="11" s="1"/>
  <c r="W261" i="11"/>
  <c r="AA262" i="11"/>
  <c r="Z273" i="11"/>
  <c r="Y275" i="11"/>
  <c r="Z275" i="11"/>
  <c r="U278" i="11"/>
  <c r="W278" i="11"/>
  <c r="Y281" i="11"/>
  <c r="AC303" i="11"/>
  <c r="W302" i="11"/>
  <c r="AB131" i="11"/>
  <c r="L144" i="11"/>
  <c r="AC147" i="11"/>
  <c r="L148" i="11"/>
  <c r="Y169" i="11"/>
  <c r="M168" i="11"/>
  <c r="Z169" i="11"/>
  <c r="AA180" i="11"/>
  <c r="L191" i="11"/>
  <c r="L208" i="11"/>
  <c r="AC211" i="11"/>
  <c r="L212" i="11"/>
  <c r="AA232" i="11"/>
  <c r="Z241" i="11"/>
  <c r="W266" i="11"/>
  <c r="V266" i="11"/>
  <c r="AA270" i="11"/>
  <c r="S270" i="11"/>
  <c r="S269" i="11" s="1"/>
  <c r="Q270" i="11"/>
  <c r="Q269" i="11" s="1"/>
  <c r="M269" i="11"/>
  <c r="AA269" i="11" s="1"/>
  <c r="Z270" i="11"/>
  <c r="L279" i="11"/>
  <c r="AA286" i="11"/>
  <c r="S286" i="11"/>
  <c r="S285" i="11" s="1"/>
  <c r="Z286" i="11"/>
  <c r="Q286" i="11"/>
  <c r="Q285" i="11" s="1"/>
  <c r="AA293" i="11"/>
  <c r="W292" i="11"/>
  <c r="AC293" i="11"/>
  <c r="J296" i="11"/>
  <c r="J295" i="11" s="1"/>
  <c r="L302" i="11"/>
  <c r="AB303" i="11"/>
  <c r="V308" i="11"/>
  <c r="V305" i="11" s="1"/>
  <c r="V120" i="11" s="1"/>
  <c r="T308" i="11"/>
  <c r="T305" i="11" s="1"/>
  <c r="W338" i="11"/>
  <c r="AA136" i="11"/>
  <c r="AC151" i="11"/>
  <c r="Q169" i="11"/>
  <c r="Q168" i="11" s="1"/>
  <c r="Q167" i="11" s="1"/>
  <c r="Q166" i="11" s="1"/>
  <c r="AA169" i="11"/>
  <c r="Z184" i="11"/>
  <c r="L195" i="11"/>
  <c r="AA200" i="11"/>
  <c r="Y204" i="11"/>
  <c r="AC215" i="11"/>
  <c r="L228" i="11"/>
  <c r="Z239" i="11"/>
  <c r="Q239" i="11"/>
  <c r="Q238" i="11" s="1"/>
  <c r="Q233" i="11" s="1"/>
  <c r="Q231" i="11" s="1"/>
  <c r="Q129" i="11" s="1"/>
  <c r="Q126" i="11" s="1"/>
  <c r="M238" i="11"/>
  <c r="AA238" i="11" s="1"/>
  <c r="Y239" i="11"/>
  <c r="AA239" i="11"/>
  <c r="Z243" i="11"/>
  <c r="AA245" i="11"/>
  <c r="S245" i="11"/>
  <c r="S244" i="11" s="1"/>
  <c r="S243" i="11" s="1"/>
  <c r="S242" i="11" s="1"/>
  <c r="S241" i="11" s="1"/>
  <c r="S240" i="11" s="1"/>
  <c r="Z245" i="11"/>
  <c r="Q245" i="11"/>
  <c r="Q244" i="11" s="1"/>
  <c r="Q243" i="11" s="1"/>
  <c r="Q242" i="11" s="1"/>
  <c r="Q241" i="11" s="1"/>
  <c r="Q240" i="11" s="1"/>
  <c r="R256" i="11"/>
  <c r="AA259" i="11"/>
  <c r="S259" i="11"/>
  <c r="S258" i="11" s="1"/>
  <c r="S257" i="11" s="1"/>
  <c r="S256" i="11" s="1"/>
  <c r="M258" i="11"/>
  <c r="Y259" i="11"/>
  <c r="Z259" i="11"/>
  <c r="L262" i="11"/>
  <c r="P260" i="11"/>
  <c r="P248" i="11" s="1"/>
  <c r="P246" i="11" s="1"/>
  <c r="P120" i="11" s="1"/>
  <c r="X266" i="11"/>
  <c r="X260" i="11" s="1"/>
  <c r="X248" i="11" s="1"/>
  <c r="X246" i="11" s="1"/>
  <c r="Y269" i="11"/>
  <c r="H278" i="11"/>
  <c r="H277" i="11" s="1"/>
  <c r="Z280" i="11"/>
  <c r="Q280" i="11"/>
  <c r="Q279" i="11" s="1"/>
  <c r="M279" i="11"/>
  <c r="AA279" i="11" s="1"/>
  <c r="Y280" i="11"/>
  <c r="AA280" i="11"/>
  <c r="S280" i="11"/>
  <c r="S279" i="11" s="1"/>
  <c r="Z284" i="11"/>
  <c r="Q284" i="11"/>
  <c r="Q283" i="11" s="1"/>
  <c r="M283" i="11"/>
  <c r="Y283" i="11" s="1"/>
  <c r="Y284" i="11"/>
  <c r="AA284" i="11"/>
  <c r="M285" i="11"/>
  <c r="L293" i="11"/>
  <c r="Y299" i="11"/>
  <c r="I301" i="11"/>
  <c r="L303" i="11"/>
  <c r="AA311" i="11"/>
  <c r="AC311" i="11"/>
  <c r="AA325" i="11"/>
  <c r="S325" i="11"/>
  <c r="S324" i="11" s="1"/>
  <c r="Z325" i="11"/>
  <c r="Q325" i="11"/>
  <c r="Q324" i="11" s="1"/>
  <c r="Q323" i="11" s="1"/>
  <c r="Q316" i="11" s="1"/>
  <c r="Q309" i="11" s="1"/>
  <c r="Q306" i="11" s="1"/>
  <c r="Q122" i="11" s="1"/>
  <c r="M324" i="11"/>
  <c r="W317" i="11"/>
  <c r="AB329" i="11"/>
  <c r="U328" i="11"/>
  <c r="AC329" i="11"/>
  <c r="S328" i="11"/>
  <c r="S317" i="11" s="1"/>
  <c r="S310" i="11" s="1"/>
  <c r="S307" i="11" s="1"/>
  <c r="L337" i="11"/>
  <c r="U342" i="11"/>
  <c r="AB343" i="11"/>
  <c r="AA244" i="11"/>
  <c r="G272" i="11"/>
  <c r="L273" i="11"/>
  <c r="AA299" i="11"/>
  <c r="J308" i="11"/>
  <c r="J305" i="11" s="1"/>
  <c r="G309" i="11"/>
  <c r="M315" i="11"/>
  <c r="AA318" i="11"/>
  <c r="L323" i="11"/>
  <c r="J323" i="11"/>
  <c r="J316" i="11" s="1"/>
  <c r="J309" i="11" s="1"/>
  <c r="J306" i="11" s="1"/>
  <c r="J122" i="11" s="1"/>
  <c r="L326" i="11"/>
  <c r="L339" i="11"/>
  <c r="L343" i="11"/>
  <c r="G342" i="11"/>
  <c r="AC343" i="11"/>
  <c r="AC234" i="11"/>
  <c r="W251" i="11"/>
  <c r="L267" i="11"/>
  <c r="R266" i="11"/>
  <c r="AA273" i="11"/>
  <c r="W298" i="11"/>
  <c r="Y324" i="11"/>
  <c r="R323" i="11"/>
  <c r="Q328" i="11"/>
  <c r="Q317" i="11" s="1"/>
  <c r="Q310" i="11" s="1"/>
  <c r="Q307" i="11" s="1"/>
  <c r="L334" i="11"/>
  <c r="I333" i="11"/>
  <c r="R333" i="11"/>
  <c r="G251" i="11"/>
  <c r="M252" i="11"/>
  <c r="Z252" i="11" s="1"/>
  <c r="AA254" i="11"/>
  <c r="J260" i="11"/>
  <c r="J248" i="11" s="1"/>
  <c r="J246" i="11" s="1"/>
  <c r="Y262" i="11"/>
  <c r="AA268" i="11"/>
  <c r="S268" i="11"/>
  <c r="S267" i="11" s="1"/>
  <c r="Z268" i="11"/>
  <c r="Q268" i="11"/>
  <c r="Q267" i="11" s="1"/>
  <c r="Q266" i="11" s="1"/>
  <c r="M267" i="11"/>
  <c r="Y267" i="11" s="1"/>
  <c r="L275" i="11"/>
  <c r="Y276" i="11"/>
  <c r="Z276" i="11"/>
  <c r="J278" i="11"/>
  <c r="J277" i="11" s="1"/>
  <c r="J249" i="11" s="1"/>
  <c r="J247" i="11" s="1"/>
  <c r="J123" i="11" s="1"/>
  <c r="AB292" i="11"/>
  <c r="U296" i="11"/>
  <c r="Z303" i="11"/>
  <c r="AB324" i="11"/>
  <c r="Z327" i="11"/>
  <c r="Q327" i="11"/>
  <c r="Q326" i="11" s="1"/>
  <c r="Y327" i="11"/>
  <c r="AA327" i="11"/>
  <c r="M326" i="11"/>
  <c r="S327" i="11"/>
  <c r="S326" i="11" s="1"/>
  <c r="L331" i="11"/>
  <c r="AA253" i="11"/>
  <c r="S253" i="11"/>
  <c r="S252" i="11" s="1"/>
  <c r="S251" i="11" s="1"/>
  <c r="S250" i="11" s="1"/>
  <c r="Z253" i="11"/>
  <c r="Q253" i="11"/>
  <c r="Q252" i="11" s="1"/>
  <c r="AC257" i="11"/>
  <c r="AA264" i="11"/>
  <c r="K278" i="11"/>
  <c r="K277" i="11" s="1"/>
  <c r="K249" i="11" s="1"/>
  <c r="K247" i="11" s="1"/>
  <c r="K123" i="11" s="1"/>
  <c r="AA281" i="11"/>
  <c r="L287" i="11"/>
  <c r="T296" i="11"/>
  <c r="T295" i="11" s="1"/>
  <c r="Y304" i="11"/>
  <c r="M303" i="11"/>
  <c r="Z304" i="11"/>
  <c r="O308" i="11"/>
  <c r="O305" i="11" s="1"/>
  <c r="O120" i="11" s="1"/>
  <c r="O345" i="11" s="1"/>
  <c r="AC324" i="11"/>
  <c r="W323" i="11"/>
  <c r="Y330" i="11"/>
  <c r="M329" i="11"/>
  <c r="Z330" i="11"/>
  <c r="L335" i="11"/>
  <c r="AA344" i="11"/>
  <c r="S344" i="11"/>
  <c r="S343" i="11" s="1"/>
  <c r="S342" i="11" s="1"/>
  <c r="S341" i="11" s="1"/>
  <c r="M343" i="11"/>
  <c r="Z343" i="11" s="1"/>
  <c r="Z344" i="11"/>
  <c r="Q344" i="11"/>
  <c r="Q343" i="11" s="1"/>
  <c r="Q342" i="11" s="1"/>
  <c r="Q341" i="11" s="1"/>
  <c r="Y344" i="11"/>
  <c r="L318" i="11"/>
  <c r="AB319" i="11"/>
  <c r="AA326" i="11"/>
  <c r="AC326" i="11"/>
  <c r="AC333" i="11"/>
  <c r="AC334" i="11"/>
  <c r="Z335" i="11"/>
  <c r="AC335" i="11"/>
  <c r="M339" i="11"/>
  <c r="AA340" i="11"/>
  <c r="S340" i="11"/>
  <c r="S339" i="11" s="1"/>
  <c r="S338" i="11" s="1"/>
  <c r="S337" i="11" s="1"/>
  <c r="Y340" i="11"/>
  <c r="AC315" i="11"/>
  <c r="AC318" i="11"/>
  <c r="V318" i="11"/>
  <c r="V315" i="11" s="1"/>
  <c r="AB323" i="11"/>
  <c r="AA331" i="11"/>
  <c r="Y336" i="11"/>
  <c r="M335" i="11"/>
  <c r="S336" i="11"/>
  <c r="S335" i="11" s="1"/>
  <c r="S334" i="11" s="1"/>
  <c r="S333" i="11" s="1"/>
  <c r="S308" i="11" s="1"/>
  <c r="S305" i="11" s="1"/>
  <c r="AA336" i="11"/>
  <c r="Q336" i="11"/>
  <c r="Q335" i="11" s="1"/>
  <c r="Q334" i="11" s="1"/>
  <c r="Q333" i="11" s="1"/>
  <c r="Q308" i="11" s="1"/>
  <c r="Q305" i="11" s="1"/>
  <c r="Z340" i="11"/>
  <c r="L321" i="11"/>
  <c r="V323" i="11"/>
  <c r="V316" i="11" s="1"/>
  <c r="V309" i="11" s="1"/>
  <c r="V306" i="11" s="1"/>
  <c r="V122" i="11" s="1"/>
  <c r="Z326" i="11"/>
  <c r="T328" i="11"/>
  <c r="T317" i="11" s="1"/>
  <c r="T310" i="11" s="1"/>
  <c r="T307" i="11" s="1"/>
  <c r="L338" i="11"/>
  <c r="L313" i="11"/>
  <c r="L317" i="11"/>
  <c r="G310" i="11"/>
  <c r="R317" i="11"/>
  <c r="G51" i="10"/>
  <c r="J45" i="10"/>
  <c r="J55" i="10"/>
  <c r="F49" i="10"/>
  <c r="K35" i="10"/>
  <c r="K71" i="10"/>
  <c r="H70" i="10"/>
  <c r="H26" i="10"/>
  <c r="K27" i="10"/>
  <c r="K36" i="10"/>
  <c r="H35" i="10"/>
  <c r="H38" i="10"/>
  <c r="K39" i="10"/>
  <c r="J83" i="10"/>
  <c r="G7" i="10"/>
  <c r="G88" i="10" s="1"/>
  <c r="K24" i="10"/>
  <c r="K59" i="10"/>
  <c r="H58" i="10"/>
  <c r="K85" i="10"/>
  <c r="H84" i="10"/>
  <c r="H13" i="10"/>
  <c r="K13" i="10" s="1"/>
  <c r="J73" i="10"/>
  <c r="G22" i="10"/>
  <c r="G21" i="10" s="1"/>
  <c r="K70" i="10"/>
  <c r="K26" i="10"/>
  <c r="K38" i="10"/>
  <c r="J23" i="10"/>
  <c r="F23" i="10"/>
  <c r="F22" i="10" s="1"/>
  <c r="F21" i="10" s="1"/>
  <c r="F7" i="10" s="1"/>
  <c r="F88" i="10" s="1"/>
  <c r="H31" i="10"/>
  <c r="K32" i="10"/>
  <c r="K44" i="10"/>
  <c r="H43" i="10"/>
  <c r="H24" i="10"/>
  <c r="H47" i="10"/>
  <c r="H62" i="10"/>
  <c r="H74" i="10"/>
  <c r="H86" i="10"/>
  <c r="K86" i="10" s="1"/>
  <c r="F10" i="8"/>
  <c r="F9" i="8" s="1"/>
  <c r="H11" i="8"/>
  <c r="N12" i="8"/>
  <c r="M36" i="8"/>
  <c r="L54" i="8"/>
  <c r="L52" i="8" s="1"/>
  <c r="L49" i="8" s="1"/>
  <c r="L225" i="8" s="1"/>
  <c r="G10" i="8"/>
  <c r="G9" i="8" s="1"/>
  <c r="L30" i="8"/>
  <c r="L17" i="8" s="1"/>
  <c r="L10" i="8" s="1"/>
  <c r="L9" i="8" s="1"/>
  <c r="O12" i="8"/>
  <c r="G54" i="8"/>
  <c r="G52" i="8" s="1"/>
  <c r="G49" i="8" s="1"/>
  <c r="O72" i="8"/>
  <c r="K71" i="8"/>
  <c r="K151" i="8"/>
  <c r="O152" i="8"/>
  <c r="M23" i="8"/>
  <c r="O36" i="8"/>
  <c r="N46" i="8"/>
  <c r="H45" i="8"/>
  <c r="N45" i="8" s="1"/>
  <c r="M47" i="8"/>
  <c r="N47" i="8"/>
  <c r="J60" i="8"/>
  <c r="M61" i="8"/>
  <c r="M68" i="8"/>
  <c r="N68" i="8"/>
  <c r="H67" i="8"/>
  <c r="N78" i="8"/>
  <c r="H77" i="8"/>
  <c r="M78" i="8"/>
  <c r="N82" i="8"/>
  <c r="H81" i="8"/>
  <c r="M82" i="8"/>
  <c r="N86" i="8"/>
  <c r="H85" i="8"/>
  <c r="M86" i="8"/>
  <c r="N90" i="8"/>
  <c r="H89" i="8"/>
  <c r="M90" i="8"/>
  <c r="N94" i="8"/>
  <c r="H93" i="8"/>
  <c r="M94" i="8"/>
  <c r="N98" i="8"/>
  <c r="H97" i="8"/>
  <c r="M98" i="8"/>
  <c r="N102" i="8"/>
  <c r="H101" i="8"/>
  <c r="N101" i="8" s="1"/>
  <c r="M102" i="8"/>
  <c r="N106" i="8"/>
  <c r="H105" i="8"/>
  <c r="M106" i="8"/>
  <c r="J131" i="8"/>
  <c r="N13" i="8"/>
  <c r="N39" i="8"/>
  <c r="N61" i="8"/>
  <c r="H60" i="8"/>
  <c r="J30" i="8"/>
  <c r="N31" i="8"/>
  <c r="N38" i="8"/>
  <c r="M39" i="8"/>
  <c r="K59" i="8"/>
  <c r="N60" i="8"/>
  <c r="N110" i="8"/>
  <c r="H109" i="8"/>
  <c r="M110" i="8"/>
  <c r="M215" i="8"/>
  <c r="H214" i="8"/>
  <c r="N215" i="8"/>
  <c r="J18" i="8"/>
  <c r="N19" i="8"/>
  <c r="N24" i="8"/>
  <c r="K30" i="8"/>
  <c r="N34" i="8"/>
  <c r="N41" i="8"/>
  <c r="N62" i="8"/>
  <c r="M62" i="8"/>
  <c r="J63" i="8"/>
  <c r="N70" i="8"/>
  <c r="H69" i="8"/>
  <c r="M70" i="8"/>
  <c r="K119" i="8"/>
  <c r="O120" i="8"/>
  <c r="H156" i="8"/>
  <c r="N157" i="8"/>
  <c r="M157" i="8"/>
  <c r="N11" i="8"/>
  <c r="J12" i="8"/>
  <c r="K18" i="8"/>
  <c r="N23" i="8"/>
  <c r="N29" i="8"/>
  <c r="N37" i="8"/>
  <c r="H36" i="8"/>
  <c r="M38" i="8"/>
  <c r="O44" i="8"/>
  <c r="F54" i="8"/>
  <c r="F52" i="8" s="1"/>
  <c r="F49" i="8" s="1"/>
  <c r="J56" i="8"/>
  <c r="M57" i="8"/>
  <c r="O73" i="8"/>
  <c r="H192" i="8"/>
  <c r="N193" i="8"/>
  <c r="H23" i="8"/>
  <c r="N28" i="8"/>
  <c r="O57" i="8"/>
  <c r="K56" i="8"/>
  <c r="N57" i="8"/>
  <c r="L53" i="8"/>
  <c r="L51" i="8" s="1"/>
  <c r="L48" i="8" s="1"/>
  <c r="J71" i="8"/>
  <c r="N40" i="8"/>
  <c r="M46" i="8"/>
  <c r="M58" i="8"/>
  <c r="O61" i="8"/>
  <c r="O117" i="8"/>
  <c r="K116" i="8"/>
  <c r="K127" i="8"/>
  <c r="K143" i="8"/>
  <c r="O205" i="8"/>
  <c r="K203" i="8"/>
  <c r="M67" i="8"/>
  <c r="J75" i="8"/>
  <c r="N114" i="8"/>
  <c r="H113" i="8"/>
  <c r="M114" i="8"/>
  <c r="O125" i="8"/>
  <c r="N125" i="8"/>
  <c r="K124" i="8"/>
  <c r="O128" i="8"/>
  <c r="K135" i="8"/>
  <c r="O144" i="8"/>
  <c r="M156" i="8"/>
  <c r="J155" i="8"/>
  <c r="O67" i="8"/>
  <c r="K65" i="8"/>
  <c r="N69" i="8"/>
  <c r="K66" i="8"/>
  <c r="N74" i="8"/>
  <c r="H73" i="8"/>
  <c r="M74" i="8"/>
  <c r="O76" i="8"/>
  <c r="K75" i="8"/>
  <c r="N77" i="8"/>
  <c r="J79" i="8"/>
  <c r="J83" i="8"/>
  <c r="J87" i="8"/>
  <c r="J91" i="8"/>
  <c r="J95" i="8"/>
  <c r="J99" i="8"/>
  <c r="J103" i="8"/>
  <c r="J107" i="8"/>
  <c r="J115" i="8"/>
  <c r="O133" i="8"/>
  <c r="K132" i="8"/>
  <c r="K166" i="8"/>
  <c r="O168" i="8"/>
  <c r="O80" i="8"/>
  <c r="K79" i="8"/>
  <c r="O84" i="8"/>
  <c r="K83" i="8"/>
  <c r="O88" i="8"/>
  <c r="K87" i="8"/>
  <c r="O92" i="8"/>
  <c r="K91" i="8"/>
  <c r="O96" i="8"/>
  <c r="K95" i="8"/>
  <c r="O100" i="8"/>
  <c r="K99" i="8"/>
  <c r="O104" i="8"/>
  <c r="K103" i="8"/>
  <c r="O108" i="8"/>
  <c r="K107" i="8"/>
  <c r="J123" i="8"/>
  <c r="N194" i="8"/>
  <c r="M194" i="8"/>
  <c r="J139" i="8"/>
  <c r="O141" i="8"/>
  <c r="N141" i="8"/>
  <c r="J147" i="8"/>
  <c r="O149" i="8"/>
  <c r="O156" i="8"/>
  <c r="N156" i="8"/>
  <c r="K155" i="8"/>
  <c r="N210" i="8"/>
  <c r="H209" i="8"/>
  <c r="M210" i="8"/>
  <c r="K140" i="8"/>
  <c r="K148" i="8"/>
  <c r="N81" i="8"/>
  <c r="N85" i="8"/>
  <c r="N97" i="8"/>
  <c r="N105" i="8"/>
  <c r="O109" i="8"/>
  <c r="J111" i="8"/>
  <c r="M171" i="8"/>
  <c r="J169" i="8"/>
  <c r="O179" i="8"/>
  <c r="J185" i="8"/>
  <c r="N200" i="8"/>
  <c r="K199" i="8"/>
  <c r="G197" i="8"/>
  <c r="G195" i="8" s="1"/>
  <c r="G48" i="8" s="1"/>
  <c r="O113" i="8"/>
  <c r="N113" i="8"/>
  <c r="J119" i="8"/>
  <c r="O121" i="8"/>
  <c r="N121" i="8"/>
  <c r="J127" i="8"/>
  <c r="O129" i="8"/>
  <c r="J135" i="8"/>
  <c r="O137" i="8"/>
  <c r="J143" i="8"/>
  <c r="O145" i="8"/>
  <c r="N145" i="8"/>
  <c r="J151" i="8"/>
  <c r="O153" i="8"/>
  <c r="N164" i="8"/>
  <c r="H163" i="8"/>
  <c r="N163" i="8" s="1"/>
  <c r="M164" i="8"/>
  <c r="O186" i="8"/>
  <c r="K185" i="8"/>
  <c r="L197" i="8"/>
  <c r="L195" i="8" s="1"/>
  <c r="H205" i="8"/>
  <c r="O217" i="8"/>
  <c r="O222" i="8"/>
  <c r="N222" i="8"/>
  <c r="K221" i="8"/>
  <c r="H117" i="8"/>
  <c r="H121" i="8"/>
  <c r="H125" i="8"/>
  <c r="H129" i="8"/>
  <c r="N129" i="8" s="1"/>
  <c r="H133" i="8"/>
  <c r="N133" i="8" s="1"/>
  <c r="H137" i="8"/>
  <c r="H141" i="8"/>
  <c r="H145" i="8"/>
  <c r="H149" i="8"/>
  <c r="N149" i="8" s="1"/>
  <c r="H153" i="8"/>
  <c r="N153" i="8" s="1"/>
  <c r="N173" i="8"/>
  <c r="H179" i="8"/>
  <c r="N192" i="8"/>
  <c r="K191" i="8"/>
  <c r="M193" i="8"/>
  <c r="J206" i="8"/>
  <c r="O213" i="8"/>
  <c r="H217" i="8"/>
  <c r="M217" i="8" s="1"/>
  <c r="J161" i="8"/>
  <c r="K167" i="8"/>
  <c r="N169" i="8"/>
  <c r="N171" i="8"/>
  <c r="H169" i="8"/>
  <c r="N174" i="8"/>
  <c r="M174" i="8"/>
  <c r="F197" i="8"/>
  <c r="F195" i="8" s="1"/>
  <c r="F48" i="8" s="1"/>
  <c r="M207" i="8"/>
  <c r="O209" i="8"/>
  <c r="K206" i="8"/>
  <c r="N209" i="8"/>
  <c r="N223" i="8"/>
  <c r="O163" i="8"/>
  <c r="M201" i="8"/>
  <c r="H200" i="8"/>
  <c r="N202" i="8"/>
  <c r="M202" i="8"/>
  <c r="J203" i="8"/>
  <c r="M205" i="8"/>
  <c r="H221" i="8"/>
  <c r="O170" i="8"/>
  <c r="H175" i="8"/>
  <c r="N175" i="8"/>
  <c r="N176" i="8"/>
  <c r="N180" i="8"/>
  <c r="H187" i="8"/>
  <c r="N188" i="8"/>
  <c r="J189" i="8"/>
  <c r="N214" i="8"/>
  <c r="N218" i="8"/>
  <c r="Z15" i="7"/>
  <c r="Q15" i="7"/>
  <c r="Y15" i="7"/>
  <c r="M14" i="7"/>
  <c r="Y14" i="7" s="1"/>
  <c r="S15" i="7"/>
  <c r="AA15" i="7"/>
  <c r="X12" i="7"/>
  <c r="X11" i="7" s="1"/>
  <c r="AA24" i="7"/>
  <c r="Y24" i="7"/>
  <c r="AA19" i="7"/>
  <c r="S19" i="7"/>
  <c r="Z19" i="7"/>
  <c r="Q19" i="7"/>
  <c r="Y19" i="7"/>
  <c r="O10" i="7"/>
  <c r="P10" i="7"/>
  <c r="T50" i="7"/>
  <c r="AA65" i="7"/>
  <c r="S65" i="7"/>
  <c r="Z65" i="7"/>
  <c r="Q65" i="7"/>
  <c r="Y65" i="7"/>
  <c r="AA53" i="7"/>
  <c r="S53" i="7"/>
  <c r="Z53" i="7"/>
  <c r="Q53" i="7"/>
  <c r="Y53" i="7"/>
  <c r="G11" i="7"/>
  <c r="L12" i="7"/>
  <c r="J41" i="7"/>
  <c r="AA64" i="7"/>
  <c r="S64" i="7"/>
  <c r="Z64" i="7"/>
  <c r="Q64" i="7"/>
  <c r="Y64" i="7"/>
  <c r="Z21" i="7"/>
  <c r="Q21" i="7"/>
  <c r="S21" i="7"/>
  <c r="AA21" i="7"/>
  <c r="Y21" i="7"/>
  <c r="Z29" i="7"/>
  <c r="Y29" i="7"/>
  <c r="S29" i="7"/>
  <c r="Q29" i="7"/>
  <c r="AA29" i="7"/>
  <c r="Q39" i="7"/>
  <c r="Z39" i="7"/>
  <c r="Y39" i="7"/>
  <c r="AA39" i="7"/>
  <c r="S39" i="7"/>
  <c r="AA56" i="7"/>
  <c r="S56" i="7"/>
  <c r="Z56" i="7"/>
  <c r="Q56" i="7"/>
  <c r="Y56" i="7"/>
  <c r="M55" i="7"/>
  <c r="AA55" i="7" s="1"/>
  <c r="U11" i="7"/>
  <c r="AB12" i="7"/>
  <c r="V12" i="7"/>
  <c r="V11" i="7" s="1"/>
  <c r="AA78" i="7"/>
  <c r="S78" i="7"/>
  <c r="Z78" i="7"/>
  <c r="Q78" i="7"/>
  <c r="Y78" i="7"/>
  <c r="M76" i="7"/>
  <c r="Y22" i="7"/>
  <c r="AB24" i="7"/>
  <c r="AA35" i="7"/>
  <c r="S35" i="7"/>
  <c r="R42" i="7"/>
  <c r="AA52" i="7"/>
  <c r="S52" i="7"/>
  <c r="Z52" i="7"/>
  <c r="Q52" i="7"/>
  <c r="AB70" i="7"/>
  <c r="R67" i="7"/>
  <c r="AC9" i="7"/>
  <c r="W12" i="7"/>
  <c r="S16" i="7"/>
  <c r="Q17" i="7"/>
  <c r="Z17" i="7"/>
  <c r="Y18" i="7"/>
  <c r="Q22" i="7"/>
  <c r="AA22" i="7"/>
  <c r="S23" i="7"/>
  <c r="S26" i="7"/>
  <c r="S24" i="7" s="1"/>
  <c r="Q27" i="7"/>
  <c r="Q24" i="7" s="1"/>
  <c r="L33" i="7"/>
  <c r="AC33" i="7"/>
  <c r="Q34" i="7"/>
  <c r="Z34" i="7"/>
  <c r="Z35" i="7"/>
  <c r="F41" i="7"/>
  <c r="F10" i="7" s="1"/>
  <c r="L44" i="7"/>
  <c r="S46" i="7"/>
  <c r="AA46" i="7"/>
  <c r="V62" i="7"/>
  <c r="AA66" i="7"/>
  <c r="S66" i="7"/>
  <c r="Z66" i="7"/>
  <c r="Q66" i="7"/>
  <c r="Y66" i="7"/>
  <c r="L68" i="7"/>
  <c r="Z70" i="7"/>
  <c r="Q72" i="7"/>
  <c r="L76" i="7"/>
  <c r="G67" i="7"/>
  <c r="L67" i="7" s="1"/>
  <c r="L87" i="7"/>
  <c r="T87" i="7"/>
  <c r="T67" i="7" s="1"/>
  <c r="L94" i="7"/>
  <c r="X95" i="7"/>
  <c r="AC100" i="7"/>
  <c r="W99" i="7"/>
  <c r="Z22" i="7"/>
  <c r="Y44" i="7"/>
  <c r="Y55" i="7"/>
  <c r="AA57" i="7"/>
  <c r="S57" i="7"/>
  <c r="Z57" i="7"/>
  <c r="Q57" i="7"/>
  <c r="Y57" i="7"/>
  <c r="Y72" i="7"/>
  <c r="S17" i="7"/>
  <c r="Q18" i="7"/>
  <c r="Z18" i="7"/>
  <c r="AA20" i="7"/>
  <c r="S20" i="7"/>
  <c r="Y20" i="7"/>
  <c r="S22" i="7"/>
  <c r="L32" i="7"/>
  <c r="AC32" i="7"/>
  <c r="S34" i="7"/>
  <c r="Q35" i="7"/>
  <c r="AA37" i="7"/>
  <c r="S37" i="7"/>
  <c r="Z37" i="7"/>
  <c r="Q37" i="7"/>
  <c r="Y37" i="7"/>
  <c r="Z38" i="7"/>
  <c r="Q38" i="7"/>
  <c r="Y38" i="7"/>
  <c r="L42" i="7"/>
  <c r="L43" i="7"/>
  <c r="Z44" i="7"/>
  <c r="AA45" i="7"/>
  <c r="S45" i="7"/>
  <c r="S44" i="7" s="1"/>
  <c r="Y45" i="7"/>
  <c r="R50" i="7"/>
  <c r="AA70" i="7"/>
  <c r="S72" i="7"/>
  <c r="V95" i="7"/>
  <c r="L100" i="7"/>
  <c r="AA109" i="7"/>
  <c r="R111" i="7"/>
  <c r="Y113" i="7"/>
  <c r="Z30" i="7"/>
  <c r="Q30" i="7"/>
  <c r="Y30" i="7"/>
  <c r="Y35" i="7"/>
  <c r="Z58" i="7"/>
  <c r="Q58" i="7"/>
  <c r="Y58" i="7"/>
  <c r="AA68" i="7"/>
  <c r="Z72" i="7"/>
  <c r="AA77" i="7"/>
  <c r="S77" i="7"/>
  <c r="S76" i="7" s="1"/>
  <c r="Z77" i="7"/>
  <c r="Q77" i="7"/>
  <c r="Q76" i="7" s="1"/>
  <c r="AA85" i="7"/>
  <c r="S85" i="7"/>
  <c r="Z85" i="7"/>
  <c r="Q85" i="7"/>
  <c r="Y85" i="7"/>
  <c r="AA86" i="7"/>
  <c r="S86" i="7"/>
  <c r="Z86" i="7"/>
  <c r="Q86" i="7"/>
  <c r="Y86" i="7"/>
  <c r="Z102" i="7"/>
  <c r="Q102" i="7"/>
  <c r="Q101" i="7" s="1"/>
  <c r="Q100" i="7" s="1"/>
  <c r="Q99" i="7" s="1"/>
  <c r="S102" i="7"/>
  <c r="S101" i="7" s="1"/>
  <c r="S100" i="7" s="1"/>
  <c r="S99" i="7" s="1"/>
  <c r="AA102" i="7"/>
  <c r="M101" i="7"/>
  <c r="S18" i="7"/>
  <c r="Z20" i="7"/>
  <c r="X24" i="7"/>
  <c r="S38" i="7"/>
  <c r="U43" i="7"/>
  <c r="Z45" i="7"/>
  <c r="L47" i="7"/>
  <c r="V51" i="7"/>
  <c r="V50" i="7" s="1"/>
  <c r="AA54" i="7"/>
  <c r="S54" i="7"/>
  <c r="Z54" i="7"/>
  <c r="Q54" i="7"/>
  <c r="Y54" i="7"/>
  <c r="M62" i="7"/>
  <c r="W67" i="7"/>
  <c r="AA69" i="7"/>
  <c r="S69" i="7"/>
  <c r="S68" i="7" s="1"/>
  <c r="Z69" i="7"/>
  <c r="Q69" i="7"/>
  <c r="Q68" i="7" s="1"/>
  <c r="Y69" i="7"/>
  <c r="M68" i="7"/>
  <c r="V76" i="7"/>
  <c r="V67" i="7" s="1"/>
  <c r="AA79" i="7"/>
  <c r="S79" i="7"/>
  <c r="Z79" i="7"/>
  <c r="Q79" i="7"/>
  <c r="Y79" i="7"/>
  <c r="AA84" i="7"/>
  <c r="S84" i="7"/>
  <c r="Z84" i="7"/>
  <c r="Q84" i="7"/>
  <c r="Q80" i="7" s="1"/>
  <c r="X127" i="7"/>
  <c r="X124" i="7" s="1"/>
  <c r="Z24" i="7"/>
  <c r="Z28" i="7"/>
  <c r="Q28" i="7"/>
  <c r="Y28" i="7"/>
  <c r="AA44" i="7"/>
  <c r="G50" i="7"/>
  <c r="AA61" i="7"/>
  <c r="S61" i="7"/>
  <c r="Y61" i="7"/>
  <c r="AA63" i="7"/>
  <c r="S63" i="7"/>
  <c r="Z63" i="7"/>
  <c r="Q63" i="7"/>
  <c r="Q62" i="7" s="1"/>
  <c r="X76" i="7"/>
  <c r="X67" i="7" s="1"/>
  <c r="X49" i="7" s="1"/>
  <c r="X41" i="7" s="1"/>
  <c r="Z91" i="7"/>
  <c r="Q91" i="7"/>
  <c r="Q87" i="7" s="1"/>
  <c r="Y91" i="7"/>
  <c r="M87" i="7"/>
  <c r="Z87" i="7" s="1"/>
  <c r="AC94" i="7"/>
  <c r="K95" i="7"/>
  <c r="K10" i="7" s="1"/>
  <c r="L96" i="7"/>
  <c r="G95" i="7"/>
  <c r="L99" i="7"/>
  <c r="Y102" i="7"/>
  <c r="M108" i="7"/>
  <c r="Z109" i="7"/>
  <c r="Y109" i="7"/>
  <c r="AC156" i="7"/>
  <c r="AA156" i="7"/>
  <c r="W155" i="7"/>
  <c r="AA167" i="7"/>
  <c r="Z167" i="7"/>
  <c r="Y167" i="7"/>
  <c r="M166" i="7"/>
  <c r="L24" i="7"/>
  <c r="AA27" i="7"/>
  <c r="S27" i="7"/>
  <c r="Y27" i="7"/>
  <c r="AA30" i="7"/>
  <c r="M33" i="7"/>
  <c r="Z33" i="7" s="1"/>
  <c r="AA36" i="7"/>
  <c r="S36" i="7"/>
  <c r="Z36" i="7"/>
  <c r="Q36" i="7"/>
  <c r="T43" i="7"/>
  <c r="T42" i="7" s="1"/>
  <c r="AA48" i="7"/>
  <c r="S48" i="7"/>
  <c r="S47" i="7" s="1"/>
  <c r="Z48" i="7"/>
  <c r="Q48" i="7"/>
  <c r="Q47" i="7" s="1"/>
  <c r="Q43" i="7" s="1"/>
  <c r="Q42" i="7" s="1"/>
  <c r="M47" i="7"/>
  <c r="M43" i="7" s="1"/>
  <c r="Y48" i="7"/>
  <c r="M51" i="7"/>
  <c r="Y52" i="7"/>
  <c r="AA58" i="7"/>
  <c r="AA71" i="7"/>
  <c r="S71" i="7"/>
  <c r="Z71" i="7"/>
  <c r="Q71" i="7"/>
  <c r="Q70" i="7" s="1"/>
  <c r="Y71" i="7"/>
  <c r="M70" i="7"/>
  <c r="Y70" i="7" s="1"/>
  <c r="Y77" i="7"/>
  <c r="Y82" i="7"/>
  <c r="M80" i="7"/>
  <c r="Z82" i="7"/>
  <c r="Z92" i="7"/>
  <c r="Q92" i="7"/>
  <c r="Y92" i="7"/>
  <c r="Y98" i="7"/>
  <c r="M97" i="7"/>
  <c r="Z97" i="7" s="1"/>
  <c r="S98" i="7"/>
  <c r="S97" i="7" s="1"/>
  <c r="S96" i="7" s="1"/>
  <c r="AA98" i="7"/>
  <c r="Q98" i="7"/>
  <c r="Q97" i="7" s="1"/>
  <c r="Q96" i="7" s="1"/>
  <c r="Q95" i="7" s="1"/>
  <c r="AB101" i="7"/>
  <c r="Y101" i="7"/>
  <c r="R100" i="7"/>
  <c r="G111" i="7"/>
  <c r="L111" i="7" s="1"/>
  <c r="L113" i="7"/>
  <c r="U49" i="7"/>
  <c r="AA62" i="7"/>
  <c r="S74" i="7"/>
  <c r="S75" i="7"/>
  <c r="AA76" i="7"/>
  <c r="S83" i="7"/>
  <c r="S80" i="7" s="1"/>
  <c r="J95" i="7"/>
  <c r="Y105" i="7"/>
  <c r="S110" i="7"/>
  <c r="S109" i="7" s="1"/>
  <c r="S108" i="7" s="1"/>
  <c r="AA110" i="7"/>
  <c r="L114" i="7"/>
  <c r="G112" i="7"/>
  <c r="L112" i="7" s="1"/>
  <c r="L115" i="7"/>
  <c r="M115" i="7"/>
  <c r="Z115" i="7" s="1"/>
  <c r="Z116" i="7"/>
  <c r="AA117" i="7"/>
  <c r="S117" i="7"/>
  <c r="S116" i="7" s="1"/>
  <c r="S115" i="7" s="1"/>
  <c r="S114" i="7" s="1"/>
  <c r="S112" i="7" s="1"/>
  <c r="Y117" i="7"/>
  <c r="Z118" i="7"/>
  <c r="L132" i="7"/>
  <c r="P127" i="7"/>
  <c r="P124" i="7" s="1"/>
  <c r="P120" i="7" s="1"/>
  <c r="P345" i="7" s="1"/>
  <c r="Z136" i="7"/>
  <c r="U135" i="7"/>
  <c r="Z139" i="7"/>
  <c r="U138" i="7"/>
  <c r="Y140" i="7"/>
  <c r="Z140" i="7"/>
  <c r="G240" i="7"/>
  <c r="L240" i="7" s="1"/>
  <c r="L241" i="7"/>
  <c r="R250" i="7"/>
  <c r="L258" i="7"/>
  <c r="G257" i="7"/>
  <c r="W95" i="7"/>
  <c r="Z105" i="7"/>
  <c r="Z106" i="7"/>
  <c r="Q106" i="7"/>
  <c r="Q105" i="7" s="1"/>
  <c r="Q104" i="7" s="1"/>
  <c r="Y106" i="7"/>
  <c r="M105" i="7"/>
  <c r="L109" i="7"/>
  <c r="Z111" i="7"/>
  <c r="U126" i="7"/>
  <c r="M132" i="7"/>
  <c r="AA133" i="7"/>
  <c r="S133" i="7"/>
  <c r="S132" i="7" s="1"/>
  <c r="S131" i="7" s="1"/>
  <c r="S130" i="7" s="1"/>
  <c r="Z133" i="7"/>
  <c r="Q133" i="7"/>
  <c r="Q132" i="7" s="1"/>
  <c r="Q131" i="7" s="1"/>
  <c r="Q130" i="7" s="1"/>
  <c r="Y133" i="7"/>
  <c r="L136" i="7"/>
  <c r="G135" i="7"/>
  <c r="AC203" i="7"/>
  <c r="U96" i="7"/>
  <c r="S106" i="7"/>
  <c r="S105" i="7" s="1"/>
  <c r="S104" i="7" s="1"/>
  <c r="Y108" i="7"/>
  <c r="AA113" i="7"/>
  <c r="AB113" i="7"/>
  <c r="AB118" i="7"/>
  <c r="O128" i="7"/>
  <c r="O125" i="7" s="1"/>
  <c r="O121" i="7" s="1"/>
  <c r="L140" i="7"/>
  <c r="Y148" i="7"/>
  <c r="Z149" i="7"/>
  <c r="Q149" i="7"/>
  <c r="Q148" i="7" s="1"/>
  <c r="Q147" i="7" s="1"/>
  <c r="Q146" i="7" s="1"/>
  <c r="Y149" i="7"/>
  <c r="M148" i="7"/>
  <c r="S149" i="7"/>
  <c r="S148" i="7" s="1"/>
  <c r="S147" i="7" s="1"/>
  <c r="S146" i="7" s="1"/>
  <c r="I151" i="7"/>
  <c r="AB179" i="7"/>
  <c r="U178" i="7"/>
  <c r="AC178" i="7" s="1"/>
  <c r="L97" i="7"/>
  <c r="AA105" i="7"/>
  <c r="Z108" i="7"/>
  <c r="V127" i="7"/>
  <c r="V124" i="7" s="1"/>
  <c r="V120" i="7" s="1"/>
  <c r="L139" i="7"/>
  <c r="G138" i="7"/>
  <c r="M139" i="7"/>
  <c r="AA168" i="7"/>
  <c r="Z168" i="7"/>
  <c r="Y168" i="7"/>
  <c r="X128" i="7"/>
  <c r="X125" i="7" s="1"/>
  <c r="X121" i="7" s="1"/>
  <c r="AA101" i="7"/>
  <c r="Y103" i="7"/>
  <c r="Z103" i="7"/>
  <c r="R114" i="7"/>
  <c r="Y115" i="7"/>
  <c r="Y116" i="7"/>
  <c r="L118" i="7"/>
  <c r="T127" i="7"/>
  <c r="T124" i="7" s="1"/>
  <c r="W131" i="7"/>
  <c r="AA132" i="7"/>
  <c r="AC135" i="7"/>
  <c r="L143" i="7"/>
  <c r="L163" i="7"/>
  <c r="G162" i="7"/>
  <c r="L162" i="7" s="1"/>
  <c r="Z183" i="7"/>
  <c r="AB183" i="7"/>
  <c r="U182" i="7"/>
  <c r="AC182" i="7" s="1"/>
  <c r="AA211" i="7"/>
  <c r="W210" i="7"/>
  <c r="AC211" i="7"/>
  <c r="L130" i="7"/>
  <c r="AC136" i="7"/>
  <c r="AB140" i="7"/>
  <c r="G142" i="7"/>
  <c r="L142" i="7" s="1"/>
  <c r="W143" i="7"/>
  <c r="M144" i="7"/>
  <c r="R147" i="7"/>
  <c r="AA148" i="7"/>
  <c r="Y152" i="7"/>
  <c r="L155" i="7"/>
  <c r="L156" i="7"/>
  <c r="AC158" i="7"/>
  <c r="AC159" i="7"/>
  <c r="AC160" i="7"/>
  <c r="AC164" i="7"/>
  <c r="L166" i="7"/>
  <c r="L167" i="7"/>
  <c r="L168" i="7"/>
  <c r="AA169" i="7"/>
  <c r="S169" i="7"/>
  <c r="S168" i="7" s="1"/>
  <c r="S167" i="7" s="1"/>
  <c r="S166" i="7" s="1"/>
  <c r="S128" i="7" s="1"/>
  <c r="S125" i="7" s="1"/>
  <c r="S121" i="7" s="1"/>
  <c r="Y169" i="7"/>
  <c r="L180" i="7"/>
  <c r="Y181" i="7"/>
  <c r="M180" i="7"/>
  <c r="AA181" i="7"/>
  <c r="S181" i="7"/>
  <c r="S180" i="7" s="1"/>
  <c r="S179" i="7" s="1"/>
  <c r="S178" i="7" s="1"/>
  <c r="L191" i="7"/>
  <c r="G190" i="7"/>
  <c r="L190" i="7" s="1"/>
  <c r="L224" i="7"/>
  <c r="H223" i="7"/>
  <c r="H222" i="7" s="1"/>
  <c r="H127" i="7" s="1"/>
  <c r="H124" i="7" s="1"/>
  <c r="H120" i="7" s="1"/>
  <c r="G226" i="7"/>
  <c r="L226" i="7" s="1"/>
  <c r="L227" i="7"/>
  <c r="U131" i="7"/>
  <c r="Y132" i="7"/>
  <c r="Z132" i="7"/>
  <c r="M135" i="7"/>
  <c r="Y136" i="7"/>
  <c r="R139" i="7"/>
  <c r="AB139" i="7" s="1"/>
  <c r="AA141" i="7"/>
  <c r="S141" i="7"/>
  <c r="S140" i="7" s="1"/>
  <c r="S139" i="7" s="1"/>
  <c r="S138" i="7" s="1"/>
  <c r="Y141" i="7"/>
  <c r="Z158" i="7"/>
  <c r="Z159" i="7"/>
  <c r="Z160" i="7"/>
  <c r="M163" i="7"/>
  <c r="AC179" i="7"/>
  <c r="Z180" i="7"/>
  <c r="AB180" i="7"/>
  <c r="L187" i="7"/>
  <c r="G186" i="7"/>
  <c r="L186" i="7" s="1"/>
  <c r="L131" i="7"/>
  <c r="Z141" i="7"/>
  <c r="AB142" i="7"/>
  <c r="AB144" i="7"/>
  <c r="W146" i="7"/>
  <c r="G147" i="7"/>
  <c r="Z153" i="7"/>
  <c r="Q153" i="7"/>
  <c r="Q152" i="7" s="1"/>
  <c r="Q151" i="7" s="1"/>
  <c r="Q150" i="7" s="1"/>
  <c r="Y153" i="7"/>
  <c r="M152" i="7"/>
  <c r="Z152" i="7" s="1"/>
  <c r="AB154" i="7"/>
  <c r="AB155" i="7"/>
  <c r="AB156" i="7"/>
  <c r="U163" i="7"/>
  <c r="J174" i="7"/>
  <c r="L174" i="7" s="1"/>
  <c r="L178" i="7"/>
  <c r="AA189" i="7"/>
  <c r="S189" i="7"/>
  <c r="S188" i="7" s="1"/>
  <c r="S187" i="7" s="1"/>
  <c r="S186" i="7" s="1"/>
  <c r="M188" i="7"/>
  <c r="Q189" i="7"/>
  <c r="Q188" i="7" s="1"/>
  <c r="Q187" i="7" s="1"/>
  <c r="Q186" i="7" s="1"/>
  <c r="Z189" i="7"/>
  <c r="G194" i="7"/>
  <c r="L194" i="7" s="1"/>
  <c r="L195" i="7"/>
  <c r="L211" i="7"/>
  <c r="G210" i="7"/>
  <c r="L210" i="7" s="1"/>
  <c r="Z243" i="7"/>
  <c r="AB243" i="7"/>
  <c r="U242" i="7"/>
  <c r="AC138" i="7"/>
  <c r="AA144" i="7"/>
  <c r="AA145" i="7"/>
  <c r="S145" i="7"/>
  <c r="S144" i="7" s="1"/>
  <c r="S143" i="7" s="1"/>
  <c r="S142" i="7" s="1"/>
  <c r="Z145" i="7"/>
  <c r="Q145" i="7"/>
  <c r="Q144" i="7" s="1"/>
  <c r="Q143" i="7" s="1"/>
  <c r="Q142" i="7" s="1"/>
  <c r="Z164" i="7"/>
  <c r="L171" i="7"/>
  <c r="L182" i="7"/>
  <c r="L183" i="7"/>
  <c r="AB232" i="7"/>
  <c r="R230" i="7"/>
  <c r="Z148" i="7"/>
  <c r="L164" i="7"/>
  <c r="Y176" i="7"/>
  <c r="Z177" i="7"/>
  <c r="Q177" i="7"/>
  <c r="Q176" i="7" s="1"/>
  <c r="Q175" i="7" s="1"/>
  <c r="Q174" i="7" s="1"/>
  <c r="Y177" i="7"/>
  <c r="M176" i="7"/>
  <c r="Z176" i="7" s="1"/>
  <c r="L179" i="7"/>
  <c r="AC174" i="7"/>
  <c r="AC175" i="7"/>
  <c r="AC176" i="7"/>
  <c r="AB184" i="7"/>
  <c r="M192" i="7"/>
  <c r="M200" i="7"/>
  <c r="Z201" i="7"/>
  <c r="Q201" i="7"/>
  <c r="Q200" i="7" s="1"/>
  <c r="Q199" i="7" s="1"/>
  <c r="Q198" i="7" s="1"/>
  <c r="Y201" i="7"/>
  <c r="G222" i="7"/>
  <c r="L222" i="7" s="1"/>
  <c r="AA229" i="7"/>
  <c r="S229" i="7"/>
  <c r="S228" i="7" s="1"/>
  <c r="S227" i="7" s="1"/>
  <c r="S226" i="7" s="1"/>
  <c r="Z229" i="7"/>
  <c r="Q229" i="7"/>
  <c r="Q228" i="7" s="1"/>
  <c r="Q227" i="7" s="1"/>
  <c r="Q226" i="7" s="1"/>
  <c r="Y229" i="7"/>
  <c r="M228" i="7"/>
  <c r="AB230" i="7"/>
  <c r="AB244" i="7"/>
  <c r="AC183" i="7"/>
  <c r="AA193" i="7"/>
  <c r="S193" i="7"/>
  <c r="S192" i="7" s="1"/>
  <c r="S191" i="7" s="1"/>
  <c r="S190" i="7" s="1"/>
  <c r="Z193" i="7"/>
  <c r="Q193" i="7"/>
  <c r="Q192" i="7" s="1"/>
  <c r="Q191" i="7" s="1"/>
  <c r="Q190" i="7" s="1"/>
  <c r="Q128" i="7" s="1"/>
  <c r="Q125" i="7" s="1"/>
  <c r="Q121" i="7" s="1"/>
  <c r="AA194" i="7"/>
  <c r="W219" i="7"/>
  <c r="L234" i="7"/>
  <c r="J232" i="7"/>
  <c r="J230" i="7" s="1"/>
  <c r="AA236" i="7"/>
  <c r="S236" i="7"/>
  <c r="S234" i="7" s="1"/>
  <c r="S232" i="7" s="1"/>
  <c r="S230" i="7" s="1"/>
  <c r="Z236" i="7"/>
  <c r="Q236" i="7"/>
  <c r="Q234" i="7" s="1"/>
  <c r="Q232" i="7" s="1"/>
  <c r="Q230" i="7" s="1"/>
  <c r="M234" i="7"/>
  <c r="Y236" i="7"/>
  <c r="L233" i="7"/>
  <c r="G231" i="7"/>
  <c r="AB257" i="7"/>
  <c r="Z257" i="7"/>
  <c r="U256" i="7"/>
  <c r="L293" i="7"/>
  <c r="I292" i="7"/>
  <c r="L184" i="7"/>
  <c r="AC184" i="7"/>
  <c r="Y185" i="7"/>
  <c r="Z188" i="7"/>
  <c r="AA196" i="7"/>
  <c r="S201" i="7"/>
  <c r="S200" i="7" s="1"/>
  <c r="S199" i="7" s="1"/>
  <c r="S198" i="7" s="1"/>
  <c r="AB204" i="7"/>
  <c r="Z204" i="7"/>
  <c r="AA205" i="7"/>
  <c r="S205" i="7"/>
  <c r="S204" i="7" s="1"/>
  <c r="S203" i="7" s="1"/>
  <c r="S202" i="7" s="1"/>
  <c r="Y205" i="7"/>
  <c r="R206" i="7"/>
  <c r="AB207" i="7"/>
  <c r="Y210" i="7"/>
  <c r="L212" i="7"/>
  <c r="AC212" i="7"/>
  <c r="G218" i="7"/>
  <c r="L218" i="7" s="1"/>
  <c r="L219" i="7"/>
  <c r="Y225" i="7"/>
  <c r="M224" i="7"/>
  <c r="AA225" i="7"/>
  <c r="S225" i="7"/>
  <c r="S224" i="7" s="1"/>
  <c r="S223" i="7" s="1"/>
  <c r="S222" i="7" s="1"/>
  <c r="M251" i="7"/>
  <c r="R182" i="7"/>
  <c r="Y182" i="7" s="1"/>
  <c r="Q185" i="7"/>
  <c r="Q184" i="7" s="1"/>
  <c r="Q183" i="7" s="1"/>
  <c r="Q182" i="7" s="1"/>
  <c r="Z185" i="7"/>
  <c r="U187" i="7"/>
  <c r="AC187" i="7" s="1"/>
  <c r="R191" i="7"/>
  <c r="L196" i="7"/>
  <c r="AB196" i="7"/>
  <c r="U195" i="7"/>
  <c r="L198" i="7"/>
  <c r="AC198" i="7"/>
  <c r="L200" i="7"/>
  <c r="M203" i="7"/>
  <c r="U203" i="7"/>
  <c r="L204" i="7"/>
  <c r="Q205" i="7"/>
  <c r="Q204" i="7" s="1"/>
  <c r="Q203" i="7" s="1"/>
  <c r="Q202" i="7" s="1"/>
  <c r="AA221" i="7"/>
  <c r="S221" i="7"/>
  <c r="S220" i="7" s="1"/>
  <c r="S219" i="7" s="1"/>
  <c r="S218" i="7" s="1"/>
  <c r="Z221" i="7"/>
  <c r="Q221" i="7"/>
  <c r="Q220" i="7" s="1"/>
  <c r="Q219" i="7" s="1"/>
  <c r="Q218" i="7" s="1"/>
  <c r="Y221" i="7"/>
  <c r="M220" i="7"/>
  <c r="AA220" i="7" s="1"/>
  <c r="Q225" i="7"/>
  <c r="Q224" i="7" s="1"/>
  <c r="Q223" i="7" s="1"/>
  <c r="Q222" i="7" s="1"/>
  <c r="AA234" i="7"/>
  <c r="R233" i="7"/>
  <c r="Y238" i="7"/>
  <c r="AA239" i="7"/>
  <c r="S239" i="7"/>
  <c r="S238" i="7" s="1"/>
  <c r="Z239" i="7"/>
  <c r="Q239" i="7"/>
  <c r="Q238" i="7" s="1"/>
  <c r="Q233" i="7" s="1"/>
  <c r="Q231" i="7" s="1"/>
  <c r="Q129" i="7" s="1"/>
  <c r="Q126" i="7" s="1"/>
  <c r="M238" i="7"/>
  <c r="L242" i="7"/>
  <c r="G251" i="7"/>
  <c r="L252" i="7"/>
  <c r="AA255" i="7"/>
  <c r="S255" i="7"/>
  <c r="S254" i="7" s="1"/>
  <c r="Y255" i="7"/>
  <c r="M254" i="7"/>
  <c r="Z255" i="7"/>
  <c r="Q255" i="7"/>
  <c r="Q254" i="7" s="1"/>
  <c r="AA257" i="7"/>
  <c r="Y257" i="7"/>
  <c r="M256" i="7"/>
  <c r="W272" i="7"/>
  <c r="Y184" i="7"/>
  <c r="S185" i="7"/>
  <c r="S184" i="7" s="1"/>
  <c r="S183" i="7" s="1"/>
  <c r="S182" i="7" s="1"/>
  <c r="AA185" i="7"/>
  <c r="L188" i="7"/>
  <c r="AA195" i="7"/>
  <c r="L199" i="7"/>
  <c r="Y200" i="7"/>
  <c r="L203" i="7"/>
  <c r="AB206" i="7"/>
  <c r="AA209" i="7"/>
  <c r="S209" i="7"/>
  <c r="S208" i="7" s="1"/>
  <c r="S207" i="7" s="1"/>
  <c r="S206" i="7" s="1"/>
  <c r="Z209" i="7"/>
  <c r="Q209" i="7"/>
  <c r="Q208" i="7" s="1"/>
  <c r="Q207" i="7" s="1"/>
  <c r="Q206" i="7" s="1"/>
  <c r="M208" i="7"/>
  <c r="Y208" i="7" s="1"/>
  <c r="Y211" i="7"/>
  <c r="J215" i="7"/>
  <c r="Z217" i="7"/>
  <c r="Q217" i="7"/>
  <c r="Q216" i="7" s="1"/>
  <c r="Q215" i="7" s="1"/>
  <c r="Q214" i="7" s="1"/>
  <c r="Y217" i="7"/>
  <c r="M216" i="7"/>
  <c r="Y216" i="7" s="1"/>
  <c r="AA228" i="7"/>
  <c r="W227" i="7"/>
  <c r="L232" i="7"/>
  <c r="G230" i="7"/>
  <c r="L230" i="7" s="1"/>
  <c r="L235" i="7"/>
  <c r="J233" i="7"/>
  <c r="J231" i="7" s="1"/>
  <c r="J129" i="7" s="1"/>
  <c r="J126" i="7" s="1"/>
  <c r="J123" i="7" s="1"/>
  <c r="G271" i="7"/>
  <c r="AC214" i="7"/>
  <c r="AC215" i="7"/>
  <c r="AC216" i="7"/>
  <c r="L220" i="7"/>
  <c r="L228" i="7"/>
  <c r="AC234" i="7"/>
  <c r="L267" i="7"/>
  <c r="J266" i="7"/>
  <c r="L266" i="7" s="1"/>
  <c r="H272" i="7"/>
  <c r="H271" i="7" s="1"/>
  <c r="M302" i="7"/>
  <c r="Z303" i="7"/>
  <c r="Y212" i="7"/>
  <c r="AC242" i="7"/>
  <c r="AC243" i="7"/>
  <c r="AC244" i="7"/>
  <c r="AA252" i="7"/>
  <c r="AC257" i="7"/>
  <c r="U260" i="7"/>
  <c r="AA263" i="7"/>
  <c r="S263" i="7"/>
  <c r="S262" i="7" s="1"/>
  <c r="Z263" i="7"/>
  <c r="Q263" i="7"/>
  <c r="Q262" i="7" s="1"/>
  <c r="M262" i="7"/>
  <c r="Y263" i="7"/>
  <c r="R271" i="7"/>
  <c r="AA274" i="7"/>
  <c r="S274" i="7"/>
  <c r="S273" i="7" s="1"/>
  <c r="S272" i="7" s="1"/>
  <c r="S271" i="7" s="1"/>
  <c r="Z274" i="7"/>
  <c r="Q274" i="7"/>
  <c r="Q273" i="7" s="1"/>
  <c r="M273" i="7"/>
  <c r="AA273" i="7" s="1"/>
  <c r="Y274" i="7"/>
  <c r="U278" i="7"/>
  <c r="Z279" i="7"/>
  <c r="AA192" i="7"/>
  <c r="Z210" i="7"/>
  <c r="Z211" i="7"/>
  <c r="Z212" i="7"/>
  <c r="Y213" i="7"/>
  <c r="R218" i="7"/>
  <c r="Z220" i="7"/>
  <c r="U222" i="7"/>
  <c r="R226" i="7"/>
  <c r="Z228" i="7"/>
  <c r="W232" i="7"/>
  <c r="W233" i="7"/>
  <c r="Y234" i="7"/>
  <c r="M235" i="7"/>
  <c r="AA235" i="7" s="1"/>
  <c r="Y237" i="7"/>
  <c r="M241" i="7"/>
  <c r="Q245" i="7"/>
  <c r="Q244" i="7" s="1"/>
  <c r="Q243" i="7" s="1"/>
  <c r="Q242" i="7" s="1"/>
  <c r="Q241" i="7" s="1"/>
  <c r="Q240" i="7" s="1"/>
  <c r="Z245" i="7"/>
  <c r="W250" i="7"/>
  <c r="AC256" i="7"/>
  <c r="L261" i="7"/>
  <c r="G260" i="7"/>
  <c r="J260" i="7"/>
  <c r="J248" i="7" s="1"/>
  <c r="J246" i="7" s="1"/>
  <c r="AA265" i="7"/>
  <c r="S265" i="7"/>
  <c r="S264" i="7" s="1"/>
  <c r="Z265" i="7"/>
  <c r="Q265" i="7"/>
  <c r="Q264" i="7" s="1"/>
  <c r="M264" i="7"/>
  <c r="Y264" i="7" s="1"/>
  <c r="F266" i="7"/>
  <c r="AA267" i="7"/>
  <c r="Y269" i="7"/>
  <c r="U271" i="7"/>
  <c r="Q213" i="7"/>
  <c r="Q212" i="7" s="1"/>
  <c r="Q211" i="7" s="1"/>
  <c r="Q210" i="7" s="1"/>
  <c r="Z213" i="7"/>
  <c r="Q237" i="7"/>
  <c r="Q235" i="7" s="1"/>
  <c r="Z237" i="7"/>
  <c r="Y242" i="7"/>
  <c r="Y243" i="7"/>
  <c r="Y244" i="7"/>
  <c r="S245" i="7"/>
  <c r="S244" i="7" s="1"/>
  <c r="S243" i="7" s="1"/>
  <c r="S242" i="7" s="1"/>
  <c r="S241" i="7" s="1"/>
  <c r="S240" i="7" s="1"/>
  <c r="AA245" i="7"/>
  <c r="Y254" i="7"/>
  <c r="V260" i="7"/>
  <c r="V248" i="7" s="1"/>
  <c r="V246" i="7" s="1"/>
  <c r="X266" i="7"/>
  <c r="AA270" i="7"/>
  <c r="S270" i="7"/>
  <c r="S269" i="7" s="1"/>
  <c r="Z270" i="7"/>
  <c r="Q270" i="7"/>
  <c r="Q269" i="7" s="1"/>
  <c r="Y270" i="7"/>
  <c r="M269" i="7"/>
  <c r="W278" i="7"/>
  <c r="L297" i="7"/>
  <c r="H296" i="7"/>
  <c r="H295" i="7" s="1"/>
  <c r="AB298" i="7"/>
  <c r="U297" i="7"/>
  <c r="AA304" i="7"/>
  <c r="S304" i="7"/>
  <c r="S303" i="7" s="1"/>
  <c r="S302" i="7" s="1"/>
  <c r="S301" i="7" s="1"/>
  <c r="Z304" i="7"/>
  <c r="Y304" i="7"/>
  <c r="Q304" i="7"/>
  <c r="Q303" i="7" s="1"/>
  <c r="Q302" i="7" s="1"/>
  <c r="Q301" i="7" s="1"/>
  <c r="S213" i="7"/>
  <c r="S212" i="7" s="1"/>
  <c r="S211" i="7" s="1"/>
  <c r="S210" i="7" s="1"/>
  <c r="U219" i="7"/>
  <c r="R223" i="7"/>
  <c r="U227" i="7"/>
  <c r="S237" i="7"/>
  <c r="S235" i="7" s="1"/>
  <c r="AA243" i="7"/>
  <c r="AA244" i="7"/>
  <c r="AA253" i="7"/>
  <c r="S253" i="7"/>
  <c r="S252" i="7" s="1"/>
  <c r="S251" i="7" s="1"/>
  <c r="S250" i="7" s="1"/>
  <c r="Z253" i="7"/>
  <c r="Q253" i="7"/>
  <c r="Q252" i="7" s="1"/>
  <c r="Q251" i="7" s="1"/>
  <c r="Q250" i="7" s="1"/>
  <c r="AB258" i="7"/>
  <c r="Z258" i="7"/>
  <c r="AA259" i="7"/>
  <c r="S259" i="7"/>
  <c r="S258" i="7" s="1"/>
  <c r="S257" i="7" s="1"/>
  <c r="S256" i="7" s="1"/>
  <c r="Y259" i="7"/>
  <c r="F261" i="7"/>
  <c r="F260" i="7" s="1"/>
  <c r="F248" i="7" s="1"/>
  <c r="F246" i="7" s="1"/>
  <c r="F120" i="7" s="1"/>
  <c r="F345" i="7" s="1"/>
  <c r="W248" i="7"/>
  <c r="X261" i="7"/>
  <c r="AB269" i="7"/>
  <c r="X272" i="7"/>
  <c r="X271" i="7" s="1"/>
  <c r="X249" i="7" s="1"/>
  <c r="X247" i="7" s="1"/>
  <c r="X123" i="7" s="1"/>
  <c r="H278" i="7"/>
  <c r="L279" i="7"/>
  <c r="AA282" i="7"/>
  <c r="S282" i="7"/>
  <c r="S281" i="7" s="1"/>
  <c r="Z282" i="7"/>
  <c r="Q282" i="7"/>
  <c r="Q281" i="7" s="1"/>
  <c r="M281" i="7"/>
  <c r="Y282" i="7"/>
  <c r="Y287" i="7"/>
  <c r="Y293" i="7"/>
  <c r="R292" i="7"/>
  <c r="L273" i="7"/>
  <c r="I278" i="7"/>
  <c r="I277" i="7" s="1"/>
  <c r="I249" i="7" s="1"/>
  <c r="I247" i="7" s="1"/>
  <c r="I123" i="7" s="1"/>
  <c r="O278" i="7"/>
  <c r="O277" i="7" s="1"/>
  <c r="O249" i="7" s="1"/>
  <c r="O247" i="7" s="1"/>
  <c r="O123" i="7" s="1"/>
  <c r="O345" i="7" s="1"/>
  <c r="Z293" i="7"/>
  <c r="Y294" i="7"/>
  <c r="M293" i="7"/>
  <c r="Z294" i="7"/>
  <c r="W297" i="7"/>
  <c r="G302" i="7"/>
  <c r="L303" i="7"/>
  <c r="R316" i="7"/>
  <c r="T323" i="7"/>
  <c r="T316" i="7" s="1"/>
  <c r="T309" i="7" s="1"/>
  <c r="T306" i="7" s="1"/>
  <c r="T122" i="7" s="1"/>
  <c r="R317" i="7"/>
  <c r="S328" i="7"/>
  <c r="S317" i="7" s="1"/>
  <c r="S310" i="7" s="1"/>
  <c r="S307" i="7" s="1"/>
  <c r="L298" i="7"/>
  <c r="M299" i="7"/>
  <c r="AA300" i="7"/>
  <c r="S300" i="7"/>
  <c r="S299" i="7" s="1"/>
  <c r="S298" i="7" s="1"/>
  <c r="S297" i="7" s="1"/>
  <c r="S296" i="7" s="1"/>
  <c r="S295" i="7" s="1"/>
  <c r="Y300" i="7"/>
  <c r="Z252" i="7"/>
  <c r="R266" i="7"/>
  <c r="R260" i="7" s="1"/>
  <c r="M267" i="7"/>
  <c r="Q268" i="7"/>
  <c r="Q267" i="7" s="1"/>
  <c r="Q266" i="7" s="1"/>
  <c r="Z268" i="7"/>
  <c r="AA275" i="7"/>
  <c r="Y276" i="7"/>
  <c r="Q280" i="7"/>
  <c r="Q279" i="7" s="1"/>
  <c r="Z280" i="7"/>
  <c r="Y281" i="7"/>
  <c r="Y285" i="7"/>
  <c r="AA286" i="7"/>
  <c r="S286" i="7"/>
  <c r="S285" i="7" s="1"/>
  <c r="Z286" i="7"/>
  <c r="Q286" i="7"/>
  <c r="Q285" i="7" s="1"/>
  <c r="M285" i="7"/>
  <c r="Z287" i="7"/>
  <c r="AA288" i="7"/>
  <c r="S288" i="7"/>
  <c r="S287" i="7" s="1"/>
  <c r="Y288" i="7"/>
  <c r="U292" i="7"/>
  <c r="AC293" i="7"/>
  <c r="S294" i="7"/>
  <c r="S293" i="7" s="1"/>
  <c r="S292" i="7" s="1"/>
  <c r="S291" i="7" s="1"/>
  <c r="S290" i="7" s="1"/>
  <c r="S289" i="7" s="1"/>
  <c r="L299" i="7"/>
  <c r="Z300" i="7"/>
  <c r="AB302" i="7"/>
  <c r="Z302" i="7"/>
  <c r="U301" i="7"/>
  <c r="Y262" i="7"/>
  <c r="S268" i="7"/>
  <c r="S267" i="7" s="1"/>
  <c r="S266" i="7" s="1"/>
  <c r="Q276" i="7"/>
  <c r="Q275" i="7" s="1"/>
  <c r="Z276" i="7"/>
  <c r="R278" i="7"/>
  <c r="S280" i="7"/>
  <c r="S279" i="7" s="1"/>
  <c r="AA280" i="7"/>
  <c r="Z281" i="7"/>
  <c r="AA284" i="7"/>
  <c r="S284" i="7"/>
  <c r="S283" i="7" s="1"/>
  <c r="Y284" i="7"/>
  <c r="Z285" i="7"/>
  <c r="M287" i="7"/>
  <c r="Z288" i="7"/>
  <c r="Q300" i="7"/>
  <c r="Q299" i="7" s="1"/>
  <c r="Q298" i="7" s="1"/>
  <c r="Q297" i="7" s="1"/>
  <c r="Q296" i="7" s="1"/>
  <c r="Q295" i="7" s="1"/>
  <c r="R301" i="7"/>
  <c r="Y302" i="7"/>
  <c r="L311" i="7"/>
  <c r="H308" i="7"/>
  <c r="H305" i="7" s="1"/>
  <c r="G328" i="7"/>
  <c r="L329" i="7"/>
  <c r="U251" i="7"/>
  <c r="M275" i="7"/>
  <c r="S276" i="7"/>
  <c r="S275" i="7" s="1"/>
  <c r="T278" i="7"/>
  <c r="T277" i="7" s="1"/>
  <c r="T249" i="7" s="1"/>
  <c r="T247" i="7" s="1"/>
  <c r="T123" i="7" s="1"/>
  <c r="M283" i="7"/>
  <c r="Z284" i="7"/>
  <c r="Q288" i="7"/>
  <c r="Q287" i="7" s="1"/>
  <c r="AC292" i="7"/>
  <c r="Y299" i="7"/>
  <c r="Z299" i="7"/>
  <c r="AA319" i="7"/>
  <c r="AC319" i="7"/>
  <c r="W318" i="7"/>
  <c r="AA326" i="7"/>
  <c r="AC326" i="7"/>
  <c r="W323" i="7"/>
  <c r="W302" i="7"/>
  <c r="Y303" i="7"/>
  <c r="I308" i="7"/>
  <c r="I305" i="7" s="1"/>
  <c r="AB312" i="7"/>
  <c r="U311" i="7"/>
  <c r="AB323" i="7"/>
  <c r="U316" i="7"/>
  <c r="X328" i="7"/>
  <c r="X317" i="7" s="1"/>
  <c r="X310" i="7" s="1"/>
  <c r="X307" i="7" s="1"/>
  <c r="Y343" i="7"/>
  <c r="M342" i="7"/>
  <c r="AC312" i="7"/>
  <c r="M313" i="7"/>
  <c r="M312" i="7" s="1"/>
  <c r="AA314" i="7"/>
  <c r="S314" i="7"/>
  <c r="S313" i="7" s="1"/>
  <c r="S312" i="7" s="1"/>
  <c r="S311" i="7" s="1"/>
  <c r="Z314" i="7"/>
  <c r="L318" i="7"/>
  <c r="M315" i="7"/>
  <c r="Z318" i="7"/>
  <c r="Y332" i="7"/>
  <c r="M331" i="7"/>
  <c r="M328" i="7" s="1"/>
  <c r="S332" i="7"/>
  <c r="S331" i="7" s="1"/>
  <c r="AA332" i="7"/>
  <c r="Q332" i="7"/>
  <c r="Q331" i="7" s="1"/>
  <c r="Z332" i="7"/>
  <c r="Y336" i="7"/>
  <c r="M335" i="7"/>
  <c r="S336" i="7"/>
  <c r="S335" i="7" s="1"/>
  <c r="S334" i="7" s="1"/>
  <c r="S333" i="7" s="1"/>
  <c r="AA336" i="7"/>
  <c r="Q336" i="7"/>
  <c r="Q335" i="7" s="1"/>
  <c r="Q334" i="7" s="1"/>
  <c r="Q333" i="7" s="1"/>
  <c r="Z336" i="7"/>
  <c r="K338" i="7"/>
  <c r="L339" i="7"/>
  <c r="AA303" i="7"/>
  <c r="Q314" i="7"/>
  <c r="Q313" i="7" s="1"/>
  <c r="Q312" i="7" s="1"/>
  <c r="Q311" i="7" s="1"/>
  <c r="T318" i="7"/>
  <c r="T315" i="7" s="1"/>
  <c r="T308" i="7" s="1"/>
  <c r="T305" i="7" s="1"/>
  <c r="R333" i="7"/>
  <c r="Y335" i="7"/>
  <c r="AB303" i="7"/>
  <c r="L313" i="7"/>
  <c r="AB313" i="7"/>
  <c r="Y318" i="7"/>
  <c r="Z327" i="7"/>
  <c r="Q327" i="7"/>
  <c r="Q326" i="7" s="1"/>
  <c r="Q323" i="7" s="1"/>
  <c r="Q316" i="7" s="1"/>
  <c r="Q309" i="7" s="1"/>
  <c r="Q306" i="7" s="1"/>
  <c r="Q122" i="7" s="1"/>
  <c r="S327" i="7"/>
  <c r="S326" i="7" s="1"/>
  <c r="M326" i="7"/>
  <c r="AA327" i="7"/>
  <c r="Y330" i="7"/>
  <c r="AA330" i="7"/>
  <c r="Q330" i="7"/>
  <c r="Q329" i="7" s="1"/>
  <c r="Q328" i="7" s="1"/>
  <c r="Q317" i="7" s="1"/>
  <c r="Q310" i="7" s="1"/>
  <c r="Q307" i="7" s="1"/>
  <c r="Z330" i="7"/>
  <c r="Z343" i="7"/>
  <c r="AA313" i="7"/>
  <c r="G315" i="7"/>
  <c r="L326" i="7"/>
  <c r="G323" i="7"/>
  <c r="AA329" i="7"/>
  <c r="Z329" i="7"/>
  <c r="U328" i="7"/>
  <c r="AB334" i="7"/>
  <c r="U333" i="7"/>
  <c r="AC333" i="7" s="1"/>
  <c r="Y339" i="7"/>
  <c r="R338" i="7"/>
  <c r="Y319" i="7"/>
  <c r="Y324" i="7"/>
  <c r="Y331" i="7"/>
  <c r="AC335" i="7"/>
  <c r="W337" i="7"/>
  <c r="U338" i="7"/>
  <c r="AA342" i="7"/>
  <c r="L343" i="7"/>
  <c r="AB339" i="7"/>
  <c r="M339" i="7"/>
  <c r="AA340" i="7"/>
  <c r="S340" i="7"/>
  <c r="S339" i="7" s="1"/>
  <c r="S338" i="7" s="1"/>
  <c r="S337" i="7" s="1"/>
  <c r="Y340" i="7"/>
  <c r="Y312" i="7"/>
  <c r="AA321" i="7"/>
  <c r="AB324" i="7"/>
  <c r="AA325" i="7"/>
  <c r="S325" i="7"/>
  <c r="S324" i="7" s="1"/>
  <c r="M324" i="7"/>
  <c r="Y325" i="7"/>
  <c r="AB331" i="7"/>
  <c r="G334" i="7"/>
  <c r="Z340" i="7"/>
  <c r="Y313" i="7"/>
  <c r="Z325" i="7"/>
  <c r="AC329" i="7"/>
  <c r="AC328" i="7"/>
  <c r="Q340" i="7"/>
  <c r="Q339" i="7" s="1"/>
  <c r="Q338" i="7" s="1"/>
  <c r="Q337" i="7" s="1"/>
  <c r="W341" i="7"/>
  <c r="G342" i="7"/>
  <c r="AA343" i="7"/>
  <c r="Z344" i="7"/>
  <c r="Q344" i="7"/>
  <c r="Q343" i="7" s="1"/>
  <c r="Q342" i="7" s="1"/>
  <c r="Q341" i="7" s="1"/>
  <c r="Y344" i="7"/>
  <c r="AC334" i="7"/>
  <c r="Z335" i="7"/>
  <c r="AB335" i="7"/>
  <c r="Z339" i="7"/>
  <c r="F88" i="6"/>
  <c r="J22" i="6"/>
  <c r="H38" i="6"/>
  <c r="K39" i="6"/>
  <c r="J46" i="6"/>
  <c r="G7" i="6"/>
  <c r="J55" i="6"/>
  <c r="H13" i="6"/>
  <c r="K14" i="6"/>
  <c r="H26" i="6"/>
  <c r="H31" i="6"/>
  <c r="K32" i="6"/>
  <c r="G49" i="6"/>
  <c r="H78" i="6"/>
  <c r="H35" i="6"/>
  <c r="K58" i="6"/>
  <c r="K63" i="6"/>
  <c r="H62" i="6"/>
  <c r="H58" i="6"/>
  <c r="K59" i="6"/>
  <c r="K19" i="6"/>
  <c r="K38" i="6"/>
  <c r="K78" i="6"/>
  <c r="K82" i="6"/>
  <c r="K87" i="6"/>
  <c r="H86" i="6"/>
  <c r="K25" i="6"/>
  <c r="H24" i="6"/>
  <c r="K24" i="6" s="1"/>
  <c r="K26" i="6"/>
  <c r="K35" i="6"/>
  <c r="K43" i="6"/>
  <c r="J34" i="6"/>
  <c r="K42" i="6"/>
  <c r="K48" i="6"/>
  <c r="H47" i="6"/>
  <c r="H69" i="6"/>
  <c r="J10" i="6"/>
  <c r="K70" i="6"/>
  <c r="J73" i="6"/>
  <c r="K80" i="6"/>
  <c r="K84" i="6"/>
  <c r="K12" i="6"/>
  <c r="H11" i="6"/>
  <c r="K13" i="6"/>
  <c r="K69" i="6"/>
  <c r="K75" i="6"/>
  <c r="H74" i="6"/>
  <c r="K74" i="6" s="1"/>
  <c r="J81" i="6"/>
  <c r="J53" i="5"/>
  <c r="M63" i="5"/>
  <c r="K95" i="5"/>
  <c r="O96" i="5"/>
  <c r="J17" i="5"/>
  <c r="N35" i="5"/>
  <c r="H34" i="5"/>
  <c r="M35" i="5"/>
  <c r="L48" i="5"/>
  <c r="N86" i="5"/>
  <c r="H85" i="5"/>
  <c r="M86" i="5"/>
  <c r="J11" i="5"/>
  <c r="O18" i="5"/>
  <c r="N24" i="5"/>
  <c r="H23" i="5"/>
  <c r="N23" i="5" s="1"/>
  <c r="M24" i="5"/>
  <c r="N28" i="5"/>
  <c r="M28" i="5"/>
  <c r="M30" i="5"/>
  <c r="O36" i="5"/>
  <c r="N36" i="5"/>
  <c r="M77" i="5"/>
  <c r="M116" i="5"/>
  <c r="J115" i="5"/>
  <c r="O12" i="5"/>
  <c r="K11" i="5"/>
  <c r="K30" i="5"/>
  <c r="M34" i="5"/>
  <c r="G17" i="5"/>
  <c r="G10" i="5" s="1"/>
  <c r="G9" i="5" s="1"/>
  <c r="N34" i="5"/>
  <c r="O45" i="5"/>
  <c r="K44" i="5"/>
  <c r="G54" i="5"/>
  <c r="G52" i="5" s="1"/>
  <c r="G49" i="5" s="1"/>
  <c r="N57" i="5"/>
  <c r="M61" i="5"/>
  <c r="M81" i="5"/>
  <c r="J80" i="5"/>
  <c r="O97" i="5"/>
  <c r="O63" i="5"/>
  <c r="K53" i="5"/>
  <c r="N63" i="5"/>
  <c r="O66" i="5"/>
  <c r="K64" i="5"/>
  <c r="J64" i="5"/>
  <c r="L225" i="5"/>
  <c r="N210" i="5"/>
  <c r="H209" i="5"/>
  <c r="M210" i="5"/>
  <c r="H30" i="5"/>
  <c r="N26" i="5"/>
  <c r="M26" i="5"/>
  <c r="H45" i="5"/>
  <c r="N45" i="5" s="1"/>
  <c r="O83" i="5"/>
  <c r="H116" i="5"/>
  <c r="N117" i="5"/>
  <c r="F17" i="5"/>
  <c r="F10" i="5" s="1"/>
  <c r="F9" i="5" s="1"/>
  <c r="M45" i="5"/>
  <c r="N25" i="5"/>
  <c r="M25" i="5"/>
  <c r="N27" i="5"/>
  <c r="M27" i="5"/>
  <c r="N29" i="5"/>
  <c r="M29" i="5"/>
  <c r="M31" i="5"/>
  <c r="M41" i="5"/>
  <c r="L54" i="5"/>
  <c r="L52" i="5" s="1"/>
  <c r="L49" i="5" s="1"/>
  <c r="F48" i="5"/>
  <c r="F225" i="5" s="1"/>
  <c r="M85" i="5"/>
  <c r="N67" i="5"/>
  <c r="N90" i="5"/>
  <c r="H89" i="5"/>
  <c r="N89" i="5" s="1"/>
  <c r="N19" i="5"/>
  <c r="J100" i="5"/>
  <c r="O109" i="5"/>
  <c r="K108" i="5"/>
  <c r="J56" i="5"/>
  <c r="J60" i="5"/>
  <c r="J72" i="5"/>
  <c r="J76" i="5"/>
  <c r="H79" i="5"/>
  <c r="O85" i="5"/>
  <c r="N85" i="5"/>
  <c r="J87" i="5"/>
  <c r="H124" i="5"/>
  <c r="M125" i="5"/>
  <c r="H136" i="5"/>
  <c r="M137" i="5"/>
  <c r="H148" i="5"/>
  <c r="M149" i="5"/>
  <c r="H162" i="5"/>
  <c r="M163" i="5"/>
  <c r="N163" i="5"/>
  <c r="K168" i="5"/>
  <c r="J171" i="5"/>
  <c r="M173" i="5"/>
  <c r="M176" i="5"/>
  <c r="H175" i="5"/>
  <c r="N176" i="5"/>
  <c r="O186" i="5"/>
  <c r="K185" i="5"/>
  <c r="O81" i="5"/>
  <c r="M109" i="5"/>
  <c r="J179" i="5"/>
  <c r="J108" i="5"/>
  <c r="H12" i="5"/>
  <c r="K56" i="5"/>
  <c r="M58" i="5"/>
  <c r="K60" i="5"/>
  <c r="M62" i="5"/>
  <c r="M65" i="5"/>
  <c r="M69" i="5"/>
  <c r="M70" i="5"/>
  <c r="K72" i="5"/>
  <c r="M74" i="5"/>
  <c r="K76" i="5"/>
  <c r="M78" i="5"/>
  <c r="K80" i="5"/>
  <c r="N81" i="5"/>
  <c r="O89" i="5"/>
  <c r="M90" i="5"/>
  <c r="J91" i="5"/>
  <c r="N102" i="5"/>
  <c r="H101" i="5"/>
  <c r="M102" i="5"/>
  <c r="N110" i="5"/>
  <c r="H109" i="5"/>
  <c r="M110" i="5"/>
  <c r="M112" i="5"/>
  <c r="J111" i="5"/>
  <c r="M111" i="5" s="1"/>
  <c r="N112" i="5"/>
  <c r="K111" i="5"/>
  <c r="M120" i="5"/>
  <c r="J119" i="5"/>
  <c r="M119" i="5" s="1"/>
  <c r="M128" i="5"/>
  <c r="M140" i="5"/>
  <c r="M162" i="5"/>
  <c r="N173" i="5"/>
  <c r="K171" i="5"/>
  <c r="O209" i="5"/>
  <c r="K206" i="5"/>
  <c r="N209" i="5"/>
  <c r="N106" i="5"/>
  <c r="H105" i="5"/>
  <c r="M106" i="5"/>
  <c r="O116" i="5"/>
  <c r="K115" i="5"/>
  <c r="N116" i="5"/>
  <c r="J160" i="5"/>
  <c r="L197" i="5"/>
  <c r="L195" i="5" s="1"/>
  <c r="J83" i="5"/>
  <c r="N94" i="5"/>
  <c r="H93" i="5"/>
  <c r="N98" i="5"/>
  <c r="H97" i="5"/>
  <c r="M98" i="5"/>
  <c r="O101" i="5"/>
  <c r="N101" i="5"/>
  <c r="K100" i="5"/>
  <c r="N118" i="5"/>
  <c r="M118" i="5"/>
  <c r="H57" i="5"/>
  <c r="H61" i="5"/>
  <c r="N61" i="5" s="1"/>
  <c r="H69" i="5"/>
  <c r="N69" i="5" s="1"/>
  <c r="H73" i="5"/>
  <c r="N73" i="5" s="1"/>
  <c r="H77" i="5"/>
  <c r="N77" i="5" s="1"/>
  <c r="O84" i="5"/>
  <c r="O93" i="5"/>
  <c r="N93" i="5"/>
  <c r="M94" i="5"/>
  <c r="J95" i="5"/>
  <c r="M97" i="5"/>
  <c r="J103" i="5"/>
  <c r="O105" i="5"/>
  <c r="K104" i="5"/>
  <c r="M117" i="5"/>
  <c r="M124" i="5"/>
  <c r="J123" i="5"/>
  <c r="O128" i="5"/>
  <c r="K127" i="5"/>
  <c r="M136" i="5"/>
  <c r="J135" i="5"/>
  <c r="O140" i="5"/>
  <c r="N140" i="5"/>
  <c r="K139" i="5"/>
  <c r="J147" i="5"/>
  <c r="O152" i="5"/>
  <c r="N152" i="5"/>
  <c r="K151" i="5"/>
  <c r="O162" i="5"/>
  <c r="N162" i="5"/>
  <c r="K161" i="5"/>
  <c r="H180" i="5"/>
  <c r="M180" i="5" s="1"/>
  <c r="N181" i="5"/>
  <c r="M181" i="5"/>
  <c r="M193" i="5"/>
  <c r="H192" i="5"/>
  <c r="N193" i="5"/>
  <c r="O117" i="5"/>
  <c r="O124" i="5"/>
  <c r="N124" i="5"/>
  <c r="K123" i="5"/>
  <c r="H132" i="5"/>
  <c r="O136" i="5"/>
  <c r="N136" i="5"/>
  <c r="K135" i="5"/>
  <c r="H144" i="5"/>
  <c r="O148" i="5"/>
  <c r="N148" i="5"/>
  <c r="K147" i="5"/>
  <c r="H156" i="5"/>
  <c r="O180" i="5"/>
  <c r="N180" i="5"/>
  <c r="O120" i="5"/>
  <c r="K119" i="5"/>
  <c r="M132" i="5"/>
  <c r="M144" i="5"/>
  <c r="M156" i="5"/>
  <c r="M175" i="5"/>
  <c r="J172" i="5"/>
  <c r="G197" i="5"/>
  <c r="G195" i="5" s="1"/>
  <c r="G48" i="5" s="1"/>
  <c r="J203" i="5"/>
  <c r="M219" i="5"/>
  <c r="H218" i="5"/>
  <c r="N218" i="5" s="1"/>
  <c r="M221" i="5"/>
  <c r="O113" i="5"/>
  <c r="O121" i="5"/>
  <c r="H128" i="5"/>
  <c r="O132" i="5"/>
  <c r="N132" i="5"/>
  <c r="K131" i="5"/>
  <c r="H140" i="5"/>
  <c r="O144" i="5"/>
  <c r="N144" i="5"/>
  <c r="K143" i="5"/>
  <c r="H152" i="5"/>
  <c r="O156" i="5"/>
  <c r="N156" i="5"/>
  <c r="K155" i="5"/>
  <c r="O175" i="5"/>
  <c r="N175" i="5"/>
  <c r="O179" i="5"/>
  <c r="N194" i="5"/>
  <c r="M194" i="5"/>
  <c r="O205" i="5"/>
  <c r="K203" i="5"/>
  <c r="N205" i="5"/>
  <c r="O213" i="5"/>
  <c r="O221" i="5"/>
  <c r="N221" i="5"/>
  <c r="F197" i="5"/>
  <c r="F195" i="5" s="1"/>
  <c r="M201" i="5"/>
  <c r="H200" i="5"/>
  <c r="N200" i="5" s="1"/>
  <c r="N202" i="5"/>
  <c r="M202" i="5"/>
  <c r="M207" i="5"/>
  <c r="H205" i="5"/>
  <c r="M215" i="5"/>
  <c r="H214" i="5"/>
  <c r="N214" i="5" s="1"/>
  <c r="M157" i="5"/>
  <c r="N192" i="5"/>
  <c r="K191" i="5"/>
  <c r="M200" i="5"/>
  <c r="O217" i="5"/>
  <c r="N223" i="5"/>
  <c r="J185" i="5"/>
  <c r="K199" i="5"/>
  <c r="J206" i="5"/>
  <c r="M209" i="5"/>
  <c r="H221" i="5"/>
  <c r="H187" i="5"/>
  <c r="N187" i="5"/>
  <c r="N188" i="5"/>
  <c r="J191" i="5"/>
  <c r="J199" i="5"/>
  <c r="N222" i="5"/>
  <c r="S95" i="4"/>
  <c r="Z29" i="4"/>
  <c r="Q29" i="4"/>
  <c r="S29" i="4"/>
  <c r="Y29" i="4"/>
  <c r="AA29" i="4"/>
  <c r="AA51" i="4"/>
  <c r="Y51" i="4"/>
  <c r="P67" i="4"/>
  <c r="P49" i="4" s="1"/>
  <c r="P41" i="4" s="1"/>
  <c r="P10" i="4" s="1"/>
  <c r="R111" i="4"/>
  <c r="Y31" i="4"/>
  <c r="S31" i="4"/>
  <c r="Q31" i="4"/>
  <c r="AA31" i="4"/>
  <c r="G67" i="4"/>
  <c r="L70" i="4"/>
  <c r="L100" i="4"/>
  <c r="G99" i="4"/>
  <c r="L99" i="4" s="1"/>
  <c r="Y105" i="4"/>
  <c r="R104" i="4"/>
  <c r="V127" i="4"/>
  <c r="V124" i="4" s="1"/>
  <c r="O127" i="4"/>
  <c r="O124" i="4" s="1"/>
  <c r="I127" i="4"/>
  <c r="I124" i="4" s="1"/>
  <c r="AB202" i="4"/>
  <c r="AB313" i="4"/>
  <c r="R312" i="4"/>
  <c r="L14" i="4"/>
  <c r="G13" i="4"/>
  <c r="Y15" i="4"/>
  <c r="S15" i="4"/>
  <c r="Z15" i="4"/>
  <c r="AA15" i="4"/>
  <c r="Q15" i="4"/>
  <c r="R42" i="4"/>
  <c r="AA47" i="4"/>
  <c r="M168" i="4"/>
  <c r="Y169" i="4"/>
  <c r="AA169" i="4"/>
  <c r="S169" i="4"/>
  <c r="S168" i="4" s="1"/>
  <c r="S167" i="4" s="1"/>
  <c r="S166" i="4" s="1"/>
  <c r="Q169" i="4"/>
  <c r="Q168" i="4" s="1"/>
  <c r="Q167" i="4" s="1"/>
  <c r="Q166" i="4" s="1"/>
  <c r="K256" i="4"/>
  <c r="L256" i="4" s="1"/>
  <c r="L257" i="4"/>
  <c r="AC298" i="4"/>
  <c r="W297" i="4"/>
  <c r="Z9" i="4"/>
  <c r="T12" i="4"/>
  <c r="T11" i="4" s="1"/>
  <c r="Z18" i="4"/>
  <c r="Q18" i="4"/>
  <c r="Y18" i="4"/>
  <c r="T24" i="4"/>
  <c r="Z27" i="4"/>
  <c r="Q27" i="4"/>
  <c r="Y27" i="4"/>
  <c r="Y38" i="4"/>
  <c r="AA38" i="4"/>
  <c r="Q38" i="4"/>
  <c r="Z38" i="4"/>
  <c r="J41" i="4"/>
  <c r="J10" i="4" s="1"/>
  <c r="T43" i="4"/>
  <c r="T42" i="4" s="1"/>
  <c r="T67" i="4"/>
  <c r="X80" i="4"/>
  <c r="Y92" i="4"/>
  <c r="S92" i="4"/>
  <c r="Q92" i="4"/>
  <c r="AA92" i="4"/>
  <c r="L97" i="4"/>
  <c r="G96" i="4"/>
  <c r="J100" i="4"/>
  <c r="J99" i="4" s="1"/>
  <c r="J95" i="4" s="1"/>
  <c r="L101" i="4"/>
  <c r="K104" i="4"/>
  <c r="L105" i="4"/>
  <c r="AA119" i="4"/>
  <c r="S119" i="4"/>
  <c r="S118" i="4" s="1"/>
  <c r="S113" i="4" s="1"/>
  <c r="S111" i="4" s="1"/>
  <c r="Q119" i="4"/>
  <c r="Q118" i="4" s="1"/>
  <c r="Q113" i="4" s="1"/>
  <c r="Q111" i="4" s="1"/>
  <c r="Z119" i="4"/>
  <c r="M118" i="4"/>
  <c r="Y119" i="4"/>
  <c r="L132" i="4"/>
  <c r="K131" i="4"/>
  <c r="K130" i="4" s="1"/>
  <c r="K127" i="4" s="1"/>
  <c r="K124" i="4" s="1"/>
  <c r="K120" i="4" s="1"/>
  <c r="X127" i="4"/>
  <c r="X124" i="4" s="1"/>
  <c r="X120" i="4" s="1"/>
  <c r="O128" i="4"/>
  <c r="O125" i="4" s="1"/>
  <c r="O121" i="4" s="1"/>
  <c r="AA155" i="4"/>
  <c r="AC155" i="4"/>
  <c r="W154" i="4"/>
  <c r="AB164" i="4"/>
  <c r="U163" i="4"/>
  <c r="L167" i="4"/>
  <c r="H166" i="4"/>
  <c r="L166" i="4" s="1"/>
  <c r="H187" i="4"/>
  <c r="L188" i="4"/>
  <c r="AA254" i="4"/>
  <c r="AA304" i="4"/>
  <c r="S304" i="4"/>
  <c r="S303" i="4" s="1"/>
  <c r="S302" i="4" s="1"/>
  <c r="S301" i="4" s="1"/>
  <c r="Q304" i="4"/>
  <c r="Q303" i="4" s="1"/>
  <c r="Q302" i="4" s="1"/>
  <c r="Q301" i="4" s="1"/>
  <c r="M303" i="4"/>
  <c r="Y304" i="4"/>
  <c r="L324" i="4"/>
  <c r="G323" i="4"/>
  <c r="H323" i="4"/>
  <c r="H316" i="4" s="1"/>
  <c r="H309" i="4" s="1"/>
  <c r="H306" i="4" s="1"/>
  <c r="H122" i="4" s="1"/>
  <c r="L326" i="4"/>
  <c r="I12" i="4"/>
  <c r="I11" i="4" s="1"/>
  <c r="Y14" i="4"/>
  <c r="V14" i="4"/>
  <c r="V13" i="4" s="1"/>
  <c r="S18" i="4"/>
  <c r="Q20" i="4"/>
  <c r="Y20" i="4"/>
  <c r="AA20" i="4"/>
  <c r="S20" i="4"/>
  <c r="Z20" i="4"/>
  <c r="AA21" i="4"/>
  <c r="S21" i="4"/>
  <c r="Y21" i="4"/>
  <c r="Q21" i="4"/>
  <c r="Z21" i="4"/>
  <c r="Z22" i="4"/>
  <c r="Q22" i="4"/>
  <c r="S22" i="4"/>
  <c r="AA22" i="4"/>
  <c r="Y22" i="4"/>
  <c r="S27" i="4"/>
  <c r="AA35" i="4"/>
  <c r="S35" i="4"/>
  <c r="Y35" i="4"/>
  <c r="Q35" i="4"/>
  <c r="Z35" i="4"/>
  <c r="AA36" i="4"/>
  <c r="S36" i="4"/>
  <c r="Q36" i="4"/>
  <c r="Z36" i="4"/>
  <c r="S38" i="4"/>
  <c r="Z39" i="4"/>
  <c r="V39" i="4"/>
  <c r="X39" i="4"/>
  <c r="K43" i="4"/>
  <c r="S44" i="4"/>
  <c r="S43" i="4" s="1"/>
  <c r="S42" i="4" s="1"/>
  <c r="Z48" i="4"/>
  <c r="Q48" i="4"/>
  <c r="Q47" i="4" s="1"/>
  <c r="Q43" i="4" s="1"/>
  <c r="Q42" i="4" s="1"/>
  <c r="M47" i="4"/>
  <c r="Y48" i="4"/>
  <c r="S48" i="4"/>
  <c r="S47" i="4" s="1"/>
  <c r="Y57" i="4"/>
  <c r="S57" i="4"/>
  <c r="AA57" i="4"/>
  <c r="Q57" i="4"/>
  <c r="Z57" i="4"/>
  <c r="AA63" i="4"/>
  <c r="S63" i="4"/>
  <c r="Y63" i="4"/>
  <c r="M62" i="4"/>
  <c r="Q63" i="4"/>
  <c r="Z63" i="4"/>
  <c r="AA64" i="4"/>
  <c r="S64" i="4"/>
  <c r="Q64" i="4"/>
  <c r="Z64" i="4"/>
  <c r="T87" i="4"/>
  <c r="Z89" i="4"/>
  <c r="Q89" i="4"/>
  <c r="S89" i="4"/>
  <c r="AA89" i="4"/>
  <c r="Y91" i="4"/>
  <c r="AA91" i="4"/>
  <c r="Q91" i="4"/>
  <c r="Z91" i="4"/>
  <c r="S91" i="4"/>
  <c r="X94" i="4"/>
  <c r="F9" i="4"/>
  <c r="F94" i="4"/>
  <c r="M94" i="4"/>
  <c r="Z109" i="4"/>
  <c r="Y109" i="4"/>
  <c r="M108" i="4"/>
  <c r="G114" i="4"/>
  <c r="L115" i="4"/>
  <c r="L135" i="4"/>
  <c r="G134" i="4"/>
  <c r="T128" i="4"/>
  <c r="T125" i="4" s="1"/>
  <c r="T121" i="4" s="1"/>
  <c r="M140" i="4"/>
  <c r="Y140" i="4" s="1"/>
  <c r="Z141" i="4"/>
  <c r="Q141" i="4"/>
  <c r="Q140" i="4" s="1"/>
  <c r="Q139" i="4" s="1"/>
  <c r="Q138" i="4" s="1"/>
  <c r="Y141" i="4"/>
  <c r="AA141" i="4"/>
  <c r="S141" i="4"/>
  <c r="S140" i="4" s="1"/>
  <c r="S139" i="4" s="1"/>
  <c r="S138" i="4" s="1"/>
  <c r="K128" i="4"/>
  <c r="K125" i="4" s="1"/>
  <c r="K121" i="4" s="1"/>
  <c r="M174" i="4"/>
  <c r="Y175" i="4"/>
  <c r="Y179" i="4"/>
  <c r="R178" i="4"/>
  <c r="M242" i="4"/>
  <c r="T249" i="4"/>
  <c r="T247" i="4" s="1"/>
  <c r="T123" i="4" s="1"/>
  <c r="Y303" i="4"/>
  <c r="R302" i="4"/>
  <c r="AB303" i="4"/>
  <c r="Y132" i="4"/>
  <c r="L138" i="4"/>
  <c r="M13" i="4"/>
  <c r="AB33" i="4"/>
  <c r="U32" i="4"/>
  <c r="Q39" i="4"/>
  <c r="S39" i="4"/>
  <c r="L51" i="4"/>
  <c r="G50" i="4"/>
  <c r="Y52" i="4"/>
  <c r="Z52" i="4"/>
  <c r="S52" i="4"/>
  <c r="S51" i="4" s="1"/>
  <c r="Q52" i="4"/>
  <c r="Q51" i="4" s="1"/>
  <c r="AB68" i="4"/>
  <c r="R67" i="4"/>
  <c r="T127" i="4"/>
  <c r="T124" i="4" s="1"/>
  <c r="H128" i="4"/>
  <c r="H125" i="4" s="1"/>
  <c r="H121" i="4" s="1"/>
  <c r="Y161" i="4"/>
  <c r="M160" i="4"/>
  <c r="S161" i="4"/>
  <c r="S160" i="4" s="1"/>
  <c r="S159" i="4" s="1"/>
  <c r="S158" i="4" s="1"/>
  <c r="AA161" i="4"/>
  <c r="Q161" i="4"/>
  <c r="Q160" i="4" s="1"/>
  <c r="Q159" i="4" s="1"/>
  <c r="Q158" i="4" s="1"/>
  <c r="Z161" i="4"/>
  <c r="L175" i="4"/>
  <c r="G174" i="4"/>
  <c r="L174" i="4" s="1"/>
  <c r="G233" i="4"/>
  <c r="L235" i="4"/>
  <c r="H12" i="4"/>
  <c r="H11" i="4" s="1"/>
  <c r="L24" i="4"/>
  <c r="M96" i="4"/>
  <c r="J130" i="4"/>
  <c r="AB166" i="4"/>
  <c r="Y209" i="4"/>
  <c r="M208" i="4"/>
  <c r="S209" i="4"/>
  <c r="S208" i="4" s="1"/>
  <c r="S207" i="4" s="1"/>
  <c r="S206" i="4" s="1"/>
  <c r="Q209" i="4"/>
  <c r="Q208" i="4" s="1"/>
  <c r="Q207" i="4" s="1"/>
  <c r="Q206" i="4" s="1"/>
  <c r="Z209" i="4"/>
  <c r="AA209" i="4"/>
  <c r="R11" i="4"/>
  <c r="Z14" i="4"/>
  <c r="U13" i="4"/>
  <c r="AC14" i="4"/>
  <c r="X14" i="4"/>
  <c r="X13" i="4" s="1"/>
  <c r="AA19" i="4"/>
  <c r="S19" i="4"/>
  <c r="Z19" i="4"/>
  <c r="Y19" i="4"/>
  <c r="Y23" i="4"/>
  <c r="AA23" i="4"/>
  <c r="Q23" i="4"/>
  <c r="S23" i="4"/>
  <c r="AA28" i="4"/>
  <c r="S28" i="4"/>
  <c r="Z28" i="4"/>
  <c r="Y28" i="4"/>
  <c r="Z31" i="4"/>
  <c r="AA44" i="4"/>
  <c r="W43" i="4"/>
  <c r="AC50" i="4"/>
  <c r="AA52" i="4"/>
  <c r="Y68" i="4"/>
  <c r="X70" i="4"/>
  <c r="X67" i="4" s="1"/>
  <c r="AA77" i="4"/>
  <c r="S77" i="4"/>
  <c r="S76" i="4" s="1"/>
  <c r="Z77" i="4"/>
  <c r="Q77" i="4"/>
  <c r="M76" i="4"/>
  <c r="Y77" i="4"/>
  <c r="AA78" i="4"/>
  <c r="S78" i="4"/>
  <c r="Q78" i="4"/>
  <c r="Z78" i="4"/>
  <c r="Y78" i="4"/>
  <c r="Z79" i="4"/>
  <c r="Q79" i="4"/>
  <c r="S79" i="4"/>
  <c r="AA79" i="4"/>
  <c r="Y79" i="4"/>
  <c r="W67" i="4"/>
  <c r="AC87" i="4"/>
  <c r="M99" i="4"/>
  <c r="G94" i="4"/>
  <c r="L104" i="4"/>
  <c r="G9" i="4"/>
  <c r="L109" i="4"/>
  <c r="G108" i="4"/>
  <c r="L108" i="4" s="1"/>
  <c r="V123" i="4"/>
  <c r="R131" i="4"/>
  <c r="V128" i="4"/>
  <c r="V125" i="4" s="1"/>
  <c r="V121" i="4" s="1"/>
  <c r="M151" i="4"/>
  <c r="AA152" i="4"/>
  <c r="AB154" i="4"/>
  <c r="Y154" i="4"/>
  <c r="AC183" i="4"/>
  <c r="W182" i="4"/>
  <c r="AA183" i="4"/>
  <c r="AC244" i="4"/>
  <c r="AA244" i="4"/>
  <c r="W243" i="4"/>
  <c r="K249" i="4"/>
  <c r="K247" i="4" s="1"/>
  <c r="K123" i="4" s="1"/>
  <c r="Y13" i="4"/>
  <c r="M24" i="4"/>
  <c r="AA24" i="4" s="1"/>
  <c r="AC33" i="4"/>
  <c r="H50" i="4"/>
  <c r="H49" i="4" s="1"/>
  <c r="H41" i="4" s="1"/>
  <c r="L55" i="4"/>
  <c r="AA81" i="4"/>
  <c r="Z108" i="4"/>
  <c r="Y110" i="4"/>
  <c r="P128" i="4"/>
  <c r="P125" i="4" s="1"/>
  <c r="P121" i="4" s="1"/>
  <c r="AA145" i="4"/>
  <c r="S145" i="4"/>
  <c r="S144" i="4" s="1"/>
  <c r="S143" i="4" s="1"/>
  <c r="S142" i="4" s="1"/>
  <c r="Q145" i="4"/>
  <c r="Q144" i="4" s="1"/>
  <c r="Q143" i="4" s="1"/>
  <c r="Q142" i="4" s="1"/>
  <c r="M144" i="4"/>
  <c r="Z145" i="4"/>
  <c r="Y149" i="4"/>
  <c r="Y152" i="4"/>
  <c r="AA176" i="4"/>
  <c r="Z179" i="4"/>
  <c r="M178" i="4"/>
  <c r="AA187" i="4"/>
  <c r="W186" i="4"/>
  <c r="AC187" i="4"/>
  <c r="AA212" i="4"/>
  <c r="AC212" i="4"/>
  <c r="W211" i="4"/>
  <c r="U214" i="4"/>
  <c r="AB215" i="4"/>
  <c r="Z216" i="4"/>
  <c r="AB216" i="4"/>
  <c r="R219" i="4"/>
  <c r="W223" i="4"/>
  <c r="Z252" i="4"/>
  <c r="U251" i="4"/>
  <c r="T260" i="4"/>
  <c r="T248" i="4" s="1"/>
  <c r="T246" i="4" s="1"/>
  <c r="M298" i="4"/>
  <c r="AA299" i="4"/>
  <c r="AC299" i="4"/>
  <c r="AA314" i="4"/>
  <c r="S314" i="4"/>
  <c r="S313" i="4" s="1"/>
  <c r="S312" i="4" s="1"/>
  <c r="S311" i="4" s="1"/>
  <c r="S308" i="4" s="1"/>
  <c r="S305" i="4" s="1"/>
  <c r="M313" i="4"/>
  <c r="Q314" i="4"/>
  <c r="Q313" i="4" s="1"/>
  <c r="Q312" i="4" s="1"/>
  <c r="Q311" i="4" s="1"/>
  <c r="Z314" i="4"/>
  <c r="Y314" i="4"/>
  <c r="Y329" i="4"/>
  <c r="M328" i="4"/>
  <c r="M317" i="4" s="1"/>
  <c r="M310" i="4" s="1"/>
  <c r="M307" i="4" s="1"/>
  <c r="AA329" i="4"/>
  <c r="W328" i="4"/>
  <c r="Y336" i="4"/>
  <c r="M335" i="4"/>
  <c r="Z335" i="4" s="1"/>
  <c r="AA336" i="4"/>
  <c r="Q336" i="4"/>
  <c r="Q335" i="4" s="1"/>
  <c r="Q334" i="4" s="1"/>
  <c r="Q333" i="4" s="1"/>
  <c r="Z336" i="4"/>
  <c r="Y16" i="4"/>
  <c r="Z30" i="4"/>
  <c r="Y44" i="4"/>
  <c r="AA58" i="4"/>
  <c r="S58" i="4"/>
  <c r="AA71" i="4"/>
  <c r="S71" i="4"/>
  <c r="Z75" i="4"/>
  <c r="Q75" i="4"/>
  <c r="Y75" i="4"/>
  <c r="Z84" i="4"/>
  <c r="Q84" i="4"/>
  <c r="Y84" i="4"/>
  <c r="Z86" i="4"/>
  <c r="Z100" i="4"/>
  <c r="AB101" i="4"/>
  <c r="L144" i="4"/>
  <c r="G143" i="4"/>
  <c r="AC174" i="4"/>
  <c r="AB175" i="4"/>
  <c r="Z175" i="4"/>
  <c r="AC176" i="4"/>
  <c r="Z181" i="4"/>
  <c r="Q181" i="4"/>
  <c r="Q180" i="4" s="1"/>
  <c r="Q179" i="4" s="1"/>
  <c r="Q178" i="4" s="1"/>
  <c r="AA181" i="4"/>
  <c r="Y181" i="4"/>
  <c r="G194" i="4"/>
  <c r="L194" i="4" s="1"/>
  <c r="L195" i="4"/>
  <c r="R210" i="4"/>
  <c r="L215" i="4"/>
  <c r="G214" i="4"/>
  <c r="L214" i="4" s="1"/>
  <c r="M251" i="4"/>
  <c r="AA264" i="4"/>
  <c r="W261" i="4"/>
  <c r="W291" i="4"/>
  <c r="AC292" i="4"/>
  <c r="J292" i="4"/>
  <c r="J291" i="4" s="1"/>
  <c r="J290" i="4" s="1"/>
  <c r="J289" i="4" s="1"/>
  <c r="L293" i="4"/>
  <c r="U311" i="4"/>
  <c r="R315" i="4"/>
  <c r="Y315" i="4" s="1"/>
  <c r="Y318" i="4"/>
  <c r="Y319" i="4"/>
  <c r="AC329" i="4"/>
  <c r="S336" i="4"/>
  <c r="S335" i="4" s="1"/>
  <c r="S334" i="4" s="1"/>
  <c r="S333" i="4" s="1"/>
  <c r="Q16" i="4"/>
  <c r="Z25" i="4"/>
  <c r="Y26" i="4"/>
  <c r="Q30" i="4"/>
  <c r="AA30" i="4"/>
  <c r="Q34" i="4"/>
  <c r="Q33" i="4" s="1"/>
  <c r="L44" i="4"/>
  <c r="T50" i="4"/>
  <c r="X55" i="4"/>
  <c r="Y65" i="4"/>
  <c r="AA69" i="4"/>
  <c r="S69" i="4"/>
  <c r="S68" i="4" s="1"/>
  <c r="Y69" i="4"/>
  <c r="Z71" i="4"/>
  <c r="S84" i="4"/>
  <c r="Z90" i="4"/>
  <c r="Q90" i="4"/>
  <c r="Y90" i="4"/>
  <c r="Z101" i="4"/>
  <c r="AC101" i="4"/>
  <c r="Z104" i="4"/>
  <c r="U94" i="4"/>
  <c r="Z94" i="4" s="1"/>
  <c r="AA105" i="4"/>
  <c r="W104" i="4"/>
  <c r="Y106" i="4"/>
  <c r="AA116" i="4"/>
  <c r="R139" i="4"/>
  <c r="W142" i="4"/>
  <c r="AC143" i="4"/>
  <c r="W163" i="4"/>
  <c r="S181" i="4"/>
  <c r="S180" i="4" s="1"/>
  <c r="S179" i="4" s="1"/>
  <c r="S178" i="4" s="1"/>
  <c r="M182" i="4"/>
  <c r="R182" i="4"/>
  <c r="Y182" i="4" s="1"/>
  <c r="Y183" i="4"/>
  <c r="G190" i="4"/>
  <c r="AC203" i="4"/>
  <c r="W202" i="4"/>
  <c r="AA225" i="4"/>
  <c r="S225" i="4"/>
  <c r="S224" i="4" s="1"/>
  <c r="S223" i="4" s="1"/>
  <c r="S222" i="4" s="1"/>
  <c r="Q225" i="4"/>
  <c r="Q224" i="4" s="1"/>
  <c r="Q223" i="4" s="1"/>
  <c r="Q222" i="4" s="1"/>
  <c r="M224" i="4"/>
  <c r="AA224" i="4" s="1"/>
  <c r="Z225" i="4"/>
  <c r="Y225" i="4"/>
  <c r="AA229" i="4"/>
  <c r="S229" i="4"/>
  <c r="S228" i="4" s="1"/>
  <c r="S227" i="4" s="1"/>
  <c r="S226" i="4" s="1"/>
  <c r="M228" i="4"/>
  <c r="Q229" i="4"/>
  <c r="Q228" i="4" s="1"/>
  <c r="Q227" i="4" s="1"/>
  <c r="Q226" i="4" s="1"/>
  <c r="L234" i="4"/>
  <c r="H232" i="4"/>
  <c r="H230" i="4" s="1"/>
  <c r="H249" i="4"/>
  <c r="H247" i="4" s="1"/>
  <c r="P260" i="4"/>
  <c r="P248" i="4" s="1"/>
  <c r="P246" i="4" s="1"/>
  <c r="P120" i="4" s="1"/>
  <c r="Y270" i="4"/>
  <c r="M269" i="4"/>
  <c r="AA270" i="4"/>
  <c r="Q270" i="4"/>
  <c r="Q269" i="4" s="1"/>
  <c r="S270" i="4"/>
  <c r="S269" i="4" s="1"/>
  <c r="S266" i="4" s="1"/>
  <c r="Z270" i="4"/>
  <c r="W277" i="4"/>
  <c r="AA283" i="4"/>
  <c r="R277" i="4"/>
  <c r="Y300" i="4"/>
  <c r="AA300" i="4"/>
  <c r="Q300" i="4"/>
  <c r="Q299" i="4" s="1"/>
  <c r="Q298" i="4" s="1"/>
  <c r="Q297" i="4" s="1"/>
  <c r="Z300" i="4"/>
  <c r="Y310" i="4"/>
  <c r="R307" i="4"/>
  <c r="Y307" i="4" s="1"/>
  <c r="AC318" i="4"/>
  <c r="S16" i="4"/>
  <c r="AA16" i="4"/>
  <c r="Q17" i="4"/>
  <c r="Z17" i="4"/>
  <c r="S25" i="4"/>
  <c r="AA25" i="4"/>
  <c r="Q26" i="4"/>
  <c r="Z26" i="4"/>
  <c r="M33" i="4"/>
  <c r="S34" i="4"/>
  <c r="AA34" i="4"/>
  <c r="Y39" i="4"/>
  <c r="M43" i="4"/>
  <c r="Z44" i="4"/>
  <c r="Y54" i="4"/>
  <c r="S54" i="4"/>
  <c r="AA54" i="4"/>
  <c r="Q58" i="4"/>
  <c r="Q65" i="4"/>
  <c r="Z65" i="4"/>
  <c r="Q71" i="4"/>
  <c r="Y73" i="4"/>
  <c r="AA73" i="4"/>
  <c r="Q73" i="4"/>
  <c r="Z73" i="4"/>
  <c r="Y82" i="4"/>
  <c r="AA82" i="4"/>
  <c r="Q82" i="4"/>
  <c r="Z82" i="4"/>
  <c r="Y85" i="4"/>
  <c r="Z85" i="4"/>
  <c r="Z93" i="4"/>
  <c r="Y96" i="4"/>
  <c r="Y97" i="4"/>
  <c r="AA100" i="4"/>
  <c r="W99" i="4"/>
  <c r="W95" i="4" s="1"/>
  <c r="Y102" i="4"/>
  <c r="Z102" i="4"/>
  <c r="Q106" i="4"/>
  <c r="Q105" i="4" s="1"/>
  <c r="Q104" i="4" s="1"/>
  <c r="Z106" i="4"/>
  <c r="M115" i="4"/>
  <c r="Z117" i="4"/>
  <c r="Q117" i="4"/>
  <c r="Q116" i="4" s="1"/>
  <c r="Q115" i="4" s="1"/>
  <c r="Q114" i="4" s="1"/>
  <c r="Q112" i="4" s="1"/>
  <c r="Y117" i="4"/>
  <c r="Z118" i="4"/>
  <c r="K138" i="4"/>
  <c r="AA144" i="4"/>
  <c r="R146" i="4"/>
  <c r="AB146" i="4" s="1"/>
  <c r="L152" i="4"/>
  <c r="G151" i="4"/>
  <c r="L160" i="4"/>
  <c r="AC164" i="4"/>
  <c r="Y168" i="4"/>
  <c r="Z174" i="4"/>
  <c r="J183" i="4"/>
  <c r="Z184" i="4"/>
  <c r="Y185" i="4"/>
  <c r="AA185" i="4"/>
  <c r="Q185" i="4"/>
  <c r="Q184" i="4" s="1"/>
  <c r="Q183" i="4" s="1"/>
  <c r="Q182" i="4" s="1"/>
  <c r="Z185" i="4"/>
  <c r="Z205" i="4"/>
  <c r="Q205" i="4"/>
  <c r="Q204" i="4" s="1"/>
  <c r="Q203" i="4" s="1"/>
  <c r="Q202" i="4" s="1"/>
  <c r="AA205" i="4"/>
  <c r="M204" i="4"/>
  <c r="AA204" i="4" s="1"/>
  <c r="L216" i="4"/>
  <c r="I219" i="4"/>
  <c r="I218" i="4" s="1"/>
  <c r="L222" i="4"/>
  <c r="AB223" i="4"/>
  <c r="W230" i="4"/>
  <c r="Y244" i="4"/>
  <c r="R243" i="4"/>
  <c r="Z254" i="4"/>
  <c r="AB254" i="4"/>
  <c r="O261" i="4"/>
  <c r="O260" i="4" s="1"/>
  <c r="O248" i="4" s="1"/>
  <c r="O246" i="4" s="1"/>
  <c r="V261" i="4"/>
  <c r="V260" i="4" s="1"/>
  <c r="V248" i="4" s="1"/>
  <c r="V246" i="4" s="1"/>
  <c r="Q266" i="4"/>
  <c r="Q260" i="4" s="1"/>
  <c r="Q248" i="4" s="1"/>
  <c r="Q246" i="4" s="1"/>
  <c r="Z267" i="4"/>
  <c r="AA273" i="4"/>
  <c r="W272" i="4"/>
  <c r="Y299" i="4"/>
  <c r="S300" i="4"/>
  <c r="S299" i="4" s="1"/>
  <c r="S298" i="4" s="1"/>
  <c r="S297" i="4" s="1"/>
  <c r="S296" i="4" s="1"/>
  <c r="S295" i="4" s="1"/>
  <c r="O308" i="4"/>
  <c r="O305" i="4" s="1"/>
  <c r="W49" i="4"/>
  <c r="AA59" i="4"/>
  <c r="S59" i="4"/>
  <c r="S55" i="4" s="1"/>
  <c r="Z59" i="4"/>
  <c r="Q59" i="4"/>
  <c r="Z81" i="4"/>
  <c r="Q81" i="4"/>
  <c r="Q80" i="4" s="1"/>
  <c r="Y81" i="4"/>
  <c r="Z99" i="4"/>
  <c r="Y100" i="4"/>
  <c r="AA110" i="4"/>
  <c r="S110" i="4"/>
  <c r="S109" i="4" s="1"/>
  <c r="S108" i="4" s="1"/>
  <c r="U112" i="4"/>
  <c r="S128" i="4"/>
  <c r="S125" i="4" s="1"/>
  <c r="S121" i="4" s="1"/>
  <c r="U138" i="4"/>
  <c r="Z149" i="4"/>
  <c r="Q149" i="4"/>
  <c r="Q148" i="4" s="1"/>
  <c r="Q147" i="4" s="1"/>
  <c r="Q146" i="4" s="1"/>
  <c r="M148" i="4"/>
  <c r="Y160" i="4"/>
  <c r="R190" i="4"/>
  <c r="L204" i="4"/>
  <c r="G203" i="4"/>
  <c r="R206" i="4"/>
  <c r="L210" i="4"/>
  <c r="AB220" i="4"/>
  <c r="R256" i="4"/>
  <c r="J260" i="4"/>
  <c r="J248" i="4" s="1"/>
  <c r="J246" i="4" s="1"/>
  <c r="L267" i="4"/>
  <c r="G266" i="4"/>
  <c r="Y25" i="4"/>
  <c r="Y30" i="4"/>
  <c r="Y34" i="4"/>
  <c r="Q40" i="4"/>
  <c r="Y58" i="4"/>
  <c r="Y71" i="4"/>
  <c r="AA86" i="4"/>
  <c r="S86" i="4"/>
  <c r="Y86" i="4"/>
  <c r="Z110" i="4"/>
  <c r="Z133" i="4"/>
  <c r="Q133" i="4"/>
  <c r="Q132" i="4" s="1"/>
  <c r="Q131" i="4" s="1"/>
  <c r="Q130" i="4" s="1"/>
  <c r="Q127" i="4" s="1"/>
  <c r="Q124" i="4" s="1"/>
  <c r="AA133" i="4"/>
  <c r="M132" i="4"/>
  <c r="Y133" i="4"/>
  <c r="Z136" i="4"/>
  <c r="U135" i="4"/>
  <c r="AA149" i="4"/>
  <c r="AA168" i="4"/>
  <c r="G171" i="4"/>
  <c r="L180" i="4"/>
  <c r="G179" i="4"/>
  <c r="AB192" i="4"/>
  <c r="R195" i="4"/>
  <c r="L196" i="4"/>
  <c r="U206" i="4"/>
  <c r="AB207" i="4"/>
  <c r="G230" i="4"/>
  <c r="L230" i="4" s="1"/>
  <c r="L232" i="4"/>
  <c r="G242" i="4"/>
  <c r="L243" i="4"/>
  <c r="G251" i="4"/>
  <c r="L252" i="4"/>
  <c r="AC343" i="4"/>
  <c r="U342" i="4"/>
  <c r="AB343" i="4"/>
  <c r="Y17" i="4"/>
  <c r="Y24" i="4"/>
  <c r="Q25" i="4"/>
  <c r="Q24" i="4" s="1"/>
  <c r="S40" i="4"/>
  <c r="Z53" i="4"/>
  <c r="Q53" i="4"/>
  <c r="Y53" i="4"/>
  <c r="Z58" i="4"/>
  <c r="AA60" i="4"/>
  <c r="S60" i="4"/>
  <c r="Z60" i="4"/>
  <c r="Q60" i="4"/>
  <c r="AA66" i="4"/>
  <c r="S66" i="4"/>
  <c r="Y66" i="4"/>
  <c r="Z69" i="4"/>
  <c r="S75" i="4"/>
  <c r="AA90" i="4"/>
  <c r="F95" i="4"/>
  <c r="AA109" i="4"/>
  <c r="W108" i="4"/>
  <c r="AA108" i="4" s="1"/>
  <c r="G111" i="4"/>
  <c r="L111" i="4" s="1"/>
  <c r="L113" i="4"/>
  <c r="AA153" i="4"/>
  <c r="S153" i="4"/>
  <c r="S152" i="4" s="1"/>
  <c r="S151" i="4" s="1"/>
  <c r="S150" i="4" s="1"/>
  <c r="Z153" i="4"/>
  <c r="Q153" i="4"/>
  <c r="Q152" i="4" s="1"/>
  <c r="Q151" i="4" s="1"/>
  <c r="Q150" i="4" s="1"/>
  <c r="AC159" i="4"/>
  <c r="W167" i="4"/>
  <c r="AA175" i="4"/>
  <c r="AC175" i="4"/>
  <c r="AA179" i="4"/>
  <c r="W178" i="4"/>
  <c r="AC179" i="4"/>
  <c r="Y193" i="4"/>
  <c r="AA193" i="4"/>
  <c r="Q193" i="4"/>
  <c r="Q192" i="4" s="1"/>
  <c r="Q191" i="4" s="1"/>
  <c r="Q190" i="4" s="1"/>
  <c r="M192" i="4"/>
  <c r="Z193" i="4"/>
  <c r="AB199" i="4"/>
  <c r="U198" i="4"/>
  <c r="AB211" i="4"/>
  <c r="U210" i="4"/>
  <c r="W215" i="4"/>
  <c r="AA216" i="4"/>
  <c r="AC216" i="4"/>
  <c r="X251" i="4"/>
  <c r="X250" i="4" s="1"/>
  <c r="X249" i="4" s="1"/>
  <c r="X247" i="4" s="1"/>
  <c r="X123" i="4" s="1"/>
  <c r="AB257" i="4"/>
  <c r="K260" i="4"/>
  <c r="K248" i="4" s="1"/>
  <c r="K246" i="4" s="1"/>
  <c r="W13" i="4"/>
  <c r="S17" i="4"/>
  <c r="S26" i="4"/>
  <c r="W32" i="4"/>
  <c r="L33" i="4"/>
  <c r="G32" i="4"/>
  <c r="L32" i="4" s="1"/>
  <c r="Z37" i="4"/>
  <c r="Q37" i="4"/>
  <c r="Y37" i="4"/>
  <c r="Y47" i="4"/>
  <c r="F50" i="4"/>
  <c r="Z51" i="4"/>
  <c r="U50" i="4"/>
  <c r="AC51" i="4"/>
  <c r="X51" i="4"/>
  <c r="X50" i="4" s="1"/>
  <c r="Z56" i="4"/>
  <c r="Q56" i="4"/>
  <c r="AA56" i="4"/>
  <c r="M55" i="4"/>
  <c r="M50" i="4" s="1"/>
  <c r="Y56" i="4"/>
  <c r="AA61" i="4"/>
  <c r="S61" i="4"/>
  <c r="Z61" i="4"/>
  <c r="Q61" i="4"/>
  <c r="S65" i="4"/>
  <c r="Q66" i="4"/>
  <c r="Q69" i="4"/>
  <c r="Q68" i="4" s="1"/>
  <c r="F67" i="4"/>
  <c r="AA74" i="4"/>
  <c r="S74" i="4"/>
  <c r="Z74" i="4"/>
  <c r="Q74" i="4"/>
  <c r="M80" i="4"/>
  <c r="AA83" i="4"/>
  <c r="S83" i="4"/>
  <c r="S80" i="4" s="1"/>
  <c r="Z83" i="4"/>
  <c r="Q83" i="4"/>
  <c r="Z88" i="4"/>
  <c r="Q88" i="4"/>
  <c r="S88" i="4"/>
  <c r="AA88" i="4"/>
  <c r="M87" i="4"/>
  <c r="Y87" i="4" s="1"/>
  <c r="S90" i="4"/>
  <c r="Q93" i="4"/>
  <c r="AA93" i="4"/>
  <c r="Z97" i="4"/>
  <c r="R99" i="4"/>
  <c r="AB99" i="4" s="1"/>
  <c r="S106" i="4"/>
  <c r="S105" i="4" s="1"/>
  <c r="S104" i="4" s="1"/>
  <c r="U111" i="4"/>
  <c r="AA115" i="4"/>
  <c r="W130" i="4"/>
  <c r="M135" i="4"/>
  <c r="AA135" i="4"/>
  <c r="W134" i="4"/>
  <c r="AC135" i="4"/>
  <c r="W138" i="4"/>
  <c r="AC139" i="4"/>
  <c r="AB140" i="4"/>
  <c r="Y145" i="4"/>
  <c r="AB151" i="4"/>
  <c r="U150" i="4"/>
  <c r="L156" i="4"/>
  <c r="G155" i="4"/>
  <c r="W158" i="4"/>
  <c r="U158" i="4"/>
  <c r="AB159" i="4"/>
  <c r="Y165" i="4"/>
  <c r="M164" i="4"/>
  <c r="S165" i="4"/>
  <c r="S164" i="4" s="1"/>
  <c r="S163" i="4" s="1"/>
  <c r="S162" i="4" s="1"/>
  <c r="AA165" i="4"/>
  <c r="AC168" i="4"/>
  <c r="Y174" i="4"/>
  <c r="Y176" i="4"/>
  <c r="Y180" i="4"/>
  <c r="Z183" i="4"/>
  <c r="Z188" i="4"/>
  <c r="U187" i="4"/>
  <c r="AC188" i="4"/>
  <c r="I191" i="4"/>
  <c r="I190" i="4" s="1"/>
  <c r="I128" i="4" s="1"/>
  <c r="I125" i="4" s="1"/>
  <c r="I121" i="4" s="1"/>
  <c r="AA201" i="4"/>
  <c r="S201" i="4"/>
  <c r="S200" i="4" s="1"/>
  <c r="S199" i="4" s="1"/>
  <c r="S198" i="4" s="1"/>
  <c r="Z201" i="4"/>
  <c r="Q201" i="4"/>
  <c r="Q200" i="4" s="1"/>
  <c r="Q199" i="4" s="1"/>
  <c r="Q198" i="4" s="1"/>
  <c r="M200" i="4"/>
  <c r="Y200" i="4" s="1"/>
  <c r="L207" i="4"/>
  <c r="AC207" i="4"/>
  <c r="L212" i="4"/>
  <c r="Z212" i="4"/>
  <c r="AB212" i="4"/>
  <c r="I233" i="4"/>
  <c r="I231" i="4" s="1"/>
  <c r="I129" i="4" s="1"/>
  <c r="I126" i="4" s="1"/>
  <c r="L238" i="4"/>
  <c r="Z239" i="4"/>
  <c r="Q239" i="4"/>
  <c r="Q238" i="4" s="1"/>
  <c r="Q233" i="4" s="1"/>
  <c r="Q231" i="4" s="1"/>
  <c r="Q129" i="4" s="1"/>
  <c r="Q126" i="4" s="1"/>
  <c r="M238" i="4"/>
  <c r="AA239" i="4"/>
  <c r="AB244" i="4"/>
  <c r="U243" i="4"/>
  <c r="Q251" i="4"/>
  <c r="Q250" i="4" s="1"/>
  <c r="R271" i="4"/>
  <c r="L273" i="4"/>
  <c r="G272" i="4"/>
  <c r="O272" i="4"/>
  <c r="O271" i="4" s="1"/>
  <c r="AA274" i="4"/>
  <c r="S274" i="4"/>
  <c r="S273" i="4" s="1"/>
  <c r="Q274" i="4"/>
  <c r="Q273" i="4" s="1"/>
  <c r="Q272" i="4" s="1"/>
  <c r="Q271" i="4" s="1"/>
  <c r="M273" i="4"/>
  <c r="Z274" i="4"/>
  <c r="L275" i="4"/>
  <c r="Y282" i="4"/>
  <c r="AA282" i="4"/>
  <c r="Q282" i="4"/>
  <c r="Q281" i="4" s="1"/>
  <c r="S282" i="4"/>
  <c r="S281" i="4" s="1"/>
  <c r="S278" i="4" s="1"/>
  <c r="S277" i="4" s="1"/>
  <c r="M281" i="4"/>
  <c r="Z282" i="4"/>
  <c r="Y283" i="4"/>
  <c r="U301" i="4"/>
  <c r="W315" i="4"/>
  <c r="Z329" i="4"/>
  <c r="AB329" i="4"/>
  <c r="U328" i="4"/>
  <c r="O67" i="4"/>
  <c r="O49" i="4" s="1"/>
  <c r="O41" i="4" s="1"/>
  <c r="O10" i="4" s="1"/>
  <c r="AB70" i="4"/>
  <c r="U67" i="4"/>
  <c r="AC70" i="4"/>
  <c r="V70" i="4"/>
  <c r="V67" i="4" s="1"/>
  <c r="V49" i="4" s="1"/>
  <c r="V41" i="4" s="1"/>
  <c r="AA80" i="4"/>
  <c r="I95" i="4"/>
  <c r="O95" i="4"/>
  <c r="Y137" i="4"/>
  <c r="Z137" i="4"/>
  <c r="AC147" i="4"/>
  <c r="Z148" i="4"/>
  <c r="AB148" i="4"/>
  <c r="Z157" i="4"/>
  <c r="Q157" i="4"/>
  <c r="Q156" i="4" s="1"/>
  <c r="Q155" i="4" s="1"/>
  <c r="Q154" i="4" s="1"/>
  <c r="Y157" i="4"/>
  <c r="R162" i="4"/>
  <c r="AA180" i="4"/>
  <c r="AB191" i="4"/>
  <c r="U190" i="4"/>
  <c r="Z192" i="4"/>
  <c r="U194" i="4"/>
  <c r="M195" i="4"/>
  <c r="AA197" i="4"/>
  <c r="S197" i="4"/>
  <c r="S196" i="4" s="1"/>
  <c r="S195" i="4" s="1"/>
  <c r="S194" i="4" s="1"/>
  <c r="S127" i="4" s="1"/>
  <c r="S124" i="4" s="1"/>
  <c r="Z197" i="4"/>
  <c r="Y230" i="4"/>
  <c r="W231" i="4"/>
  <c r="Y254" i="4"/>
  <c r="R251" i="4"/>
  <c r="AB258" i="4"/>
  <c r="L279" i="4"/>
  <c r="G278" i="4"/>
  <c r="Y287" i="4"/>
  <c r="Z299" i="4"/>
  <c r="AB299" i="4"/>
  <c r="U298" i="4"/>
  <c r="AC326" i="4"/>
  <c r="W323" i="4"/>
  <c r="H310" i="4"/>
  <c r="L317" i="4"/>
  <c r="G333" i="4"/>
  <c r="L333" i="4" s="1"/>
  <c r="L334" i="4"/>
  <c r="U333" i="4"/>
  <c r="AB334" i="4"/>
  <c r="Y344" i="4"/>
  <c r="M343" i="4"/>
  <c r="Z343" i="4" s="1"/>
  <c r="AA344" i="4"/>
  <c r="Q344" i="4"/>
  <c r="Q343" i="4" s="1"/>
  <c r="Q342" i="4" s="1"/>
  <c r="Q341" i="4" s="1"/>
  <c r="S344" i="4"/>
  <c r="S343" i="4" s="1"/>
  <c r="S342" i="4" s="1"/>
  <c r="S341" i="4" s="1"/>
  <c r="Z344" i="4"/>
  <c r="AA68" i="4"/>
  <c r="I67" i="4"/>
  <c r="I49" i="4" s="1"/>
  <c r="I41" i="4" s="1"/>
  <c r="L72" i="4"/>
  <c r="M72" i="4" s="1"/>
  <c r="M70" i="4" s="1"/>
  <c r="AA132" i="4"/>
  <c r="Q137" i="4"/>
  <c r="Q136" i="4" s="1"/>
  <c r="Q135" i="4" s="1"/>
  <c r="Q134" i="4" s="1"/>
  <c r="Q128" i="4" s="1"/>
  <c r="Q125" i="4" s="1"/>
  <c r="Q121" i="4" s="1"/>
  <c r="AA137" i="4"/>
  <c r="W150" i="4"/>
  <c r="AA157" i="4"/>
  <c r="AB167" i="4"/>
  <c r="AB168" i="4"/>
  <c r="AA177" i="4"/>
  <c r="S177" i="4"/>
  <c r="S176" i="4" s="1"/>
  <c r="S175" i="4" s="1"/>
  <c r="S174" i="4" s="1"/>
  <c r="Y177" i="4"/>
  <c r="Q197" i="4"/>
  <c r="Q196" i="4" s="1"/>
  <c r="Q195" i="4" s="1"/>
  <c r="Q194" i="4" s="1"/>
  <c r="L200" i="4"/>
  <c r="G199" i="4"/>
  <c r="AB204" i="4"/>
  <c r="M212" i="4"/>
  <c r="Z213" i="4"/>
  <c r="Q213" i="4"/>
  <c r="Q212" i="4" s="1"/>
  <c r="Q211" i="4" s="1"/>
  <c r="Q210" i="4" s="1"/>
  <c r="Y213" i="4"/>
  <c r="Y217" i="4"/>
  <c r="M216" i="4"/>
  <c r="S217" i="4"/>
  <c r="S216" i="4" s="1"/>
  <c r="S215" i="4" s="1"/>
  <c r="S214" i="4" s="1"/>
  <c r="AA217" i="4"/>
  <c r="L228" i="4"/>
  <c r="G227" i="4"/>
  <c r="AA235" i="4"/>
  <c r="P249" i="4"/>
  <c r="P247" i="4" s="1"/>
  <c r="P123" i="4" s="1"/>
  <c r="I249" i="4"/>
  <c r="I247" i="4" s="1"/>
  <c r="Y252" i="4"/>
  <c r="Z255" i="4"/>
  <c r="Q255" i="4"/>
  <c r="Q254" i="4" s="1"/>
  <c r="Y255" i="4"/>
  <c r="S255" i="4"/>
  <c r="S254" i="4" s="1"/>
  <c r="S251" i="4" s="1"/>
  <c r="S250" i="4" s="1"/>
  <c r="Y262" i="4"/>
  <c r="R261" i="4"/>
  <c r="Y269" i="4"/>
  <c r="U272" i="4"/>
  <c r="Y284" i="4"/>
  <c r="Z284" i="4"/>
  <c r="S284" i="4"/>
  <c r="S283" i="4" s="1"/>
  <c r="Q284" i="4"/>
  <c r="Q283" i="4" s="1"/>
  <c r="Z294" i="4"/>
  <c r="Q294" i="4"/>
  <c r="Q293" i="4" s="1"/>
  <c r="Q292" i="4" s="1"/>
  <c r="Q291" i="4" s="1"/>
  <c r="Q290" i="4" s="1"/>
  <c r="Q289" i="4" s="1"/>
  <c r="AA294" i="4"/>
  <c r="M293" i="4"/>
  <c r="Y294" i="4"/>
  <c r="S294" i="4"/>
  <c r="S293" i="4" s="1"/>
  <c r="S292" i="4" s="1"/>
  <c r="S291" i="4" s="1"/>
  <c r="S290" i="4" s="1"/>
  <c r="S289" i="4" s="1"/>
  <c r="V296" i="4"/>
  <c r="V295" i="4" s="1"/>
  <c r="L311" i="4"/>
  <c r="P308" i="4"/>
  <c r="P305" i="4" s="1"/>
  <c r="AA196" i="4"/>
  <c r="W195" i="4"/>
  <c r="W198" i="4"/>
  <c r="AB226" i="4"/>
  <c r="W227" i="4"/>
  <c r="U232" i="4"/>
  <c r="Z234" i="4"/>
  <c r="AB234" i="4"/>
  <c r="Y238" i="4"/>
  <c r="O249" i="4"/>
  <c r="O247" i="4" s="1"/>
  <c r="O123" i="4" s="1"/>
  <c r="M261" i="4"/>
  <c r="U260" i="4"/>
  <c r="AA263" i="4"/>
  <c r="S263" i="4"/>
  <c r="S262" i="4" s="1"/>
  <c r="Y263" i="4"/>
  <c r="Y264" i="4"/>
  <c r="L283" i="4"/>
  <c r="L287" i="4"/>
  <c r="L292" i="4"/>
  <c r="R297" i="4"/>
  <c r="L299" i="4"/>
  <c r="G298" i="4"/>
  <c r="J308" i="4"/>
  <c r="J305" i="4" s="1"/>
  <c r="M326" i="4"/>
  <c r="AA326" i="4" s="1"/>
  <c r="AA327" i="4"/>
  <c r="S327" i="4"/>
  <c r="S326" i="4" s="1"/>
  <c r="Q327" i="4"/>
  <c r="Q326" i="4" s="1"/>
  <c r="Z327" i="4"/>
  <c r="U338" i="4"/>
  <c r="Y221" i="4"/>
  <c r="M220" i="4"/>
  <c r="AA221" i="4"/>
  <c r="Q221" i="4"/>
  <c r="Q220" i="4" s="1"/>
  <c r="Q219" i="4" s="1"/>
  <c r="Q218" i="4" s="1"/>
  <c r="S221" i="4"/>
  <c r="S220" i="4" s="1"/>
  <c r="S219" i="4" s="1"/>
  <c r="S218" i="4" s="1"/>
  <c r="AB224" i="4"/>
  <c r="AA245" i="4"/>
  <c r="S245" i="4"/>
  <c r="S244" i="4" s="1"/>
  <c r="S243" i="4" s="1"/>
  <c r="S242" i="4" s="1"/>
  <c r="S241" i="4" s="1"/>
  <c r="S240" i="4" s="1"/>
  <c r="Y245" i="4"/>
  <c r="Q245" i="4"/>
  <c r="Q244" i="4" s="1"/>
  <c r="Q243" i="4" s="1"/>
  <c r="Q242" i="4" s="1"/>
  <c r="Q241" i="4" s="1"/>
  <c r="Q240" i="4" s="1"/>
  <c r="V251" i="4"/>
  <c r="V250" i="4" s="1"/>
  <c r="V249" i="4" s="1"/>
  <c r="V247" i="4" s="1"/>
  <c r="Z259" i="4"/>
  <c r="Q259" i="4"/>
  <c r="Q258" i="4" s="1"/>
  <c r="Q257" i="4" s="1"/>
  <c r="Q256" i="4" s="1"/>
  <c r="S259" i="4"/>
  <c r="S258" i="4" s="1"/>
  <c r="S257" i="4" s="1"/>
  <c r="S256" i="4" s="1"/>
  <c r="M258" i="4"/>
  <c r="AA258" i="4" s="1"/>
  <c r="AA259" i="4"/>
  <c r="L262" i="4"/>
  <c r="G261" i="4"/>
  <c r="AA265" i="4"/>
  <c r="S265" i="4"/>
  <c r="S264" i="4" s="1"/>
  <c r="Y265" i="4"/>
  <c r="M264" i="4"/>
  <c r="Z265" i="4"/>
  <c r="J272" i="4"/>
  <c r="J271" i="4" s="1"/>
  <c r="AA276" i="4"/>
  <c r="S276" i="4"/>
  <c r="S275" i="4" s="1"/>
  <c r="Y276" i="4"/>
  <c r="Y280" i="4"/>
  <c r="AA280" i="4"/>
  <c r="Q280" i="4"/>
  <c r="Q279" i="4" s="1"/>
  <c r="Q278" i="4" s="1"/>
  <c r="Q277" i="4" s="1"/>
  <c r="M279" i="4"/>
  <c r="Z280" i="4"/>
  <c r="L281" i="4"/>
  <c r="L291" i="4"/>
  <c r="G290" i="4"/>
  <c r="AA293" i="4"/>
  <c r="AC293" i="4"/>
  <c r="G301" i="4"/>
  <c r="L301" i="4" s="1"/>
  <c r="L302" i="4"/>
  <c r="V308" i="4"/>
  <c r="V305" i="4" s="1"/>
  <c r="Z324" i="4"/>
  <c r="U323" i="4"/>
  <c r="Y325" i="4"/>
  <c r="S325" i="4"/>
  <c r="S324" i="4" s="1"/>
  <c r="S323" i="4" s="1"/>
  <c r="S316" i="4" s="1"/>
  <c r="S309" i="4" s="1"/>
  <c r="S306" i="4" s="1"/>
  <c r="S122" i="4" s="1"/>
  <c r="Q325" i="4"/>
  <c r="Q324" i="4" s="1"/>
  <c r="Q323" i="4" s="1"/>
  <c r="Q316" i="4" s="1"/>
  <c r="Q309" i="4" s="1"/>
  <c r="Q306" i="4" s="1"/>
  <c r="Q122" i="4" s="1"/>
  <c r="Z330" i="4"/>
  <c r="Q330" i="4"/>
  <c r="Q329" i="4" s="1"/>
  <c r="Q328" i="4" s="1"/>
  <c r="Q317" i="4" s="1"/>
  <c r="Q310" i="4" s="1"/>
  <c r="Q307" i="4" s="1"/>
  <c r="S330" i="4"/>
  <c r="S329" i="4" s="1"/>
  <c r="S328" i="4" s="1"/>
  <c r="S317" i="4" s="1"/>
  <c r="S310" i="4" s="1"/>
  <c r="S307" i="4" s="1"/>
  <c r="AA330" i="4"/>
  <c r="AC335" i="4"/>
  <c r="W334" i="4"/>
  <c r="W338" i="4"/>
  <c r="Z283" i="4"/>
  <c r="Z285" i="4"/>
  <c r="Y293" i="4"/>
  <c r="R292" i="4"/>
  <c r="AB293" i="4"/>
  <c r="T296" i="4"/>
  <c r="T295" i="4" s="1"/>
  <c r="W302" i="4"/>
  <c r="L312" i="4"/>
  <c r="AC319" i="4"/>
  <c r="AA319" i="4"/>
  <c r="AB318" i="4"/>
  <c r="U315" i="4"/>
  <c r="T323" i="4"/>
  <c r="T316" i="4" s="1"/>
  <c r="T309" i="4" s="1"/>
  <c r="T306" i="4" s="1"/>
  <c r="T122" i="4" s="1"/>
  <c r="AA156" i="4"/>
  <c r="Z160" i="4"/>
  <c r="AB160" i="4"/>
  <c r="G218" i="4"/>
  <c r="L218" i="4" s="1"/>
  <c r="W218" i="4"/>
  <c r="Y253" i="4"/>
  <c r="Z253" i="4"/>
  <c r="AC257" i="4"/>
  <c r="I261" i="4"/>
  <c r="I260" i="4" s="1"/>
  <c r="I248" i="4" s="1"/>
  <c r="I246" i="4" s="1"/>
  <c r="Z264" i="4"/>
  <c r="K278" i="4"/>
  <c r="K277" i="4" s="1"/>
  <c r="Y286" i="4"/>
  <c r="Z286" i="4"/>
  <c r="Y317" i="4"/>
  <c r="R333" i="4"/>
  <c r="L338" i="4"/>
  <c r="H337" i="4"/>
  <c r="L337" i="4" s="1"/>
  <c r="L341" i="4"/>
  <c r="L342" i="4"/>
  <c r="L343" i="4"/>
  <c r="AB208" i="4"/>
  <c r="Y212" i="4"/>
  <c r="U233" i="4"/>
  <c r="J251" i="4"/>
  <c r="J250" i="4" s="1"/>
  <c r="K266" i="4"/>
  <c r="Y288" i="4"/>
  <c r="Z288" i="4"/>
  <c r="G318" i="4"/>
  <c r="M318" i="4"/>
  <c r="M315" i="4" s="1"/>
  <c r="AC324" i="4"/>
  <c r="Y328" i="4"/>
  <c r="M339" i="4"/>
  <c r="AA339" i="4" s="1"/>
  <c r="Z340" i="4"/>
  <c r="Q340" i="4"/>
  <c r="Q339" i="4" s="1"/>
  <c r="Q338" i="4" s="1"/>
  <c r="Q337" i="4" s="1"/>
  <c r="S340" i="4"/>
  <c r="S339" i="4" s="1"/>
  <c r="S338" i="4" s="1"/>
  <c r="S337" i="4" s="1"/>
  <c r="AA340" i="4"/>
  <c r="AA343" i="4"/>
  <c r="J278" i="4"/>
  <c r="J277" i="4" s="1"/>
  <c r="AA281" i="4"/>
  <c r="AC312" i="4"/>
  <c r="K323" i="4"/>
  <c r="K316" i="4" s="1"/>
  <c r="K309" i="4" s="1"/>
  <c r="K306" i="4" s="1"/>
  <c r="K122" i="4" s="1"/>
  <c r="Y324" i="4"/>
  <c r="Y326" i="4"/>
  <c r="L328" i="4"/>
  <c r="X328" i="4"/>
  <c r="X317" i="4" s="1"/>
  <c r="X310" i="4" s="1"/>
  <c r="X307" i="4" s="1"/>
  <c r="AA331" i="4"/>
  <c r="R337" i="4"/>
  <c r="AB319" i="4"/>
  <c r="V318" i="4"/>
  <c r="V315" i="4" s="1"/>
  <c r="L329" i="4"/>
  <c r="AB335" i="4"/>
  <c r="K48" i="3"/>
  <c r="H47" i="3"/>
  <c r="K12" i="3"/>
  <c r="H11" i="3"/>
  <c r="K15" i="3"/>
  <c r="K27" i="3"/>
  <c r="H26" i="3"/>
  <c r="K36" i="3"/>
  <c r="H35" i="3"/>
  <c r="K39" i="3"/>
  <c r="H38" i="3"/>
  <c r="K71" i="3"/>
  <c r="H70" i="3"/>
  <c r="K16" i="3"/>
  <c r="K25" i="3"/>
  <c r="H24" i="3"/>
  <c r="K24" i="3" s="1"/>
  <c r="K28" i="3"/>
  <c r="K37" i="3"/>
  <c r="K40" i="3"/>
  <c r="J53" i="3"/>
  <c r="G7" i="3"/>
  <c r="G88" i="3" s="1"/>
  <c r="K17" i="3"/>
  <c r="K29" i="3"/>
  <c r="K32" i="3"/>
  <c r="H31" i="3"/>
  <c r="K41" i="3"/>
  <c r="K44" i="3"/>
  <c r="H43" i="3"/>
  <c r="K47" i="3"/>
  <c r="K18" i="3"/>
  <c r="K30" i="3"/>
  <c r="K33" i="3"/>
  <c r="K42" i="3"/>
  <c r="K59" i="3"/>
  <c r="H58" i="3"/>
  <c r="K62" i="3"/>
  <c r="K19" i="3"/>
  <c r="K63" i="3"/>
  <c r="H62" i="3"/>
  <c r="J64" i="3"/>
  <c r="J81" i="3"/>
  <c r="K14" i="3"/>
  <c r="H13" i="3"/>
  <c r="K20" i="3"/>
  <c r="H84" i="3"/>
  <c r="K86" i="3"/>
  <c r="H74" i="3"/>
  <c r="H86" i="3"/>
  <c r="H13" i="2"/>
  <c r="N14" i="2"/>
  <c r="M14" i="2"/>
  <c r="H45" i="2"/>
  <c r="N46" i="2"/>
  <c r="M46" i="2"/>
  <c r="H19" i="2"/>
  <c r="N20" i="2"/>
  <c r="M20" i="2"/>
  <c r="H31" i="2"/>
  <c r="N32" i="2"/>
  <c r="M32" i="2"/>
  <c r="F48" i="2"/>
  <c r="J87" i="2"/>
  <c r="M45" i="2"/>
  <c r="G225" i="2"/>
  <c r="M23" i="2"/>
  <c r="L41" i="2"/>
  <c r="L30" i="2" s="1"/>
  <c r="L17" i="2" s="1"/>
  <c r="L10" i="2" s="1"/>
  <c r="L9" i="2" s="1"/>
  <c r="J71" i="2"/>
  <c r="N23" i="2"/>
  <c r="O44" i="2"/>
  <c r="F54" i="2"/>
  <c r="F52" i="2" s="1"/>
  <c r="F49" i="2" s="1"/>
  <c r="F225" i="2" s="1"/>
  <c r="N13" i="2"/>
  <c r="M19" i="2"/>
  <c r="N40" i="2"/>
  <c r="M40" i="2"/>
  <c r="M13" i="2"/>
  <c r="H23" i="2"/>
  <c r="N24" i="2"/>
  <c r="M24" i="2"/>
  <c r="M34" i="2"/>
  <c r="K166" i="2"/>
  <c r="J91" i="2"/>
  <c r="O101" i="2"/>
  <c r="N101" i="2"/>
  <c r="K100" i="2"/>
  <c r="H116" i="2"/>
  <c r="N116" i="2" s="1"/>
  <c r="M117" i="2"/>
  <c r="H140" i="2"/>
  <c r="M141" i="2"/>
  <c r="N97" i="2"/>
  <c r="K96" i="2"/>
  <c r="O137" i="2"/>
  <c r="K136" i="2"/>
  <c r="N137" i="2"/>
  <c r="O148" i="2"/>
  <c r="K147" i="2"/>
  <c r="K203" i="2"/>
  <c r="N62" i="2"/>
  <c r="H61" i="2"/>
  <c r="M62" i="2"/>
  <c r="N78" i="2"/>
  <c r="H77" i="2"/>
  <c r="M78" i="2"/>
  <c r="J107" i="2"/>
  <c r="M108" i="2"/>
  <c r="M116" i="2"/>
  <c r="H206" i="2"/>
  <c r="N209" i="2"/>
  <c r="N42" i="2"/>
  <c r="O45" i="2"/>
  <c r="M57" i="2"/>
  <c r="M68" i="2"/>
  <c r="J66" i="2"/>
  <c r="O73" i="2"/>
  <c r="N73" i="2"/>
  <c r="K72" i="2"/>
  <c r="J80" i="2"/>
  <c r="O81" i="2"/>
  <c r="K80" i="2"/>
  <c r="O89" i="2"/>
  <c r="K88" i="2"/>
  <c r="N108" i="2"/>
  <c r="K107" i="2"/>
  <c r="O108" i="2"/>
  <c r="K115" i="2"/>
  <c r="O116" i="2"/>
  <c r="N117" i="2"/>
  <c r="O129" i="2"/>
  <c r="K128" i="2"/>
  <c r="N129" i="2"/>
  <c r="N140" i="2"/>
  <c r="K139" i="2"/>
  <c r="O140" i="2"/>
  <c r="N141" i="2"/>
  <c r="O152" i="2"/>
  <c r="N178" i="2"/>
  <c r="M178" i="2"/>
  <c r="H177" i="2"/>
  <c r="N194" i="2"/>
  <c r="M194" i="2"/>
  <c r="H193" i="2"/>
  <c r="K196" i="2"/>
  <c r="J75" i="2"/>
  <c r="J83" i="2"/>
  <c r="O93" i="2"/>
  <c r="K92" i="2"/>
  <c r="J96" i="2"/>
  <c r="M97" i="2"/>
  <c r="N105" i="2"/>
  <c r="K104" i="2"/>
  <c r="N109" i="2"/>
  <c r="O113" i="2"/>
  <c r="N113" i="2"/>
  <c r="K112" i="2"/>
  <c r="K123" i="2"/>
  <c r="O124" i="2"/>
  <c r="H36" i="2"/>
  <c r="M73" i="2"/>
  <c r="N86" i="2"/>
  <c r="H85" i="2"/>
  <c r="M86" i="2"/>
  <c r="N94" i="2"/>
  <c r="H93" i="2"/>
  <c r="N93" i="2" s="1"/>
  <c r="M94" i="2"/>
  <c r="J111" i="2"/>
  <c r="M111" i="2" s="1"/>
  <c r="H132" i="2"/>
  <c r="M133" i="2"/>
  <c r="J147" i="2"/>
  <c r="J12" i="2"/>
  <c r="J18" i="2"/>
  <c r="M29" i="2"/>
  <c r="J30" i="2"/>
  <c r="M35" i="2"/>
  <c r="M39" i="2"/>
  <c r="M61" i="2"/>
  <c r="J65" i="2"/>
  <c r="N68" i="2"/>
  <c r="H107" i="2"/>
  <c r="J115" i="2"/>
  <c r="H124" i="2"/>
  <c r="M125" i="2"/>
  <c r="M132" i="2"/>
  <c r="J139" i="2"/>
  <c r="J151" i="2"/>
  <c r="O151" i="2" s="1"/>
  <c r="K191" i="2"/>
  <c r="L197" i="2"/>
  <c r="L195" i="2" s="1"/>
  <c r="L48" i="2" s="1"/>
  <c r="H200" i="2"/>
  <c r="O77" i="2"/>
  <c r="N77" i="2"/>
  <c r="K76" i="2"/>
  <c r="O85" i="2"/>
  <c r="K84" i="2"/>
  <c r="H214" i="2"/>
  <c r="N58" i="2"/>
  <c r="H57" i="2"/>
  <c r="N57" i="2" s="1"/>
  <c r="M58" i="2"/>
  <c r="N70" i="2"/>
  <c r="H69" i="2"/>
  <c r="M70" i="2"/>
  <c r="J99" i="2"/>
  <c r="M99" i="2" s="1"/>
  <c r="K12" i="2"/>
  <c r="K18" i="2"/>
  <c r="K30" i="2"/>
  <c r="K55" i="2"/>
  <c r="N61" i="2"/>
  <c r="K60" i="2"/>
  <c r="O66" i="2"/>
  <c r="K64" i="2"/>
  <c r="H67" i="2"/>
  <c r="M67" i="2" s="1"/>
  <c r="N74" i="2"/>
  <c r="H73" i="2"/>
  <c r="M74" i="2"/>
  <c r="M77" i="2"/>
  <c r="N82" i="2"/>
  <c r="H81" i="2"/>
  <c r="N81" i="2" s="1"/>
  <c r="M82" i="2"/>
  <c r="M85" i="2"/>
  <c r="N90" i="2"/>
  <c r="H89" i="2"/>
  <c r="M90" i="2"/>
  <c r="M93" i="2"/>
  <c r="O121" i="2"/>
  <c r="K120" i="2"/>
  <c r="N121" i="2"/>
  <c r="N132" i="2"/>
  <c r="K131" i="2"/>
  <c r="O132" i="2"/>
  <c r="N133" i="2"/>
  <c r="O145" i="2"/>
  <c r="K144" i="2"/>
  <c r="N145" i="2"/>
  <c r="H148" i="2"/>
  <c r="M148" i="2" s="1"/>
  <c r="N149" i="2"/>
  <c r="M149" i="2"/>
  <c r="H162" i="2"/>
  <c r="N163" i="2"/>
  <c r="M173" i="2"/>
  <c r="M181" i="2"/>
  <c r="N211" i="2"/>
  <c r="M211" i="2"/>
  <c r="M105" i="2"/>
  <c r="H120" i="2"/>
  <c r="H128" i="2"/>
  <c r="H136" i="2"/>
  <c r="M136" i="2" s="1"/>
  <c r="M144" i="2"/>
  <c r="H144" i="2"/>
  <c r="N210" i="2"/>
  <c r="M210" i="2"/>
  <c r="J221" i="2"/>
  <c r="H152" i="2"/>
  <c r="M153" i="2"/>
  <c r="N162" i="2"/>
  <c r="K161" i="2"/>
  <c r="M163" i="2"/>
  <c r="J162" i="2"/>
  <c r="H171" i="2"/>
  <c r="H180" i="2"/>
  <c r="H185" i="2"/>
  <c r="H205" i="2"/>
  <c r="N205" i="2" s="1"/>
  <c r="N220" i="2"/>
  <c r="M220" i="2"/>
  <c r="H219" i="2"/>
  <c r="K221" i="2"/>
  <c r="M155" i="2"/>
  <c r="N157" i="2"/>
  <c r="M177" i="2"/>
  <c r="M187" i="2"/>
  <c r="J186" i="2"/>
  <c r="M193" i="2"/>
  <c r="J192" i="2"/>
  <c r="M215" i="2"/>
  <c r="J214" i="2"/>
  <c r="O156" i="2"/>
  <c r="N156" i="2"/>
  <c r="J172" i="2"/>
  <c r="M180" i="2"/>
  <c r="J179" i="2"/>
  <c r="N187" i="2"/>
  <c r="K186" i="2"/>
  <c r="J199" i="2"/>
  <c r="M207" i="2"/>
  <c r="M209" i="2"/>
  <c r="J206" i="2"/>
  <c r="N215" i="2"/>
  <c r="K214" i="2"/>
  <c r="K217" i="2"/>
  <c r="H222" i="2"/>
  <c r="N164" i="2"/>
  <c r="M164" i="2"/>
  <c r="N180" i="2"/>
  <c r="K179" i="2"/>
  <c r="K199" i="2"/>
  <c r="N207" i="2"/>
  <c r="J218" i="2"/>
  <c r="N216" i="2"/>
  <c r="S33" i="1"/>
  <c r="S32" i="1" s="1"/>
  <c r="U11" i="1"/>
  <c r="AA18" i="1"/>
  <c r="S18" i="1"/>
  <c r="Z18" i="1"/>
  <c r="Q18" i="1"/>
  <c r="Y72" i="1"/>
  <c r="S72" i="1"/>
  <c r="Z72" i="1"/>
  <c r="AA104" i="1"/>
  <c r="S104" i="1"/>
  <c r="Z104" i="1"/>
  <c r="Q104" i="1"/>
  <c r="Y104" i="1"/>
  <c r="AA14" i="1"/>
  <c r="AA20" i="1"/>
  <c r="S20" i="1"/>
  <c r="Z20" i="1"/>
  <c r="Q20" i="1"/>
  <c r="W13" i="1"/>
  <c r="L14" i="1"/>
  <c r="AA17" i="1"/>
  <c r="S17" i="1"/>
  <c r="Y17" i="1"/>
  <c r="AA21" i="1"/>
  <c r="S21" i="1"/>
  <c r="Q21" i="1"/>
  <c r="Z21" i="1"/>
  <c r="Y21" i="1"/>
  <c r="Y28" i="1"/>
  <c r="AA28" i="1"/>
  <c r="S28" i="1"/>
  <c r="Z29" i="1"/>
  <c r="Q29" i="1"/>
  <c r="Y29" i="1"/>
  <c r="G32" i="1"/>
  <c r="T32" i="1"/>
  <c r="AA37" i="1"/>
  <c r="S37" i="1"/>
  <c r="Z37" i="1"/>
  <c r="Y37" i="1"/>
  <c r="L39" i="1"/>
  <c r="M39" i="1" s="1"/>
  <c r="Y54" i="1"/>
  <c r="R50" i="1"/>
  <c r="Y56" i="1"/>
  <c r="S56" i="1"/>
  <c r="AA56" i="1"/>
  <c r="Q56" i="1"/>
  <c r="L61" i="1"/>
  <c r="Z62" i="1"/>
  <c r="Q62" i="1"/>
  <c r="M61" i="1"/>
  <c r="AA62" i="1"/>
  <c r="AA63" i="1"/>
  <c r="S63" i="1"/>
  <c r="Q63" i="1"/>
  <c r="Z63" i="1"/>
  <c r="Y63" i="1"/>
  <c r="AA66" i="1"/>
  <c r="K65" i="1"/>
  <c r="AA74" i="1"/>
  <c r="AC74" i="1"/>
  <c r="X78" i="1"/>
  <c r="AB14" i="1"/>
  <c r="T14" i="1"/>
  <c r="T13" i="1" s="1"/>
  <c r="Z16" i="1"/>
  <c r="Q16" i="1"/>
  <c r="Q14" i="1" s="1"/>
  <c r="Q13" i="1" s="1"/>
  <c r="Y16" i="1"/>
  <c r="Q17" i="1"/>
  <c r="Y18" i="1"/>
  <c r="AA23" i="1"/>
  <c r="S23" i="1"/>
  <c r="Q23" i="1"/>
  <c r="Z23" i="1"/>
  <c r="Y23" i="1"/>
  <c r="AA24" i="1"/>
  <c r="T24" i="1"/>
  <c r="Q28" i="1"/>
  <c r="S29" i="1"/>
  <c r="AA30" i="1"/>
  <c r="S30" i="1"/>
  <c r="Z30" i="1"/>
  <c r="Q30" i="1"/>
  <c r="Y30" i="1"/>
  <c r="AB33" i="1"/>
  <c r="Z33" i="1"/>
  <c r="V32" i="1"/>
  <c r="V12" i="1" s="1"/>
  <c r="V11" i="1" s="1"/>
  <c r="Q37" i="1"/>
  <c r="Z38" i="1"/>
  <c r="Q38" i="1"/>
  <c r="S38" i="1"/>
  <c r="AA38" i="1"/>
  <c r="Y38" i="1"/>
  <c r="K43" i="1"/>
  <c r="K42" i="1" s="1"/>
  <c r="K41" i="1" s="1"/>
  <c r="K10" i="1" s="1"/>
  <c r="Z44" i="1"/>
  <c r="U43" i="1"/>
  <c r="T43" i="1"/>
  <c r="T42" i="1" s="1"/>
  <c r="AA48" i="1"/>
  <c r="S48" i="1"/>
  <c r="S47" i="1" s="1"/>
  <c r="S43" i="1" s="1"/>
  <c r="S42" i="1" s="1"/>
  <c r="Y48" i="1"/>
  <c r="M47" i="1"/>
  <c r="Q48" i="1"/>
  <c r="Q47" i="1" s="1"/>
  <c r="Q43" i="1" s="1"/>
  <c r="Q42" i="1" s="1"/>
  <c r="J49" i="1"/>
  <c r="J41" i="1" s="1"/>
  <c r="AB50" i="1"/>
  <c r="Y57" i="1"/>
  <c r="AA57" i="1"/>
  <c r="Q57" i="1"/>
  <c r="S62" i="1"/>
  <c r="L66" i="1"/>
  <c r="Z69" i="1"/>
  <c r="AA70" i="1"/>
  <c r="AA72" i="1"/>
  <c r="L113" i="1"/>
  <c r="I112" i="1"/>
  <c r="I111" i="1" s="1"/>
  <c r="I109" i="1" s="1"/>
  <c r="R135" i="1"/>
  <c r="L9" i="1"/>
  <c r="Y58" i="1"/>
  <c r="AA58" i="1"/>
  <c r="Q58" i="1"/>
  <c r="Z58" i="1"/>
  <c r="AB78" i="1"/>
  <c r="U65" i="1"/>
  <c r="Z78" i="1"/>
  <c r="H10" i="1"/>
  <c r="V50" i="1"/>
  <c r="Y71" i="1"/>
  <c r="S71" i="1"/>
  <c r="AA71" i="1"/>
  <c r="Q71" i="1"/>
  <c r="Q68" i="1" s="1"/>
  <c r="Z71" i="1"/>
  <c r="Y73" i="1"/>
  <c r="Z73" i="1"/>
  <c r="S73" i="1"/>
  <c r="Z74" i="1"/>
  <c r="Z75" i="1"/>
  <c r="Q75" i="1"/>
  <c r="Y75" i="1"/>
  <c r="S75" i="1"/>
  <c r="S74" i="1" s="1"/>
  <c r="AA75" i="1"/>
  <c r="AC78" i="1"/>
  <c r="AA85" i="1"/>
  <c r="Y85" i="1"/>
  <c r="P41" i="1"/>
  <c r="AA69" i="1"/>
  <c r="S69" i="1"/>
  <c r="S68" i="1" s="1"/>
  <c r="M68" i="1"/>
  <c r="Y69" i="1"/>
  <c r="P10" i="1"/>
  <c r="P342" i="1" s="1"/>
  <c r="AA39" i="1"/>
  <c r="X39" i="1"/>
  <c r="Z39" i="1"/>
  <c r="V39" i="1"/>
  <c r="AA54" i="1"/>
  <c r="Y70" i="1"/>
  <c r="Z70" i="1"/>
  <c r="S70" i="1"/>
  <c r="AA25" i="1"/>
  <c r="S25" i="1"/>
  <c r="S24" i="1" s="1"/>
  <c r="Z25" i="1"/>
  <c r="Q25" i="1"/>
  <c r="M24" i="1"/>
  <c r="Y33" i="1"/>
  <c r="S58" i="1"/>
  <c r="S54" i="1" s="1"/>
  <c r="Y59" i="1"/>
  <c r="S59" i="1"/>
  <c r="AA59" i="1"/>
  <c r="Q59" i="1"/>
  <c r="AA61" i="1"/>
  <c r="Q72" i="1"/>
  <c r="I13" i="1"/>
  <c r="X14" i="1"/>
  <c r="X13" i="1" s="1"/>
  <c r="X12" i="1" s="1"/>
  <c r="X11" i="1" s="1"/>
  <c r="AA22" i="1"/>
  <c r="S22" i="1"/>
  <c r="Z22" i="1"/>
  <c r="Q22" i="1"/>
  <c r="R12" i="1"/>
  <c r="Y24" i="1"/>
  <c r="AA26" i="1"/>
  <c r="S26" i="1"/>
  <c r="Y26" i="1"/>
  <c r="Z27" i="1"/>
  <c r="Q27" i="1"/>
  <c r="Y27" i="1"/>
  <c r="AB32" i="1"/>
  <c r="Z32" i="1"/>
  <c r="AA33" i="1"/>
  <c r="AA35" i="1"/>
  <c r="S35" i="1"/>
  <c r="Z35" i="1"/>
  <c r="Z36" i="1"/>
  <c r="Q36" i="1"/>
  <c r="Y36" i="1"/>
  <c r="S40" i="1"/>
  <c r="L47" i="1"/>
  <c r="L51" i="1"/>
  <c r="G50" i="1"/>
  <c r="AA53" i="1"/>
  <c r="S53" i="1"/>
  <c r="S51" i="1" s="1"/>
  <c r="Z53" i="1"/>
  <c r="Q53" i="1"/>
  <c r="Y53" i="1"/>
  <c r="AB54" i="1"/>
  <c r="Z56" i="1"/>
  <c r="Y60" i="1"/>
  <c r="AA60" i="1"/>
  <c r="Q60" i="1"/>
  <c r="T65" i="1"/>
  <c r="Q73" i="1"/>
  <c r="G65" i="1"/>
  <c r="L65" i="1" s="1"/>
  <c r="L74" i="1"/>
  <c r="M78" i="1"/>
  <c r="AA79" i="1"/>
  <c r="S79" i="1"/>
  <c r="S78" i="1" s="1"/>
  <c r="Y79" i="1"/>
  <c r="W93" i="1"/>
  <c r="AB13" i="1"/>
  <c r="Y15" i="1"/>
  <c r="M14" i="1"/>
  <c r="AA15" i="1"/>
  <c r="S15" i="1"/>
  <c r="S14" i="1" s="1"/>
  <c r="S13" i="1" s="1"/>
  <c r="Z17" i="1"/>
  <c r="AA19" i="1"/>
  <c r="S19" i="1"/>
  <c r="Z19" i="1"/>
  <c r="Q19" i="1"/>
  <c r="Y19" i="1"/>
  <c r="J12" i="1"/>
  <c r="J11" i="1" s="1"/>
  <c r="Q26" i="1"/>
  <c r="AA27" i="1"/>
  <c r="Z28" i="1"/>
  <c r="AA29" i="1"/>
  <c r="AA31" i="1"/>
  <c r="S31" i="1"/>
  <c r="Z31" i="1"/>
  <c r="Q31" i="1"/>
  <c r="M32" i="1"/>
  <c r="AC32" i="1"/>
  <c r="Z34" i="1"/>
  <c r="Q34" i="1"/>
  <c r="Y34" i="1"/>
  <c r="Q35" i="1"/>
  <c r="S36" i="1"/>
  <c r="Q40" i="1"/>
  <c r="I43" i="1"/>
  <c r="L44" i="1"/>
  <c r="AA47" i="1"/>
  <c r="H49" i="1"/>
  <c r="H41" i="1" s="1"/>
  <c r="L54" i="1"/>
  <c r="Y55" i="1"/>
  <c r="M54" i="1"/>
  <c r="AA55" i="1"/>
  <c r="Q55" i="1"/>
  <c r="Z55" i="1"/>
  <c r="S60" i="1"/>
  <c r="Y62" i="1"/>
  <c r="AA64" i="1"/>
  <c r="S64" i="1"/>
  <c r="Q64" i="1"/>
  <c r="Y64" i="1"/>
  <c r="V65" i="1"/>
  <c r="AA77" i="1"/>
  <c r="S77" i="1"/>
  <c r="Z77" i="1"/>
  <c r="Q77" i="1"/>
  <c r="Y77" i="1"/>
  <c r="Q79" i="1"/>
  <c r="AA81" i="1"/>
  <c r="S81" i="1"/>
  <c r="Z81" i="1"/>
  <c r="Q81" i="1"/>
  <c r="Y81" i="1"/>
  <c r="Z86" i="1"/>
  <c r="Q86" i="1"/>
  <c r="AA86" i="1"/>
  <c r="Z88" i="1"/>
  <c r="Q88" i="1"/>
  <c r="AA88" i="1"/>
  <c r="Y89" i="1"/>
  <c r="AA89" i="1"/>
  <c r="S89" i="1"/>
  <c r="Q89" i="1"/>
  <c r="Z89" i="1"/>
  <c r="W109" i="1"/>
  <c r="L94" i="1"/>
  <c r="I93" i="1"/>
  <c r="I92" i="1" s="1"/>
  <c r="U101" i="1"/>
  <c r="AA114" i="1"/>
  <c r="S114" i="1"/>
  <c r="S113" i="1" s="1"/>
  <c r="S112" i="1" s="1"/>
  <c r="S111" i="1" s="1"/>
  <c r="S109" i="1" s="1"/>
  <c r="Z114" i="1"/>
  <c r="Q114" i="1"/>
  <c r="Q113" i="1" s="1"/>
  <c r="Q112" i="1" s="1"/>
  <c r="Q111" i="1" s="1"/>
  <c r="Q109" i="1" s="1"/>
  <c r="M113" i="1"/>
  <c r="Y114" i="1"/>
  <c r="H110" i="1"/>
  <c r="H108" i="1" s="1"/>
  <c r="L108" i="1" s="1"/>
  <c r="L115" i="1"/>
  <c r="Y129" i="1"/>
  <c r="R128" i="1"/>
  <c r="K172" i="1"/>
  <c r="K171" i="1" s="1"/>
  <c r="L173" i="1"/>
  <c r="AB193" i="1"/>
  <c r="Z193" i="1"/>
  <c r="U192" i="1"/>
  <c r="AB197" i="1"/>
  <c r="U196" i="1"/>
  <c r="R263" i="1"/>
  <c r="Y263" i="1" s="1"/>
  <c r="AA267" i="1"/>
  <c r="S267" i="1"/>
  <c r="S266" i="1" s="1"/>
  <c r="S263" i="1" s="1"/>
  <c r="Z267" i="1"/>
  <c r="Q267" i="1"/>
  <c r="Q266" i="1" s="1"/>
  <c r="Q263" i="1" s="1"/>
  <c r="M266" i="1"/>
  <c r="Y267" i="1"/>
  <c r="W313" i="1"/>
  <c r="R43" i="1"/>
  <c r="R65" i="1"/>
  <c r="S67" i="1"/>
  <c r="S66" i="1" s="1"/>
  <c r="AA67" i="1"/>
  <c r="W65" i="1"/>
  <c r="AA80" i="1"/>
  <c r="S80" i="1"/>
  <c r="Y80" i="1"/>
  <c r="AA82" i="1"/>
  <c r="S82" i="1"/>
  <c r="Y82" i="1"/>
  <c r="L85" i="1"/>
  <c r="AB85" i="1"/>
  <c r="Z85" i="1"/>
  <c r="X92" i="1"/>
  <c r="L96" i="1"/>
  <c r="AA100" i="1"/>
  <c r="S100" i="1"/>
  <c r="Z100" i="1"/>
  <c r="Q100" i="1"/>
  <c r="Y100" i="1"/>
  <c r="M115" i="1"/>
  <c r="AA116" i="1"/>
  <c r="S116" i="1"/>
  <c r="S115" i="1" s="1"/>
  <c r="S110" i="1" s="1"/>
  <c r="S108" i="1" s="1"/>
  <c r="Y116" i="1"/>
  <c r="Z128" i="1"/>
  <c r="U127" i="1"/>
  <c r="AC128" i="1"/>
  <c r="AB135" i="1"/>
  <c r="H136" i="1"/>
  <c r="L137" i="1"/>
  <c r="L148" i="1"/>
  <c r="H147" i="1"/>
  <c r="L147" i="1" s="1"/>
  <c r="F125" i="1"/>
  <c r="F122" i="1" s="1"/>
  <c r="F118" i="1" s="1"/>
  <c r="G159" i="1"/>
  <c r="L159" i="1" s="1"/>
  <c r="Y166" i="1"/>
  <c r="M165" i="1"/>
  <c r="Y165" i="1" s="1"/>
  <c r="S166" i="1"/>
  <c r="S165" i="1" s="1"/>
  <c r="S164" i="1" s="1"/>
  <c r="S163" i="1" s="1"/>
  <c r="Q166" i="1"/>
  <c r="Q165" i="1" s="1"/>
  <c r="Q164" i="1" s="1"/>
  <c r="Q163" i="1" s="1"/>
  <c r="AA166" i="1"/>
  <c r="Z166" i="1"/>
  <c r="AA188" i="1"/>
  <c r="W187" i="1"/>
  <c r="AA187" i="1" s="1"/>
  <c r="AB189" i="1"/>
  <c r="U188" i="1"/>
  <c r="Z189" i="1"/>
  <c r="W195" i="1"/>
  <c r="U199" i="1"/>
  <c r="AB200" i="1"/>
  <c r="F41" i="1"/>
  <c r="F10" i="1" s="1"/>
  <c r="W50" i="1"/>
  <c r="T61" i="1"/>
  <c r="T50" i="1" s="1"/>
  <c r="T49" i="1" s="1"/>
  <c r="AA84" i="1"/>
  <c r="S84" i="1"/>
  <c r="Y84" i="1"/>
  <c r="Z87" i="1"/>
  <c r="Q87" i="1"/>
  <c r="Y87" i="1"/>
  <c r="Z90" i="1"/>
  <c r="Y90" i="1"/>
  <c r="Q90" i="1"/>
  <c r="AA90" i="1"/>
  <c r="L93" i="1"/>
  <c r="G92" i="1"/>
  <c r="L92" i="1" s="1"/>
  <c r="U108" i="1"/>
  <c r="AB139" i="1"/>
  <c r="Z206" i="1"/>
  <c r="Q206" i="1"/>
  <c r="Q205" i="1" s="1"/>
  <c r="Q204" i="1" s="1"/>
  <c r="Q203" i="1" s="1"/>
  <c r="AA206" i="1"/>
  <c r="S206" i="1"/>
  <c r="S205" i="1" s="1"/>
  <c r="S204" i="1" s="1"/>
  <c r="S203" i="1" s="1"/>
  <c r="M205" i="1"/>
  <c r="Y206" i="1"/>
  <c r="J246" i="1"/>
  <c r="J244" i="1" s="1"/>
  <c r="J120" i="1" s="1"/>
  <c r="Z273" i="1"/>
  <c r="Q273" i="1"/>
  <c r="Q272" i="1" s="1"/>
  <c r="M272" i="1"/>
  <c r="Y273" i="1"/>
  <c r="S273" i="1"/>
  <c r="S272" i="1" s="1"/>
  <c r="AA273" i="1"/>
  <c r="Z47" i="1"/>
  <c r="K50" i="1"/>
  <c r="K49" i="1" s="1"/>
  <c r="Z61" i="1"/>
  <c r="AB61" i="1"/>
  <c r="L68" i="1"/>
  <c r="X68" i="1"/>
  <c r="Y76" i="1"/>
  <c r="Z76" i="1"/>
  <c r="Y78" i="1"/>
  <c r="Z84" i="1"/>
  <c r="AA87" i="1"/>
  <c r="H92" i="1"/>
  <c r="AA95" i="1"/>
  <c r="S95" i="1"/>
  <c r="S94" i="1" s="1"/>
  <c r="S93" i="1" s="1"/>
  <c r="Z95" i="1"/>
  <c r="Q95" i="1"/>
  <c r="Q94" i="1" s="1"/>
  <c r="Q93" i="1" s="1"/>
  <c r="Q92" i="1" s="1"/>
  <c r="M94" i="1"/>
  <c r="AA94" i="1" s="1"/>
  <c r="Y95" i="1"/>
  <c r="R91" i="1"/>
  <c r="Z103" i="1"/>
  <c r="Q103" i="1"/>
  <c r="Q102" i="1" s="1"/>
  <c r="Q101" i="1" s="1"/>
  <c r="M102" i="1"/>
  <c r="Y103" i="1"/>
  <c r="S103" i="1"/>
  <c r="S102" i="1" s="1"/>
  <c r="S101" i="1" s="1"/>
  <c r="AA103" i="1"/>
  <c r="I124" i="1"/>
  <c r="I121" i="1" s="1"/>
  <c r="U156" i="1"/>
  <c r="AB157" i="1"/>
  <c r="M167" i="1"/>
  <c r="R171" i="1"/>
  <c r="AB173" i="1"/>
  <c r="U172" i="1"/>
  <c r="AA151" i="1"/>
  <c r="W200" i="1"/>
  <c r="T120" i="1"/>
  <c r="AC33" i="1"/>
  <c r="W43" i="1"/>
  <c r="M51" i="1"/>
  <c r="Q52" i="1"/>
  <c r="H65" i="1"/>
  <c r="Q76" i="1"/>
  <c r="AA76" i="1"/>
  <c r="AA83" i="1"/>
  <c r="S83" i="1"/>
  <c r="Y83" i="1"/>
  <c r="Q84" i="1"/>
  <c r="S87" i="1"/>
  <c r="S85" i="1" s="1"/>
  <c r="S90" i="1"/>
  <c r="L91" i="1"/>
  <c r="T92" i="1"/>
  <c r="R96" i="1"/>
  <c r="AA99" i="1"/>
  <c r="S99" i="1"/>
  <c r="S98" i="1" s="1"/>
  <c r="S97" i="1" s="1"/>
  <c r="S96" i="1" s="1"/>
  <c r="Y99" i="1"/>
  <c r="M98" i="1"/>
  <c r="Q99" i="1"/>
  <c r="Q98" i="1" s="1"/>
  <c r="Q97" i="1" s="1"/>
  <c r="Q96" i="1" s="1"/>
  <c r="L106" i="1"/>
  <c r="Z107" i="1"/>
  <c r="Q107" i="1"/>
  <c r="Q106" i="1" s="1"/>
  <c r="Q105" i="1" s="1"/>
  <c r="M106" i="1"/>
  <c r="Y107" i="1"/>
  <c r="W108" i="1"/>
  <c r="X124" i="1"/>
  <c r="X121" i="1" s="1"/>
  <c r="X117" i="1" s="1"/>
  <c r="AC96" i="1"/>
  <c r="Y98" i="1"/>
  <c r="K124" i="1"/>
  <c r="K121" i="1" s="1"/>
  <c r="H127" i="1"/>
  <c r="V124" i="1"/>
  <c r="V121" i="1" s="1"/>
  <c r="V117" i="1" s="1"/>
  <c r="G131" i="1"/>
  <c r="L132" i="1"/>
  <c r="Y137" i="1"/>
  <c r="AA138" i="1"/>
  <c r="S138" i="1"/>
  <c r="S137" i="1" s="1"/>
  <c r="S136" i="1" s="1"/>
  <c r="S135" i="1" s="1"/>
  <c r="S124" i="1" s="1"/>
  <c r="S121" i="1" s="1"/>
  <c r="Q138" i="1"/>
  <c r="Q137" i="1" s="1"/>
  <c r="Q136" i="1" s="1"/>
  <c r="Q135" i="1" s="1"/>
  <c r="Q124" i="1" s="1"/>
  <c r="Q121" i="1" s="1"/>
  <c r="Q117" i="1" s="1"/>
  <c r="M137" i="1"/>
  <c r="Z138" i="1"/>
  <c r="Y138" i="1"/>
  <c r="L139" i="1"/>
  <c r="L140" i="1"/>
  <c r="Z141" i="1"/>
  <c r="G151" i="1"/>
  <c r="L151" i="1" s="1"/>
  <c r="L152" i="1"/>
  <c r="L161" i="1"/>
  <c r="J160" i="1"/>
  <c r="J159" i="1" s="1"/>
  <c r="M183" i="1"/>
  <c r="Y184" i="1"/>
  <c r="U184" i="1"/>
  <c r="Z185" i="1"/>
  <c r="L208" i="1"/>
  <c r="G207" i="1"/>
  <c r="L207" i="1" s="1"/>
  <c r="R93" i="1"/>
  <c r="Y94" i="1"/>
  <c r="AC97" i="1"/>
  <c r="V98" i="1"/>
  <c r="V97" i="1" s="1"/>
  <c r="V96" i="1" s="1"/>
  <c r="V92" i="1" s="1"/>
  <c r="L102" i="1"/>
  <c r="L112" i="1"/>
  <c r="J128" i="1"/>
  <c r="J127" i="1" s="1"/>
  <c r="J124" i="1" s="1"/>
  <c r="J121" i="1" s="1"/>
  <c r="L129" i="1"/>
  <c r="T124" i="1"/>
  <c r="T121" i="1" s="1"/>
  <c r="T117" i="1" s="1"/>
  <c r="AA144" i="1"/>
  <c r="W143" i="1"/>
  <c r="Z145" i="1"/>
  <c r="R155" i="1"/>
  <c r="H176" i="1"/>
  <c r="L177" i="1"/>
  <c r="AB180" i="1"/>
  <c r="U179" i="1"/>
  <c r="H184" i="1"/>
  <c r="H183" i="1" s="1"/>
  <c r="L185" i="1"/>
  <c r="W227" i="1"/>
  <c r="L240" i="1"/>
  <c r="G239" i="1"/>
  <c r="H263" i="1"/>
  <c r="H257" i="1" s="1"/>
  <c r="H245" i="1" s="1"/>
  <c r="H243" i="1" s="1"/>
  <c r="L264" i="1"/>
  <c r="AB98" i="1"/>
  <c r="Y115" i="1"/>
  <c r="M132" i="1"/>
  <c r="AA133" i="1"/>
  <c r="X125" i="1"/>
  <c r="X122" i="1" s="1"/>
  <c r="X118" i="1" s="1"/>
  <c r="M140" i="1"/>
  <c r="Z140" i="1"/>
  <c r="Y141" i="1"/>
  <c r="M143" i="1"/>
  <c r="AA146" i="1"/>
  <c r="S146" i="1"/>
  <c r="S145" i="1" s="1"/>
  <c r="S144" i="1" s="1"/>
  <c r="S143" i="1" s="1"/>
  <c r="Q146" i="1"/>
  <c r="Q145" i="1" s="1"/>
  <c r="Q144" i="1" s="1"/>
  <c r="Q143" i="1" s="1"/>
  <c r="Z146" i="1"/>
  <c r="Y146" i="1"/>
  <c r="AB153" i="1"/>
  <c r="R152" i="1"/>
  <c r="Y153" i="1"/>
  <c r="L189" i="1"/>
  <c r="G188" i="1"/>
  <c r="Y194" i="1"/>
  <c r="M193" i="1"/>
  <c r="S194" i="1"/>
  <c r="S193" i="1" s="1"/>
  <c r="S192" i="1" s="1"/>
  <c r="S191" i="1" s="1"/>
  <c r="AA194" i="1"/>
  <c r="Q194" i="1"/>
  <c r="Q193" i="1" s="1"/>
  <c r="Q192" i="1" s="1"/>
  <c r="Q191" i="1" s="1"/>
  <c r="L197" i="1"/>
  <c r="G196" i="1"/>
  <c r="Y220" i="1"/>
  <c r="R219" i="1"/>
  <c r="R228" i="1"/>
  <c r="Y230" i="1"/>
  <c r="W258" i="1"/>
  <c r="F92" i="1"/>
  <c r="AC98" i="1"/>
  <c r="AA106" i="1"/>
  <c r="G111" i="1"/>
  <c r="U112" i="1"/>
  <c r="L110" i="1"/>
  <c r="P124" i="1"/>
  <c r="P121" i="1" s="1"/>
  <c r="P117" i="1" s="1"/>
  <c r="F124" i="1"/>
  <c r="F121" i="1" s="1"/>
  <c r="F117" i="1" s="1"/>
  <c r="W131" i="1"/>
  <c r="L133" i="1"/>
  <c r="Z132" i="1"/>
  <c r="U131" i="1"/>
  <c r="L145" i="1"/>
  <c r="G144" i="1"/>
  <c r="AB148" i="1"/>
  <c r="R147" i="1"/>
  <c r="Z151" i="1"/>
  <c r="G155" i="1"/>
  <c r="L155" i="1" s="1"/>
  <c r="L156" i="1"/>
  <c r="AB159" i="1"/>
  <c r="AB161" i="1"/>
  <c r="G167" i="1"/>
  <c r="L167" i="1" s="1"/>
  <c r="L168" i="1"/>
  <c r="Z174" i="1"/>
  <c r="Q174" i="1"/>
  <c r="Q173" i="1" s="1"/>
  <c r="Q172" i="1" s="1"/>
  <c r="Q171" i="1" s="1"/>
  <c r="AA174" i="1"/>
  <c r="S174" i="1"/>
  <c r="S173" i="1" s="1"/>
  <c r="S172" i="1" s="1"/>
  <c r="S171" i="1" s="1"/>
  <c r="M173" i="1"/>
  <c r="U175" i="1"/>
  <c r="W180" i="1"/>
  <c r="AA184" i="1"/>
  <c r="Z198" i="1"/>
  <c r="Q198" i="1"/>
  <c r="Q197" i="1" s="1"/>
  <c r="Q196" i="1" s="1"/>
  <c r="Q195" i="1" s="1"/>
  <c r="M197" i="1"/>
  <c r="S198" i="1"/>
  <c r="S197" i="1" s="1"/>
  <c r="S196" i="1" s="1"/>
  <c r="S195" i="1" s="1"/>
  <c r="AA198" i="1"/>
  <c r="L204" i="1"/>
  <c r="L205" i="1"/>
  <c r="W211" i="1"/>
  <c r="AC212" i="1"/>
  <c r="Z226" i="1"/>
  <c r="Q226" i="1"/>
  <c r="Q225" i="1" s="1"/>
  <c r="Q224" i="1" s="1"/>
  <c r="Q223" i="1" s="1"/>
  <c r="S226" i="1"/>
  <c r="S225" i="1" s="1"/>
  <c r="S224" i="1" s="1"/>
  <c r="S223" i="1" s="1"/>
  <c r="AA226" i="1"/>
  <c r="Y226" i="1"/>
  <c r="M225" i="1"/>
  <c r="J125" i="1"/>
  <c r="J122" i="1" s="1"/>
  <c r="J118" i="1" s="1"/>
  <c r="L141" i="1"/>
  <c r="M151" i="1"/>
  <c r="Z153" i="1"/>
  <c r="AA162" i="1"/>
  <c r="S162" i="1"/>
  <c r="S161" i="1" s="1"/>
  <c r="S160" i="1" s="1"/>
  <c r="S159" i="1" s="1"/>
  <c r="M161" i="1"/>
  <c r="Y162" i="1"/>
  <c r="L172" i="1"/>
  <c r="G171" i="1"/>
  <c r="L171" i="1" s="1"/>
  <c r="Y177" i="1"/>
  <c r="R176" i="1"/>
  <c r="Y188" i="1"/>
  <c r="AA193" i="1"/>
  <c r="L201" i="1"/>
  <c r="H200" i="1"/>
  <c r="H199" i="1" s="1"/>
  <c r="U204" i="1"/>
  <c r="AA209" i="1"/>
  <c r="Z209" i="1"/>
  <c r="AA210" i="1"/>
  <c r="S210" i="1"/>
  <c r="S209" i="1" s="1"/>
  <c r="S208" i="1" s="1"/>
  <c r="S207" i="1" s="1"/>
  <c r="Z210" i="1"/>
  <c r="AA214" i="1"/>
  <c r="S214" i="1"/>
  <c r="S213" i="1" s="1"/>
  <c r="S212" i="1" s="1"/>
  <c r="S211" i="1" s="1"/>
  <c r="Q214" i="1"/>
  <c r="Q213" i="1" s="1"/>
  <c r="Q212" i="1" s="1"/>
  <c r="Q211" i="1" s="1"/>
  <c r="Z214" i="1"/>
  <c r="G215" i="1"/>
  <c r="Y217" i="1"/>
  <c r="R216" i="1"/>
  <c r="Y218" i="1"/>
  <c r="M217" i="1"/>
  <c r="S218" i="1"/>
  <c r="S217" i="1" s="1"/>
  <c r="S216" i="1" s="1"/>
  <c r="S215" i="1" s="1"/>
  <c r="AA218" i="1"/>
  <c r="L229" i="1"/>
  <c r="Z232" i="1"/>
  <c r="AA233" i="1"/>
  <c r="S233" i="1"/>
  <c r="S231" i="1" s="1"/>
  <c r="S229" i="1" s="1"/>
  <c r="S227" i="1" s="1"/>
  <c r="Q233" i="1"/>
  <c r="Q231" i="1" s="1"/>
  <c r="Q229" i="1" s="1"/>
  <c r="Q227" i="1" s="1"/>
  <c r="M231" i="1"/>
  <c r="Z233" i="1"/>
  <c r="S230" i="1"/>
  <c r="S228" i="1" s="1"/>
  <c r="S126" i="1" s="1"/>
  <c r="S123" i="1" s="1"/>
  <c r="L266" i="1"/>
  <c r="J263" i="1"/>
  <c r="Z266" i="1"/>
  <c r="AA271" i="1"/>
  <c r="S271" i="1"/>
  <c r="S270" i="1" s="1"/>
  <c r="S269" i="1" s="1"/>
  <c r="S268" i="1" s="1"/>
  <c r="Q271" i="1"/>
  <c r="Q270" i="1" s="1"/>
  <c r="Y271" i="1"/>
  <c r="M270" i="1"/>
  <c r="Z271" i="1"/>
  <c r="K295" i="1"/>
  <c r="K294" i="1" s="1"/>
  <c r="K293" i="1" s="1"/>
  <c r="K292" i="1" s="1"/>
  <c r="L296" i="1"/>
  <c r="AB129" i="1"/>
  <c r="AB136" i="1"/>
  <c r="AA137" i="1"/>
  <c r="AB147" i="1"/>
  <c r="M148" i="1"/>
  <c r="AA149" i="1"/>
  <c r="Z149" i="1"/>
  <c r="AA154" i="1"/>
  <c r="S154" i="1"/>
  <c r="S153" i="1" s="1"/>
  <c r="S152" i="1" s="1"/>
  <c r="S151" i="1" s="1"/>
  <c r="S125" i="1" s="1"/>
  <c r="S122" i="1" s="1"/>
  <c r="S118" i="1" s="1"/>
  <c r="Y154" i="1"/>
  <c r="Z154" i="1"/>
  <c r="L157" i="1"/>
  <c r="Q162" i="1"/>
  <c r="Q161" i="1" s="1"/>
  <c r="Q160" i="1" s="1"/>
  <c r="Q159" i="1" s="1"/>
  <c r="L191" i="1"/>
  <c r="R200" i="1"/>
  <c r="L209" i="1"/>
  <c r="M212" i="1"/>
  <c r="Y213" i="1"/>
  <c r="G220" i="1"/>
  <c r="AA220" i="1"/>
  <c r="W219" i="1"/>
  <c r="W126" i="1"/>
  <c r="AA228" i="1"/>
  <c r="R227" i="1"/>
  <c r="L232" i="1"/>
  <c r="H248" i="1"/>
  <c r="H247" i="1" s="1"/>
  <c r="H246" i="1" s="1"/>
  <c r="H244" i="1" s="1"/>
  <c r="H120" i="1" s="1"/>
  <c r="L249" i="1"/>
  <c r="AA250" i="1"/>
  <c r="S250" i="1"/>
  <c r="S249" i="1" s="1"/>
  <c r="S248" i="1" s="1"/>
  <c r="S247" i="1" s="1"/>
  <c r="S246" i="1" s="1"/>
  <c r="S244" i="1" s="1"/>
  <c r="M249" i="1"/>
  <c r="Z250" i="1"/>
  <c r="Q250" i="1"/>
  <c r="Q249" i="1" s="1"/>
  <c r="Q248" i="1" s="1"/>
  <c r="Q247" i="1" s="1"/>
  <c r="U268" i="1"/>
  <c r="L300" i="1"/>
  <c r="G299" i="1"/>
  <c r="AB300" i="1"/>
  <c r="U299" i="1"/>
  <c r="Y140" i="1"/>
  <c r="AA145" i="1"/>
  <c r="L149" i="1"/>
  <c r="W172" i="1"/>
  <c r="G183" i="1"/>
  <c r="L183" i="1" s="1"/>
  <c r="Y187" i="1"/>
  <c r="L192" i="1"/>
  <c r="L193" i="1"/>
  <c r="Y197" i="1"/>
  <c r="L200" i="1"/>
  <c r="G199" i="1"/>
  <c r="AB208" i="1"/>
  <c r="U207" i="1"/>
  <c r="Z208" i="1"/>
  <c r="L211" i="1"/>
  <c r="U215" i="1"/>
  <c r="Y222" i="1"/>
  <c r="S222" i="1"/>
  <c r="S221" i="1" s="1"/>
  <c r="S220" i="1" s="1"/>
  <c r="S219" i="1" s="1"/>
  <c r="AA222" i="1"/>
  <c r="Q222" i="1"/>
  <c r="Q221" i="1" s="1"/>
  <c r="Q220" i="1" s="1"/>
  <c r="Q219" i="1" s="1"/>
  <c r="Y235" i="1"/>
  <c r="P246" i="1"/>
  <c r="P244" i="1" s="1"/>
  <c r="U257" i="1"/>
  <c r="G275" i="1"/>
  <c r="L278" i="1"/>
  <c r="U287" i="1"/>
  <c r="R288" i="1"/>
  <c r="W127" i="1"/>
  <c r="W136" i="1"/>
  <c r="W140" i="1"/>
  <c r="AA141" i="1"/>
  <c r="Z144" i="1"/>
  <c r="AB145" i="1"/>
  <c r="R144" i="1"/>
  <c r="Q154" i="1"/>
  <c r="Q153" i="1" s="1"/>
  <c r="Q152" i="1" s="1"/>
  <c r="Q151" i="1" s="1"/>
  <c r="Q125" i="1" s="1"/>
  <c r="Q122" i="1" s="1"/>
  <c r="Q118" i="1" s="1"/>
  <c r="AA165" i="1"/>
  <c r="Z178" i="1"/>
  <c r="Q178" i="1"/>
  <c r="Q177" i="1" s="1"/>
  <c r="Q176" i="1" s="1"/>
  <c r="Q175" i="1" s="1"/>
  <c r="M177" i="1"/>
  <c r="AA178" i="1"/>
  <c r="Z182" i="1"/>
  <c r="Q182" i="1"/>
  <c r="Q181" i="1" s="1"/>
  <c r="Q180" i="1" s="1"/>
  <c r="Q179" i="1" s="1"/>
  <c r="M181" i="1"/>
  <c r="Y182" i="1"/>
  <c r="Z190" i="1"/>
  <c r="Q190" i="1"/>
  <c r="Q189" i="1" s="1"/>
  <c r="Q188" i="1" s="1"/>
  <c r="Q187" i="1" s="1"/>
  <c r="Y190" i="1"/>
  <c r="Y193" i="1"/>
  <c r="R192" i="1"/>
  <c r="Y202" i="1"/>
  <c r="M201" i="1"/>
  <c r="AA202" i="1"/>
  <c r="Q202" i="1"/>
  <c r="Q201" i="1" s="1"/>
  <c r="Q200" i="1" s="1"/>
  <c r="Q199" i="1" s="1"/>
  <c r="AA207" i="1"/>
  <c r="L212" i="1"/>
  <c r="Z212" i="1"/>
  <c r="U211" i="1"/>
  <c r="AC213" i="1"/>
  <c r="AA213" i="1"/>
  <c r="M219" i="1"/>
  <c r="AA221" i="1"/>
  <c r="AB221" i="1"/>
  <c r="U220" i="1"/>
  <c r="L227" i="1"/>
  <c r="M228" i="1"/>
  <c r="M126" i="1" s="1"/>
  <c r="AA230" i="1"/>
  <c r="W247" i="1"/>
  <c r="AA277" i="1"/>
  <c r="S277" i="1"/>
  <c r="S276" i="1" s="1"/>
  <c r="S275" i="1" s="1"/>
  <c r="S274" i="1" s="1"/>
  <c r="Z277" i="1"/>
  <c r="Q277" i="1"/>
  <c r="Q276" i="1" s="1"/>
  <c r="Q275" i="1" s="1"/>
  <c r="Q274" i="1" s="1"/>
  <c r="M276" i="1"/>
  <c r="Y277" i="1"/>
  <c r="AB160" i="1"/>
  <c r="AA161" i="1"/>
  <c r="L164" i="1"/>
  <c r="R164" i="1"/>
  <c r="Y207" i="1"/>
  <c r="G224" i="1"/>
  <c r="L225" i="1"/>
  <c r="Y231" i="1"/>
  <c r="L235" i="1"/>
  <c r="G230" i="1"/>
  <c r="AB239" i="1"/>
  <c r="U238" i="1"/>
  <c r="G247" i="1"/>
  <c r="T248" i="1"/>
  <c r="T247" i="1" s="1"/>
  <c r="T246" i="1" s="1"/>
  <c r="T244" i="1" s="1"/>
  <c r="J257" i="1"/>
  <c r="J245" i="1" s="1"/>
  <c r="J243" i="1" s="1"/>
  <c r="Y284" i="1"/>
  <c r="M299" i="1"/>
  <c r="Y300" i="1"/>
  <c r="AA300" i="1"/>
  <c r="L309" i="1"/>
  <c r="G308" i="1"/>
  <c r="W308" i="1"/>
  <c r="Z152" i="1"/>
  <c r="AB152" i="1"/>
  <c r="AA153" i="1"/>
  <c r="M157" i="1"/>
  <c r="Q158" i="1"/>
  <c r="Q157" i="1" s="1"/>
  <c r="Q156" i="1" s="1"/>
  <c r="Q155" i="1" s="1"/>
  <c r="W160" i="1"/>
  <c r="Q186" i="1"/>
  <c r="Q185" i="1" s="1"/>
  <c r="Q184" i="1" s="1"/>
  <c r="Q183" i="1" s="1"/>
  <c r="L213" i="1"/>
  <c r="AA217" i="1"/>
  <c r="AB253" i="1"/>
  <c r="AA260" i="1"/>
  <c r="S260" i="1"/>
  <c r="S259" i="1" s="1"/>
  <c r="S258" i="1" s="1"/>
  <c r="Z260" i="1"/>
  <c r="Q260" i="1"/>
  <c r="Q259" i="1" s="1"/>
  <c r="Q258" i="1" s="1"/>
  <c r="Q257" i="1" s="1"/>
  <c r="Q245" i="1" s="1"/>
  <c r="Q243" i="1" s="1"/>
  <c r="M259" i="1"/>
  <c r="Y260" i="1"/>
  <c r="L261" i="1"/>
  <c r="Y262" i="1"/>
  <c r="M261" i="1"/>
  <c r="S262" i="1"/>
  <c r="S261" i="1" s="1"/>
  <c r="AA262" i="1"/>
  <c r="X269" i="1"/>
  <c r="X268" i="1" s="1"/>
  <c r="X246" i="1" s="1"/>
  <c r="X244" i="1" s="1"/>
  <c r="X120" i="1" s="1"/>
  <c r="AA284" i="1"/>
  <c r="G287" i="1"/>
  <c r="L217" i="1"/>
  <c r="H216" i="1"/>
  <c r="H215" i="1" s="1"/>
  <c r="AA231" i="1"/>
  <c r="AA234" i="1"/>
  <c r="S234" i="1"/>
  <c r="S232" i="1" s="1"/>
  <c r="Y234" i="1"/>
  <c r="L241" i="1"/>
  <c r="W240" i="1"/>
  <c r="AA241" i="1"/>
  <c r="AA249" i="1"/>
  <c r="U248" i="1"/>
  <c r="AB251" i="1"/>
  <c r="L254" i="1"/>
  <c r="AA256" i="1"/>
  <c r="S256" i="1"/>
  <c r="S255" i="1" s="1"/>
  <c r="S254" i="1" s="1"/>
  <c r="S253" i="1" s="1"/>
  <c r="Z256" i="1"/>
  <c r="Y256" i="1"/>
  <c r="M255" i="1"/>
  <c r="Q262" i="1"/>
  <c r="Q261" i="1" s="1"/>
  <c r="G269" i="1"/>
  <c r="L270" i="1"/>
  <c r="AA278" i="1"/>
  <c r="Z278" i="1"/>
  <c r="Y278" i="1"/>
  <c r="L294" i="1"/>
  <c r="R295" i="1"/>
  <c r="AB296" i="1"/>
  <c r="R309" i="1"/>
  <c r="Y310" i="1"/>
  <c r="AA225" i="1"/>
  <c r="Z231" i="1"/>
  <c r="U229" i="1"/>
  <c r="P230" i="1"/>
  <c r="P228" i="1" s="1"/>
  <c r="P126" i="1" s="1"/>
  <c r="P123" i="1" s="1"/>
  <c r="P120" i="1" s="1"/>
  <c r="Y241" i="1"/>
  <c r="L253" i="1"/>
  <c r="K257" i="1"/>
  <c r="K245" i="1" s="1"/>
  <c r="K243" i="1" s="1"/>
  <c r="AA264" i="1"/>
  <c r="M263" i="1"/>
  <c r="Z264" i="1"/>
  <c r="L284" i="1"/>
  <c r="Z284" i="1"/>
  <c r="AB289" i="1"/>
  <c r="F293" i="1"/>
  <c r="F292" i="1" s="1"/>
  <c r="K275" i="1"/>
  <c r="K274" i="1" s="1"/>
  <c r="K246" i="1" s="1"/>
  <c r="K244" i="1" s="1"/>
  <c r="K120" i="1" s="1"/>
  <c r="V275" i="1"/>
  <c r="V274" i="1" s="1"/>
  <c r="V246" i="1" s="1"/>
  <c r="V244" i="1" s="1"/>
  <c r="V120" i="1" s="1"/>
  <c r="X275" i="1"/>
  <c r="X274" i="1" s="1"/>
  <c r="W289" i="1"/>
  <c r="AA290" i="1"/>
  <c r="L335" i="1"/>
  <c r="G334" i="1"/>
  <c r="Y272" i="1"/>
  <c r="F275" i="1"/>
  <c r="F274" i="1" s="1"/>
  <c r="F246" i="1" s="1"/>
  <c r="F244" i="1" s="1"/>
  <c r="F120" i="1" s="1"/>
  <c r="W275" i="1"/>
  <c r="U275" i="1"/>
  <c r="AA285" i="1"/>
  <c r="S285" i="1"/>
  <c r="S284" i="1" s="1"/>
  <c r="Z285" i="1"/>
  <c r="Q285" i="1"/>
  <c r="Q284" i="1" s="1"/>
  <c r="M284" i="1"/>
  <c r="Y285" i="1"/>
  <c r="Y299" i="1"/>
  <c r="L231" i="1"/>
  <c r="Y242" i="1"/>
  <c r="M241" i="1"/>
  <c r="Z242" i="1"/>
  <c r="Y252" i="1"/>
  <c r="M251" i="1"/>
  <c r="AA251" i="1" s="1"/>
  <c r="Z252" i="1"/>
  <c r="G258" i="1"/>
  <c r="Y264" i="1"/>
  <c r="AA281" i="1"/>
  <c r="S281" i="1"/>
  <c r="S280" i="1" s="1"/>
  <c r="Z281" i="1"/>
  <c r="Q281" i="1"/>
  <c r="Q280" i="1" s="1"/>
  <c r="M280" i="1"/>
  <c r="AA280" i="1" s="1"/>
  <c r="Y281" i="1"/>
  <c r="AA297" i="1"/>
  <c r="S297" i="1"/>
  <c r="S296" i="1" s="1"/>
  <c r="S295" i="1" s="1"/>
  <c r="S294" i="1" s="1"/>
  <c r="S293" i="1" s="1"/>
  <c r="S292" i="1" s="1"/>
  <c r="Y297" i="1"/>
  <c r="M296" i="1"/>
  <c r="Q297" i="1"/>
  <c r="Q296" i="1" s="1"/>
  <c r="Q295" i="1" s="1"/>
  <c r="Q294" i="1" s="1"/>
  <c r="Q293" i="1" s="1"/>
  <c r="Q292" i="1" s="1"/>
  <c r="Z297" i="1"/>
  <c r="AA311" i="1"/>
  <c r="S311" i="1"/>
  <c r="S310" i="1" s="1"/>
  <c r="S309" i="1" s="1"/>
  <c r="S308" i="1" s="1"/>
  <c r="M310" i="1"/>
  <c r="Q311" i="1"/>
  <c r="Q310" i="1" s="1"/>
  <c r="Q309" i="1" s="1"/>
  <c r="Q308" i="1" s="1"/>
  <c r="Q305" i="1" s="1"/>
  <c r="Q302" i="1" s="1"/>
  <c r="Z311" i="1"/>
  <c r="Y311" i="1"/>
  <c r="G314" i="1"/>
  <c r="Y251" i="1"/>
  <c r="AB255" i="1"/>
  <c r="R258" i="1"/>
  <c r="Y259" i="1"/>
  <c r="AA263" i="1"/>
  <c r="AA270" i="1"/>
  <c r="L276" i="1"/>
  <c r="R275" i="1"/>
  <c r="Z282" i="1"/>
  <c r="I289" i="1"/>
  <c r="L290" i="1"/>
  <c r="M315" i="1"/>
  <c r="M312" i="1" s="1"/>
  <c r="AA316" i="1"/>
  <c r="Z316" i="1"/>
  <c r="U315" i="1"/>
  <c r="Z324" i="1"/>
  <c r="Q324" i="1"/>
  <c r="Q323" i="1" s="1"/>
  <c r="Y324" i="1"/>
  <c r="M323" i="1"/>
  <c r="S324" i="1"/>
  <c r="S323" i="1" s="1"/>
  <c r="AA324" i="1"/>
  <c r="G330" i="1"/>
  <c r="L330" i="1" s="1"/>
  <c r="L331" i="1"/>
  <c r="L336" i="1"/>
  <c r="H335" i="1"/>
  <c r="H334" i="1" s="1"/>
  <c r="AA232" i="1"/>
  <c r="Y236" i="1"/>
  <c r="Z236" i="1"/>
  <c r="AA266" i="1"/>
  <c r="R268" i="1"/>
  <c r="L272" i="1"/>
  <c r="J275" i="1"/>
  <c r="J274" i="1" s="1"/>
  <c r="Z276" i="1"/>
  <c r="L280" i="1"/>
  <c r="Z291" i="1"/>
  <c r="Q291" i="1"/>
  <c r="Q290" i="1" s="1"/>
  <c r="Q289" i="1" s="1"/>
  <c r="Q288" i="1" s="1"/>
  <c r="Q287" i="1" s="1"/>
  <c r="Q286" i="1" s="1"/>
  <c r="M290" i="1"/>
  <c r="Y291" i="1"/>
  <c r="W292" i="1"/>
  <c r="P305" i="1"/>
  <c r="P302" i="1" s="1"/>
  <c r="G315" i="1"/>
  <c r="L316" i="1"/>
  <c r="G338" i="1"/>
  <c r="L338" i="1" s="1"/>
  <c r="L339" i="1"/>
  <c r="AA299" i="1"/>
  <c r="AA333" i="1"/>
  <c r="S333" i="1"/>
  <c r="S332" i="1" s="1"/>
  <c r="S331" i="1" s="1"/>
  <c r="S330" i="1" s="1"/>
  <c r="Y333" i="1"/>
  <c r="M332" i="1"/>
  <c r="Z333" i="1"/>
  <c r="AA341" i="1"/>
  <c r="S341" i="1"/>
  <c r="S340" i="1" s="1"/>
  <c r="S339" i="1" s="1"/>
  <c r="S338" i="1" s="1"/>
  <c r="Y341" i="1"/>
  <c r="M340" i="1"/>
  <c r="Z341" i="1"/>
  <c r="Y276" i="1"/>
  <c r="AB290" i="1"/>
  <c r="AA296" i="1"/>
  <c r="I305" i="1"/>
  <c r="I302" i="1" s="1"/>
  <c r="R312" i="1"/>
  <c r="G313" i="1"/>
  <c r="AA326" i="1"/>
  <c r="W325" i="1"/>
  <c r="Y340" i="1"/>
  <c r="H305" i="1"/>
  <c r="H302" i="1" s="1"/>
  <c r="W312" i="1"/>
  <c r="M321" i="1"/>
  <c r="AA321" i="1" s="1"/>
  <c r="I320" i="1"/>
  <c r="I313" i="1" s="1"/>
  <c r="I306" i="1" s="1"/>
  <c r="I303" i="1" s="1"/>
  <c r="I119" i="1" s="1"/>
  <c r="L323" i="1"/>
  <c r="AB307" i="1"/>
  <c r="Y316" i="1"/>
  <c r="Y326" i="1"/>
  <c r="AA327" i="1"/>
  <c r="S327" i="1"/>
  <c r="S326" i="1" s="1"/>
  <c r="S325" i="1" s="1"/>
  <c r="S314" i="1" s="1"/>
  <c r="S307" i="1" s="1"/>
  <c r="S304" i="1" s="1"/>
  <c r="M326" i="1"/>
  <c r="Z327" i="1"/>
  <c r="Q327" i="1"/>
  <c r="Q326" i="1" s="1"/>
  <c r="Q325" i="1" s="1"/>
  <c r="Q314" i="1" s="1"/>
  <c r="Q307" i="1" s="1"/>
  <c r="Q304" i="1" s="1"/>
  <c r="AA328" i="1"/>
  <c r="W331" i="1"/>
  <c r="W335" i="1"/>
  <c r="W339" i="1"/>
  <c r="O305" i="1"/>
  <c r="O302" i="1" s="1"/>
  <c r="O117" i="1" s="1"/>
  <c r="O342" i="1" s="1"/>
  <c r="Z322" i="1"/>
  <c r="Q322" i="1"/>
  <c r="Q321" i="1" s="1"/>
  <c r="Y322" i="1"/>
  <c r="S322" i="1"/>
  <c r="S321" i="1" s="1"/>
  <c r="S320" i="1" s="1"/>
  <c r="S313" i="1" s="1"/>
  <c r="S306" i="1" s="1"/>
  <c r="S303" i="1" s="1"/>
  <c r="S119" i="1" s="1"/>
  <c r="Y323" i="1"/>
  <c r="Y328" i="1"/>
  <c r="Y336" i="1"/>
  <c r="AB314" i="1"/>
  <c r="Z323" i="1"/>
  <c r="U320" i="1"/>
  <c r="Y321" i="1"/>
  <c r="T320" i="1"/>
  <c r="T313" i="1" s="1"/>
  <c r="T306" i="1" s="1"/>
  <c r="T303" i="1" s="1"/>
  <c r="T119" i="1" s="1"/>
  <c r="H325" i="1"/>
  <c r="H314" i="1" s="1"/>
  <c r="H307" i="1" s="1"/>
  <c r="H304" i="1" s="1"/>
  <c r="T325" i="1"/>
  <c r="T314" i="1" s="1"/>
  <c r="T307" i="1" s="1"/>
  <c r="T304" i="1" s="1"/>
  <c r="AB310" i="1"/>
  <c r="U309" i="1"/>
  <c r="I325" i="1"/>
  <c r="I314" i="1" s="1"/>
  <c r="I307" i="1" s="1"/>
  <c r="I304" i="1" s="1"/>
  <c r="I120" i="1" s="1"/>
  <c r="Y329" i="1"/>
  <c r="M328" i="1"/>
  <c r="Z329" i="1"/>
  <c r="AB332" i="1"/>
  <c r="Y337" i="1"/>
  <c r="M336" i="1"/>
  <c r="AA336" i="1" s="1"/>
  <c r="Z337" i="1"/>
  <c r="AB340" i="1"/>
  <c r="U331" i="1"/>
  <c r="R335" i="1"/>
  <c r="U339" i="1"/>
  <c r="K86" i="18" l="1"/>
  <c r="H83" i="18"/>
  <c r="J9" i="18"/>
  <c r="H73" i="18"/>
  <c r="K74" i="18"/>
  <c r="H78" i="18"/>
  <c r="J22" i="18"/>
  <c r="K23" i="18"/>
  <c r="H10" i="18"/>
  <c r="K10" i="18" s="1"/>
  <c r="K11" i="18"/>
  <c r="H61" i="18"/>
  <c r="K62" i="18"/>
  <c r="K80" i="18"/>
  <c r="H46" i="18"/>
  <c r="K47" i="18"/>
  <c r="H68" i="18"/>
  <c r="H23" i="18"/>
  <c r="K24" i="18"/>
  <c r="K34" i="18"/>
  <c r="N223" i="17"/>
  <c r="H222" i="17"/>
  <c r="O191" i="17"/>
  <c r="K190" i="17"/>
  <c r="N160" i="17"/>
  <c r="K159" i="17"/>
  <c r="N149" i="17"/>
  <c r="H148" i="17"/>
  <c r="J170" i="17"/>
  <c r="M149" i="17"/>
  <c r="O66" i="17"/>
  <c r="N66" i="17"/>
  <c r="K64" i="17"/>
  <c r="H95" i="17"/>
  <c r="M96" i="17"/>
  <c r="M69" i="17"/>
  <c r="H66" i="17"/>
  <c r="N19" i="17"/>
  <c r="H18" i="17"/>
  <c r="N151" i="17"/>
  <c r="O30" i="17"/>
  <c r="O206" i="17"/>
  <c r="K204" i="17"/>
  <c r="H200" i="17"/>
  <c r="K199" i="17"/>
  <c r="O200" i="17"/>
  <c r="N200" i="17"/>
  <c r="N215" i="17"/>
  <c r="H214" i="17"/>
  <c r="K167" i="17"/>
  <c r="O172" i="17"/>
  <c r="K170" i="17"/>
  <c r="J196" i="17"/>
  <c r="N155" i="17"/>
  <c r="M34" i="17"/>
  <c r="H132" i="17"/>
  <c r="N133" i="17"/>
  <c r="K44" i="17"/>
  <c r="N45" i="17"/>
  <c r="O45" i="17"/>
  <c r="H65" i="17"/>
  <c r="O59" i="17"/>
  <c r="J63" i="17"/>
  <c r="M65" i="17"/>
  <c r="H111" i="17"/>
  <c r="M112" i="17"/>
  <c r="H99" i="17"/>
  <c r="M100" i="17"/>
  <c r="H30" i="17"/>
  <c r="N67" i="17"/>
  <c r="O179" i="17"/>
  <c r="M222" i="17"/>
  <c r="J221" i="17"/>
  <c r="N125" i="17"/>
  <c r="H124" i="17"/>
  <c r="N193" i="17"/>
  <c r="H192" i="17"/>
  <c r="M124" i="17"/>
  <c r="J123" i="17"/>
  <c r="J184" i="17"/>
  <c r="N145" i="17"/>
  <c r="H144" i="17"/>
  <c r="H60" i="17"/>
  <c r="M61" i="17"/>
  <c r="J127" i="17"/>
  <c r="H139" i="17"/>
  <c r="M140" i="17"/>
  <c r="O71" i="17"/>
  <c r="O87" i="17"/>
  <c r="N87" i="17"/>
  <c r="J44" i="17"/>
  <c r="M67" i="17"/>
  <c r="H115" i="17"/>
  <c r="M115" i="17" s="1"/>
  <c r="O65" i="17"/>
  <c r="K63" i="17"/>
  <c r="N65" i="17"/>
  <c r="H11" i="17"/>
  <c r="N12" i="17"/>
  <c r="J17" i="17"/>
  <c r="M18" i="17"/>
  <c r="H186" i="17"/>
  <c r="K185" i="17"/>
  <c r="O186" i="17"/>
  <c r="M201" i="17"/>
  <c r="J203" i="17"/>
  <c r="O203" i="17" s="1"/>
  <c r="M223" i="17"/>
  <c r="O124" i="17"/>
  <c r="N121" i="17"/>
  <c r="H120" i="17"/>
  <c r="M121" i="17"/>
  <c r="O128" i="17"/>
  <c r="H179" i="17"/>
  <c r="H107" i="17"/>
  <c r="M108" i="17"/>
  <c r="M23" i="17"/>
  <c r="M180" i="17"/>
  <c r="M145" i="17"/>
  <c r="H103" i="17"/>
  <c r="M104" i="17"/>
  <c r="M151" i="17"/>
  <c r="O119" i="17"/>
  <c r="K54" i="17"/>
  <c r="O55" i="17"/>
  <c r="N79" i="17"/>
  <c r="J131" i="17"/>
  <c r="M132" i="17"/>
  <c r="H206" i="17"/>
  <c r="N206" i="17" s="1"/>
  <c r="H172" i="17"/>
  <c r="N137" i="17"/>
  <c r="H136" i="17"/>
  <c r="M137" i="17"/>
  <c r="N96" i="17"/>
  <c r="M214" i="17"/>
  <c r="J213" i="17"/>
  <c r="M155" i="17"/>
  <c r="H72" i="17"/>
  <c r="M73" i="17"/>
  <c r="H56" i="17"/>
  <c r="M57" i="17"/>
  <c r="M79" i="17"/>
  <c r="J143" i="17"/>
  <c r="O18" i="17"/>
  <c r="K17" i="17"/>
  <c r="N18" i="17"/>
  <c r="H128" i="17"/>
  <c r="N129" i="17"/>
  <c r="F225" i="17"/>
  <c r="G48" i="17"/>
  <c r="G225" i="17" s="1"/>
  <c r="M41" i="17"/>
  <c r="M12" i="17"/>
  <c r="J11" i="17"/>
  <c r="N31" i="17"/>
  <c r="M133" i="17"/>
  <c r="O12" i="17"/>
  <c r="O222" i="17"/>
  <c r="M192" i="17"/>
  <c r="J191" i="17"/>
  <c r="M218" i="17"/>
  <c r="J217" i="17"/>
  <c r="O218" i="17"/>
  <c r="N219" i="17"/>
  <c r="H218" i="17"/>
  <c r="M215" i="17"/>
  <c r="M169" i="17"/>
  <c r="J167" i="17"/>
  <c r="N140" i="17"/>
  <c r="N69" i="17"/>
  <c r="H205" i="17"/>
  <c r="M205" i="17" s="1"/>
  <c r="N207" i="17"/>
  <c r="O115" i="17"/>
  <c r="N115" i="17"/>
  <c r="H169" i="17"/>
  <c r="N169" i="17" s="1"/>
  <c r="M30" i="17"/>
  <c r="J160" i="17"/>
  <c r="M161" i="17"/>
  <c r="H45" i="17"/>
  <c r="M45" i="17" s="1"/>
  <c r="Z235" i="14"/>
  <c r="AA238" i="14"/>
  <c r="O49" i="14"/>
  <c r="O41" i="14" s="1"/>
  <c r="AB135" i="14"/>
  <c r="U134" i="14"/>
  <c r="AB134" i="14" s="1"/>
  <c r="AA212" i="14"/>
  <c r="AB13" i="14"/>
  <c r="U12" i="14"/>
  <c r="U11" i="14" s="1"/>
  <c r="G198" i="14"/>
  <c r="L198" i="14" s="1"/>
  <c r="L199" i="14"/>
  <c r="Z339" i="14"/>
  <c r="O249" i="14"/>
  <c r="O247" i="14" s="1"/>
  <c r="O123" i="14" s="1"/>
  <c r="AA227" i="14"/>
  <c r="Z216" i="14"/>
  <c r="AC187" i="14"/>
  <c r="AA136" i="14"/>
  <c r="Z144" i="14"/>
  <c r="Q44" i="14"/>
  <c r="Q43" i="14" s="1"/>
  <c r="Q42" i="14" s="1"/>
  <c r="F120" i="14"/>
  <c r="Y140" i="14"/>
  <c r="T260" i="14"/>
  <c r="T248" i="14" s="1"/>
  <c r="T246" i="14" s="1"/>
  <c r="Q261" i="14"/>
  <c r="Q260" i="14" s="1"/>
  <c r="Q248" i="14" s="1"/>
  <c r="Q246" i="14" s="1"/>
  <c r="AA235" i="14"/>
  <c r="Y254" i="14"/>
  <c r="AA176" i="14"/>
  <c r="AC135" i="14"/>
  <c r="Z176" i="14"/>
  <c r="AA118" i="14"/>
  <c r="H249" i="14"/>
  <c r="H247" i="14" s="1"/>
  <c r="Y267" i="14"/>
  <c r="Y303" i="14"/>
  <c r="M302" i="14"/>
  <c r="F249" i="14"/>
  <c r="F247" i="14" s="1"/>
  <c r="F123" i="14" s="1"/>
  <c r="Y176" i="14"/>
  <c r="AA105" i="14"/>
  <c r="Z118" i="14"/>
  <c r="I127" i="14"/>
  <c r="I124" i="14" s="1"/>
  <c r="F10" i="14"/>
  <c r="P249" i="14"/>
  <c r="P247" i="14" s="1"/>
  <c r="Z267" i="14"/>
  <c r="R260" i="14"/>
  <c r="R248" i="14" s="1"/>
  <c r="R246" i="14" s="1"/>
  <c r="M211" i="14"/>
  <c r="Z211" i="14" s="1"/>
  <c r="H123" i="14"/>
  <c r="Z281" i="14"/>
  <c r="F345" i="14"/>
  <c r="Q251" i="14"/>
  <c r="Q250" i="14" s="1"/>
  <c r="Q249" i="14" s="1"/>
  <c r="Q247" i="14" s="1"/>
  <c r="L250" i="14"/>
  <c r="L249" i="14" s="1"/>
  <c r="AA200" i="14"/>
  <c r="Y188" i="14"/>
  <c r="AA220" i="14"/>
  <c r="S87" i="14"/>
  <c r="L80" i="14"/>
  <c r="S24" i="14"/>
  <c r="Y338" i="14"/>
  <c r="M337" i="14"/>
  <c r="Y337" i="14" s="1"/>
  <c r="Z238" i="14"/>
  <c r="Y238" i="14"/>
  <c r="Z232" i="14"/>
  <c r="L215" i="14"/>
  <c r="Y329" i="14"/>
  <c r="AA264" i="14"/>
  <c r="M261" i="14"/>
  <c r="L251" i="14"/>
  <c r="Z212" i="14"/>
  <c r="Z160" i="14"/>
  <c r="Z116" i="14"/>
  <c r="S55" i="14"/>
  <c r="L13" i="14"/>
  <c r="P123" i="14"/>
  <c r="AC179" i="14"/>
  <c r="W178" i="14"/>
  <c r="AC178" i="14" s="1"/>
  <c r="Y144" i="14"/>
  <c r="M143" i="14"/>
  <c r="O10" i="14"/>
  <c r="Z220" i="14"/>
  <c r="AA196" i="14"/>
  <c r="M219" i="14"/>
  <c r="Q87" i="14"/>
  <c r="AA76" i="14"/>
  <c r="AC50" i="14"/>
  <c r="L323" i="14"/>
  <c r="L43" i="14"/>
  <c r="Y208" i="14"/>
  <c r="M207" i="14"/>
  <c r="M191" i="14"/>
  <c r="AA192" i="14"/>
  <c r="AA337" i="14"/>
  <c r="T120" i="14"/>
  <c r="Q233" i="14"/>
  <c r="Q231" i="14" s="1"/>
  <c r="Q129" i="14" s="1"/>
  <c r="Q126" i="14" s="1"/>
  <c r="Q308" i="14"/>
  <c r="Q305" i="14" s="1"/>
  <c r="AA160" i="14"/>
  <c r="Z76" i="14"/>
  <c r="S33" i="14"/>
  <c r="S32" i="14" s="1"/>
  <c r="AA343" i="14"/>
  <c r="M342" i="14"/>
  <c r="Z343" i="14"/>
  <c r="Y343" i="14"/>
  <c r="AC139" i="14"/>
  <c r="W138" i="14"/>
  <c r="AC138" i="14" s="1"/>
  <c r="AB183" i="14"/>
  <c r="U182" i="14"/>
  <c r="AC211" i="14"/>
  <c r="W210" i="14"/>
  <c r="AC210" i="14" s="1"/>
  <c r="AB318" i="14"/>
  <c r="AB155" i="14"/>
  <c r="R154" i="14"/>
  <c r="T12" i="14"/>
  <c r="T11" i="14" s="1"/>
  <c r="H73" i="16"/>
  <c r="K74" i="16"/>
  <c r="H61" i="16"/>
  <c r="J64" i="16"/>
  <c r="H83" i="16"/>
  <c r="H76" i="16"/>
  <c r="J79" i="16"/>
  <c r="K46" i="16"/>
  <c r="J45" i="16"/>
  <c r="K78" i="16"/>
  <c r="J53" i="16"/>
  <c r="H46" i="16"/>
  <c r="H54" i="16"/>
  <c r="K23" i="16"/>
  <c r="J22" i="16"/>
  <c r="H23" i="16"/>
  <c r="H10" i="16"/>
  <c r="K10" i="16"/>
  <c r="J9" i="16"/>
  <c r="K11" i="16"/>
  <c r="K24" i="16"/>
  <c r="H214" i="15"/>
  <c r="M205" i="15"/>
  <c r="J203" i="15"/>
  <c r="O185" i="15"/>
  <c r="K184" i="15"/>
  <c r="M193" i="15"/>
  <c r="K168" i="15"/>
  <c r="H205" i="15"/>
  <c r="J196" i="15"/>
  <c r="H111" i="15"/>
  <c r="J183" i="15"/>
  <c r="K44" i="15"/>
  <c r="O45" i="15"/>
  <c r="M96" i="15"/>
  <c r="H83" i="15"/>
  <c r="O55" i="15"/>
  <c r="K79" i="15"/>
  <c r="N80" i="15"/>
  <c r="O80" i="15"/>
  <c r="H218" i="15"/>
  <c r="J217" i="15"/>
  <c r="M218" i="15"/>
  <c r="H148" i="15"/>
  <c r="M149" i="15"/>
  <c r="H136" i="15"/>
  <c r="M137" i="15"/>
  <c r="J151" i="15"/>
  <c r="H131" i="15"/>
  <c r="H107" i="15"/>
  <c r="K155" i="15"/>
  <c r="O156" i="15"/>
  <c r="O91" i="15"/>
  <c r="O75" i="15"/>
  <c r="H65" i="15"/>
  <c r="H55" i="15"/>
  <c r="K71" i="15"/>
  <c r="N72" i="15"/>
  <c r="O72" i="15"/>
  <c r="J63" i="15"/>
  <c r="M65" i="15"/>
  <c r="K53" i="15"/>
  <c r="J9" i="15"/>
  <c r="H199" i="15"/>
  <c r="O218" i="15"/>
  <c r="N218" i="15"/>
  <c r="K217" i="15"/>
  <c r="J191" i="15"/>
  <c r="K160" i="15"/>
  <c r="O161" i="15"/>
  <c r="J160" i="15"/>
  <c r="J147" i="15"/>
  <c r="M148" i="15"/>
  <c r="H127" i="15"/>
  <c r="H103" i="15"/>
  <c r="H79" i="15"/>
  <c r="K127" i="15"/>
  <c r="N128" i="15"/>
  <c r="O128" i="15"/>
  <c r="K123" i="15"/>
  <c r="N124" i="15"/>
  <c r="O124" i="15"/>
  <c r="M67" i="15"/>
  <c r="H169" i="15"/>
  <c r="N103" i="15"/>
  <c r="O103" i="15"/>
  <c r="O65" i="15"/>
  <c r="H222" i="15"/>
  <c r="O203" i="15"/>
  <c r="O135" i="15"/>
  <c r="H156" i="15"/>
  <c r="N156" i="15" s="1"/>
  <c r="N177" i="15"/>
  <c r="H172" i="15"/>
  <c r="H144" i="15"/>
  <c r="M145" i="15"/>
  <c r="J143" i="15"/>
  <c r="O143" i="15" s="1"/>
  <c r="M144" i="15"/>
  <c r="H123" i="15"/>
  <c r="H99" i="15"/>
  <c r="M132" i="15"/>
  <c r="M108" i="15"/>
  <c r="H162" i="15"/>
  <c r="H91" i="15"/>
  <c r="H75" i="15"/>
  <c r="M56" i="15"/>
  <c r="K17" i="15"/>
  <c r="N18" i="15"/>
  <c r="O18" i="15"/>
  <c r="M128" i="15"/>
  <c r="H45" i="15"/>
  <c r="N30" i="15"/>
  <c r="O30" i="15"/>
  <c r="H59" i="15"/>
  <c r="N100" i="15"/>
  <c r="N108" i="15"/>
  <c r="N112" i="15"/>
  <c r="O95" i="15"/>
  <c r="N95" i="15"/>
  <c r="N200" i="15"/>
  <c r="N206" i="15"/>
  <c r="O206" i="15"/>
  <c r="K204" i="15"/>
  <c r="M200" i="15"/>
  <c r="O192" i="15"/>
  <c r="K191" i="15"/>
  <c r="H192" i="15"/>
  <c r="M192" i="15" s="1"/>
  <c r="H152" i="15"/>
  <c r="M153" i="15"/>
  <c r="J213" i="15"/>
  <c r="M214" i="15"/>
  <c r="O152" i="15"/>
  <c r="H119" i="15"/>
  <c r="H95" i="15"/>
  <c r="O83" i="15"/>
  <c r="N83" i="15"/>
  <c r="M104" i="15"/>
  <c r="M80" i="15"/>
  <c r="O59" i="15"/>
  <c r="N59" i="15"/>
  <c r="N215" i="15"/>
  <c r="K11" i="15"/>
  <c r="O12" i="15"/>
  <c r="N12" i="15"/>
  <c r="M120" i="15"/>
  <c r="H204" i="15"/>
  <c r="H17" i="15"/>
  <c r="M17" i="15" s="1"/>
  <c r="H87" i="15"/>
  <c r="O99" i="15"/>
  <c r="N107" i="15"/>
  <c r="O107" i="15"/>
  <c r="N111" i="15"/>
  <c r="O111" i="15"/>
  <c r="N199" i="15"/>
  <c r="O199" i="15"/>
  <c r="N149" i="15"/>
  <c r="N179" i="15"/>
  <c r="M219" i="15"/>
  <c r="H140" i="15"/>
  <c r="M141" i="15"/>
  <c r="H185" i="15"/>
  <c r="N185" i="15" s="1"/>
  <c r="J170" i="15"/>
  <c r="O170" i="15" s="1"/>
  <c r="M172" i="15"/>
  <c r="O151" i="15"/>
  <c r="O139" i="15"/>
  <c r="H115" i="15"/>
  <c r="M116" i="15"/>
  <c r="H71" i="15"/>
  <c r="N56" i="15"/>
  <c r="K213" i="15"/>
  <c r="K197" i="15" s="1"/>
  <c r="O214" i="15"/>
  <c r="N214" i="15"/>
  <c r="K119" i="15"/>
  <c r="N120" i="15"/>
  <c r="O120" i="15"/>
  <c r="K167" i="15"/>
  <c r="K87" i="15"/>
  <c r="N88" i="15"/>
  <c r="O88" i="15"/>
  <c r="K131" i="15"/>
  <c r="N132" i="15"/>
  <c r="O132" i="15"/>
  <c r="K115" i="15"/>
  <c r="N116" i="15"/>
  <c r="O116" i="15"/>
  <c r="N66" i="15"/>
  <c r="K64" i="15"/>
  <c r="K54" i="15" s="1"/>
  <c r="O66" i="15"/>
  <c r="H11" i="15"/>
  <c r="M12" i="15"/>
  <c r="M250" i="14"/>
  <c r="Z251" i="14"/>
  <c r="AA80" i="14"/>
  <c r="Z80" i="14"/>
  <c r="Y80" i="14"/>
  <c r="AA326" i="14"/>
  <c r="Y335" i="14"/>
  <c r="Z324" i="14"/>
  <c r="M323" i="14"/>
  <c r="Y323" i="14" s="1"/>
  <c r="Z261" i="14"/>
  <c r="U260" i="14"/>
  <c r="R290" i="14"/>
  <c r="Q272" i="14"/>
  <c r="Q271" i="14" s="1"/>
  <c r="AC323" i="14"/>
  <c r="W316" i="14"/>
  <c r="S261" i="14"/>
  <c r="S260" i="14" s="1"/>
  <c r="S248" i="14" s="1"/>
  <c r="S246" i="14" s="1"/>
  <c r="AC297" i="14"/>
  <c r="AA297" i="14"/>
  <c r="W296" i="14"/>
  <c r="M266" i="14"/>
  <c r="Z266" i="14" s="1"/>
  <c r="U277" i="14"/>
  <c r="AA254" i="14"/>
  <c r="S251" i="14"/>
  <c r="S250" i="14" s="1"/>
  <c r="L233" i="14"/>
  <c r="G231" i="14"/>
  <c r="L271" i="14"/>
  <c r="Z233" i="14"/>
  <c r="M226" i="14"/>
  <c r="AB218" i="14"/>
  <c r="AB206" i="14"/>
  <c r="AA233" i="14"/>
  <c r="R226" i="14"/>
  <c r="Y226" i="14" s="1"/>
  <c r="Y227" i="14"/>
  <c r="M167" i="14"/>
  <c r="L195" i="14"/>
  <c r="AB147" i="14"/>
  <c r="U146" i="14"/>
  <c r="M139" i="14"/>
  <c r="AA140" i="14"/>
  <c r="W128" i="14"/>
  <c r="AC134" i="14"/>
  <c r="Z269" i="14"/>
  <c r="M195" i="14"/>
  <c r="S9" i="14"/>
  <c r="S94" i="14"/>
  <c r="R49" i="14"/>
  <c r="I49" i="14"/>
  <c r="I41" i="14" s="1"/>
  <c r="I10" i="14" s="1"/>
  <c r="AB143" i="14"/>
  <c r="U142" i="14"/>
  <c r="AC142" i="14" s="1"/>
  <c r="Z143" i="14"/>
  <c r="Y196" i="14"/>
  <c r="Y72" i="14"/>
  <c r="S72" i="14"/>
  <c r="AA72" i="14"/>
  <c r="Q72" i="14"/>
  <c r="Q70" i="14" s="1"/>
  <c r="Z72" i="14"/>
  <c r="H49" i="14"/>
  <c r="H41" i="14" s="1"/>
  <c r="H10" i="14" s="1"/>
  <c r="M115" i="14"/>
  <c r="AA115" i="14" s="1"/>
  <c r="Y116" i="14"/>
  <c r="M43" i="14"/>
  <c r="AA44" i="14"/>
  <c r="U42" i="14"/>
  <c r="Y44" i="14"/>
  <c r="M70" i="14"/>
  <c r="Z39" i="14"/>
  <c r="Y326" i="14"/>
  <c r="AB333" i="14"/>
  <c r="AA285" i="14"/>
  <c r="Z191" i="14"/>
  <c r="U190" i="14"/>
  <c r="U128" i="14" s="1"/>
  <c r="AB191" i="14"/>
  <c r="Z258" i="14"/>
  <c r="M257" i="14"/>
  <c r="Y257" i="14" s="1"/>
  <c r="AA202" i="14"/>
  <c r="AC202" i="14"/>
  <c r="AA152" i="14"/>
  <c r="Z152" i="14"/>
  <c r="M151" i="14"/>
  <c r="U222" i="14"/>
  <c r="AB223" i="14"/>
  <c r="AC191" i="14"/>
  <c r="Z326" i="14"/>
  <c r="M334" i="14"/>
  <c r="AA335" i="14"/>
  <c r="L301" i="14"/>
  <c r="G296" i="14"/>
  <c r="Y285" i="14"/>
  <c r="R277" i="14"/>
  <c r="R256" i="14"/>
  <c r="AB257" i="14"/>
  <c r="AC301" i="14"/>
  <c r="L278" i="14"/>
  <c r="Z244" i="14"/>
  <c r="M243" i="14"/>
  <c r="AA243" i="14" s="1"/>
  <c r="R250" i="14"/>
  <c r="Y251" i="14"/>
  <c r="AA244" i="14"/>
  <c r="M223" i="14"/>
  <c r="Z223" i="14" s="1"/>
  <c r="AA224" i="14"/>
  <c r="AB242" i="14"/>
  <c r="R241" i="14"/>
  <c r="Z188" i="14"/>
  <c r="M187" i="14"/>
  <c r="L187" i="14"/>
  <c r="J186" i="14"/>
  <c r="Q278" i="14"/>
  <c r="Q277" i="14" s="1"/>
  <c r="AB158" i="14"/>
  <c r="M159" i="14"/>
  <c r="Q128" i="14"/>
  <c r="Q125" i="14" s="1"/>
  <c r="Q121" i="14" s="1"/>
  <c r="Z105" i="14"/>
  <c r="M104" i="14"/>
  <c r="Y104" i="14" s="1"/>
  <c r="R94" i="14"/>
  <c r="R9" i="14"/>
  <c r="AB104" i="14"/>
  <c r="Z62" i="14"/>
  <c r="Y62" i="14"/>
  <c r="M108" i="14"/>
  <c r="Z109" i="14"/>
  <c r="X67" i="14"/>
  <c r="X49" i="14" s="1"/>
  <c r="X41" i="14" s="1"/>
  <c r="X10" i="14" s="1"/>
  <c r="AA148" i="14"/>
  <c r="M147" i="14"/>
  <c r="Z147" i="14" s="1"/>
  <c r="Y148" i="14"/>
  <c r="S62" i="14"/>
  <c r="G11" i="14"/>
  <c r="L12" i="14"/>
  <c r="S44" i="14"/>
  <c r="S43" i="14" s="1"/>
  <c r="S42" i="14" s="1"/>
  <c r="Z33" i="14"/>
  <c r="M32" i="14"/>
  <c r="Q76" i="14"/>
  <c r="Z47" i="14"/>
  <c r="Y298" i="14"/>
  <c r="R297" i="14"/>
  <c r="W248" i="14"/>
  <c r="L147" i="14"/>
  <c r="G146" i="14"/>
  <c r="AA183" i="14"/>
  <c r="AC183" i="14"/>
  <c r="W182" i="14"/>
  <c r="R231" i="14"/>
  <c r="Y233" i="14"/>
  <c r="L100" i="14"/>
  <c r="G99" i="14"/>
  <c r="Z68" i="14"/>
  <c r="L50" i="14"/>
  <c r="G49" i="14"/>
  <c r="G41" i="14" s="1"/>
  <c r="L316" i="14"/>
  <c r="G309" i="14"/>
  <c r="AB266" i="14"/>
  <c r="AC256" i="14"/>
  <c r="AA281" i="14"/>
  <c r="M328" i="14"/>
  <c r="AA329" i="14"/>
  <c r="R307" i="14"/>
  <c r="L277" i="14"/>
  <c r="S308" i="14"/>
  <c r="S305" i="14" s="1"/>
  <c r="H246" i="14"/>
  <c r="M291" i="14"/>
  <c r="Y291" i="14" s="1"/>
  <c r="M215" i="14"/>
  <c r="Y216" i="14"/>
  <c r="Z254" i="14"/>
  <c r="AA232" i="14"/>
  <c r="M230" i="14"/>
  <c r="M163" i="14"/>
  <c r="AA164" i="14"/>
  <c r="S278" i="14"/>
  <c r="S277" i="14" s="1"/>
  <c r="Q127" i="14"/>
  <c r="Q124" i="14" s="1"/>
  <c r="AB67" i="14"/>
  <c r="Y203" i="14"/>
  <c r="R202" i="14"/>
  <c r="Y202" i="14" s="1"/>
  <c r="L183" i="14"/>
  <c r="G182" i="14"/>
  <c r="L182" i="14" s="1"/>
  <c r="M131" i="14"/>
  <c r="AA131" i="14" s="1"/>
  <c r="Z132" i="14"/>
  <c r="Y132" i="14"/>
  <c r="Z224" i="14"/>
  <c r="Z180" i="14"/>
  <c r="M179" i="14"/>
  <c r="Z163" i="14"/>
  <c r="U162" i="14"/>
  <c r="AC162" i="14" s="1"/>
  <c r="AB163" i="14"/>
  <c r="P120" i="14"/>
  <c r="P345" i="14" s="1"/>
  <c r="T9" i="14"/>
  <c r="T94" i="14"/>
  <c r="AB166" i="14"/>
  <c r="AC147" i="14"/>
  <c r="V120" i="14"/>
  <c r="J94" i="14"/>
  <c r="L94" i="14" s="1"/>
  <c r="L104" i="14"/>
  <c r="J9" i="14"/>
  <c r="G111" i="14"/>
  <c r="L111" i="14" s="1"/>
  <c r="L113" i="14"/>
  <c r="Y68" i="14"/>
  <c r="Y174" i="14"/>
  <c r="M13" i="14"/>
  <c r="Y109" i="14"/>
  <c r="Q101" i="14"/>
  <c r="Q100" i="14" s="1"/>
  <c r="Q99" i="14" s="1"/>
  <c r="Q95" i="14" s="1"/>
  <c r="U95" i="14"/>
  <c r="AA47" i="14"/>
  <c r="R11" i="14"/>
  <c r="AB12" i="14"/>
  <c r="AA283" i="14"/>
  <c r="Z283" i="14"/>
  <c r="Y283" i="14"/>
  <c r="Y230" i="14"/>
  <c r="AC251" i="14"/>
  <c r="W250" i="14"/>
  <c r="AA251" i="14"/>
  <c r="AC243" i="14"/>
  <c r="W242" i="14"/>
  <c r="M126" i="14"/>
  <c r="AA231" i="14"/>
  <c r="W129" i="14"/>
  <c r="Z202" i="14"/>
  <c r="Y187" i="14"/>
  <c r="R186" i="14"/>
  <c r="AB187" i="14"/>
  <c r="Y258" i="14"/>
  <c r="AB179" i="14"/>
  <c r="R178" i="14"/>
  <c r="AB100" i="14"/>
  <c r="Y100" i="14"/>
  <c r="R99" i="14"/>
  <c r="AB131" i="14"/>
  <c r="R130" i="14"/>
  <c r="Y131" i="14"/>
  <c r="J67" i="14"/>
  <c r="J49" i="14" s="1"/>
  <c r="J41" i="14" s="1"/>
  <c r="J10" i="14" s="1"/>
  <c r="L70" i="14"/>
  <c r="AC94" i="14"/>
  <c r="W114" i="14"/>
  <c r="Q14" i="14"/>
  <c r="Q13" i="14" s="1"/>
  <c r="AC12" i="14"/>
  <c r="W11" i="14"/>
  <c r="S39" i="14"/>
  <c r="Q39" i="14"/>
  <c r="L328" i="14"/>
  <c r="G317" i="14"/>
  <c r="Y331" i="14"/>
  <c r="AA331" i="14"/>
  <c r="AB338" i="14"/>
  <c r="U337" i="14"/>
  <c r="Z338" i="14"/>
  <c r="AB292" i="14"/>
  <c r="Z292" i="14"/>
  <c r="U291" i="14"/>
  <c r="AC291" i="14" s="1"/>
  <c r="Z318" i="14"/>
  <c r="M315" i="14"/>
  <c r="Y318" i="14"/>
  <c r="U295" i="14"/>
  <c r="Z226" i="14"/>
  <c r="K260" i="14"/>
  <c r="K248" i="14" s="1"/>
  <c r="K246" i="14" s="1"/>
  <c r="R311" i="14"/>
  <c r="L298" i="14"/>
  <c r="H297" i="14"/>
  <c r="I260" i="14"/>
  <c r="I248" i="14" s="1"/>
  <c r="I246" i="14" s="1"/>
  <c r="I120" i="14" s="1"/>
  <c r="L261" i="14"/>
  <c r="K241" i="14"/>
  <c r="L242" i="14"/>
  <c r="L207" i="14"/>
  <c r="G206" i="14"/>
  <c r="L206" i="14" s="1"/>
  <c r="AB175" i="14"/>
  <c r="Z175" i="14"/>
  <c r="U174" i="14"/>
  <c r="AB251" i="14"/>
  <c r="Z285" i="14"/>
  <c r="AB214" i="14"/>
  <c r="M199" i="14"/>
  <c r="M218" i="14"/>
  <c r="AA211" i="14"/>
  <c r="M210" i="14"/>
  <c r="AC175" i="14"/>
  <c r="W130" i="14"/>
  <c r="AC131" i="14"/>
  <c r="Z168" i="14"/>
  <c r="Y152" i="14"/>
  <c r="Z164" i="14"/>
  <c r="Y85" i="14"/>
  <c r="Z85" i="14"/>
  <c r="AA85" i="14"/>
  <c r="Q85" i="14"/>
  <c r="Q80" i="14" s="1"/>
  <c r="S85" i="14"/>
  <c r="S80" i="14" s="1"/>
  <c r="AA111" i="14"/>
  <c r="M135" i="14"/>
  <c r="Y136" i="14"/>
  <c r="AA87" i="14"/>
  <c r="Y87" i="14"/>
  <c r="Z87" i="14"/>
  <c r="Z54" i="14"/>
  <c r="Q54" i="14"/>
  <c r="Y54" i="14"/>
  <c r="AA54" i="14"/>
  <c r="S54" i="14"/>
  <c r="S51" i="14" s="1"/>
  <c r="S50" i="14" s="1"/>
  <c r="M51" i="14"/>
  <c r="Y180" i="14"/>
  <c r="Q62" i="14"/>
  <c r="AA55" i="14"/>
  <c r="L42" i="14"/>
  <c r="Y108" i="14"/>
  <c r="AA24" i="14"/>
  <c r="Z24" i="14"/>
  <c r="Y24" i="14"/>
  <c r="T49" i="14"/>
  <c r="T41" i="14" s="1"/>
  <c r="T10" i="14" s="1"/>
  <c r="S76" i="14"/>
  <c r="S14" i="14"/>
  <c r="S13" i="14" s="1"/>
  <c r="Y39" i="14"/>
  <c r="Z328" i="14"/>
  <c r="U317" i="14"/>
  <c r="AB328" i="14"/>
  <c r="U316" i="14"/>
  <c r="AB323" i="14"/>
  <c r="W290" i="14"/>
  <c r="AA291" i="14"/>
  <c r="Q328" i="14"/>
  <c r="Q317" i="14" s="1"/>
  <c r="Q310" i="14" s="1"/>
  <c r="Q307" i="14" s="1"/>
  <c r="AA279" i="14"/>
  <c r="M278" i="14"/>
  <c r="Y278" i="14" s="1"/>
  <c r="Z279" i="14"/>
  <c r="Y279" i="14"/>
  <c r="Z100" i="14"/>
  <c r="M99" i="14"/>
  <c r="AC328" i="14"/>
  <c r="R316" i="14"/>
  <c r="AA318" i="14"/>
  <c r="AC318" i="14"/>
  <c r="W315" i="14"/>
  <c r="L311" i="14"/>
  <c r="G308" i="14"/>
  <c r="M272" i="14"/>
  <c r="AA273" i="14"/>
  <c r="Z273" i="14"/>
  <c r="Z313" i="14"/>
  <c r="M312" i="14"/>
  <c r="L272" i="14"/>
  <c r="L291" i="14"/>
  <c r="G290" i="14"/>
  <c r="Z231" i="14"/>
  <c r="U129" i="14"/>
  <c r="X249" i="14"/>
  <c r="X247" i="14" s="1"/>
  <c r="X123" i="14" s="1"/>
  <c r="G249" i="14"/>
  <c r="G247" i="14" s="1"/>
  <c r="L247" i="14" s="1"/>
  <c r="AC214" i="14"/>
  <c r="Y264" i="14"/>
  <c r="G218" i="14"/>
  <c r="L218" i="14" s="1"/>
  <c r="L219" i="14"/>
  <c r="S127" i="14"/>
  <c r="S124" i="14" s="1"/>
  <c r="S120" i="14" s="1"/>
  <c r="Y199" i="14"/>
  <c r="R198" i="14"/>
  <c r="L135" i="14"/>
  <c r="G134" i="14"/>
  <c r="Y200" i="14"/>
  <c r="G174" i="14"/>
  <c r="L174" i="14" s="1"/>
  <c r="L175" i="14"/>
  <c r="R210" i="14"/>
  <c r="Y211" i="14"/>
  <c r="AB211" i="14"/>
  <c r="AA68" i="14"/>
  <c r="O120" i="14"/>
  <c r="V67" i="14"/>
  <c r="V49" i="14" s="1"/>
  <c r="V41" i="14" s="1"/>
  <c r="V10" i="14" s="1"/>
  <c r="V345" i="14" s="1"/>
  <c r="S128" i="14"/>
  <c r="S125" i="14" s="1"/>
  <c r="S121" i="14" s="1"/>
  <c r="Q94" i="14"/>
  <c r="Q9" i="14"/>
  <c r="AB50" i="14"/>
  <c r="U49" i="14"/>
  <c r="AC49" i="14" s="1"/>
  <c r="R194" i="14"/>
  <c r="AB195" i="14"/>
  <c r="AB150" i="14"/>
  <c r="Y97" i="14"/>
  <c r="M96" i="14"/>
  <c r="Z55" i="14"/>
  <c r="Y33" i="14"/>
  <c r="W41" i="14"/>
  <c r="AA33" i="14"/>
  <c r="Z44" i="14"/>
  <c r="S101" i="14"/>
  <c r="S100" i="14" s="1"/>
  <c r="S99" i="14" s="1"/>
  <c r="S95" i="14" s="1"/>
  <c r="Q55" i="14"/>
  <c r="Q33" i="14"/>
  <c r="Q32" i="14" s="1"/>
  <c r="S70" i="14"/>
  <c r="Q51" i="14"/>
  <c r="Y111" i="14"/>
  <c r="Y14" i="14"/>
  <c r="Q24" i="14"/>
  <c r="H10" i="13"/>
  <c r="J55" i="13"/>
  <c r="H23" i="13"/>
  <c r="K11" i="13"/>
  <c r="K34" i="13"/>
  <c r="K73" i="13"/>
  <c r="J72" i="13"/>
  <c r="H61" i="13"/>
  <c r="K62" i="13"/>
  <c r="H57" i="13"/>
  <c r="J79" i="13"/>
  <c r="H68" i="13"/>
  <c r="K10" i="13"/>
  <c r="J9" i="13"/>
  <c r="H73" i="13"/>
  <c r="K13" i="13"/>
  <c r="H46" i="13"/>
  <c r="J45" i="13"/>
  <c r="K86" i="13"/>
  <c r="H83" i="13"/>
  <c r="J22" i="13"/>
  <c r="H78" i="13"/>
  <c r="F88" i="13"/>
  <c r="N18" i="12"/>
  <c r="L225" i="12"/>
  <c r="H124" i="12"/>
  <c r="H172" i="12"/>
  <c r="M175" i="12"/>
  <c r="O206" i="12"/>
  <c r="K204" i="12"/>
  <c r="H206" i="12"/>
  <c r="J165" i="12"/>
  <c r="H213" i="12"/>
  <c r="M214" i="12"/>
  <c r="N103" i="12"/>
  <c r="O103" i="12"/>
  <c r="K139" i="12"/>
  <c r="O140" i="12"/>
  <c r="N140" i="12"/>
  <c r="K115" i="12"/>
  <c r="O116" i="12"/>
  <c r="H92" i="12"/>
  <c r="J17" i="12"/>
  <c r="O17" i="12" s="1"/>
  <c r="M18" i="12"/>
  <c r="N12" i="12"/>
  <c r="O12" i="12"/>
  <c r="K11" i="12"/>
  <c r="O92" i="12"/>
  <c r="K91" i="12"/>
  <c r="N92" i="12"/>
  <c r="M120" i="12"/>
  <c r="J119" i="12"/>
  <c r="H100" i="12"/>
  <c r="H84" i="12"/>
  <c r="M84" i="12" s="1"/>
  <c r="H66" i="12"/>
  <c r="M66" i="12" s="1"/>
  <c r="M140" i="12"/>
  <c r="J139" i="12"/>
  <c r="H169" i="12"/>
  <c r="M171" i="12"/>
  <c r="O108" i="12"/>
  <c r="K107" i="12"/>
  <c r="H192" i="12"/>
  <c r="M192" i="12" s="1"/>
  <c r="H203" i="12"/>
  <c r="N169" i="12"/>
  <c r="K167" i="12"/>
  <c r="N205" i="12"/>
  <c r="H155" i="12"/>
  <c r="J135" i="12"/>
  <c r="J147" i="12"/>
  <c r="H140" i="12"/>
  <c r="H128" i="12"/>
  <c r="M128" i="12" s="1"/>
  <c r="H116" i="12"/>
  <c r="N141" i="12"/>
  <c r="N117" i="12"/>
  <c r="H76" i="12"/>
  <c r="H152" i="12"/>
  <c r="N93" i="12"/>
  <c r="O76" i="12"/>
  <c r="K75" i="12"/>
  <c r="N76" i="12"/>
  <c r="M132" i="12"/>
  <c r="J131" i="12"/>
  <c r="H95" i="12"/>
  <c r="M211" i="12"/>
  <c r="J204" i="12"/>
  <c r="K191" i="12"/>
  <c r="O192" i="12"/>
  <c r="J184" i="12"/>
  <c r="M201" i="12"/>
  <c r="H200" i="12"/>
  <c r="N201" i="12"/>
  <c r="K151" i="12"/>
  <c r="N152" i="12"/>
  <c r="O152" i="12"/>
  <c r="K135" i="12"/>
  <c r="O136" i="12"/>
  <c r="K123" i="12"/>
  <c r="N124" i="12"/>
  <c r="O124" i="12"/>
  <c r="J168" i="12"/>
  <c r="K147" i="12"/>
  <c r="O148" i="12"/>
  <c r="M125" i="12"/>
  <c r="O84" i="12"/>
  <c r="K83" i="12"/>
  <c r="O71" i="12"/>
  <c r="J83" i="12"/>
  <c r="H56" i="12"/>
  <c r="M57" i="12"/>
  <c r="N30" i="12"/>
  <c r="O30" i="12"/>
  <c r="N95" i="12"/>
  <c r="O95" i="12"/>
  <c r="J107" i="12"/>
  <c r="M92" i="12"/>
  <c r="J91" i="12"/>
  <c r="J75" i="12"/>
  <c r="J197" i="12"/>
  <c r="M116" i="12"/>
  <c r="J115" i="12"/>
  <c r="H45" i="12"/>
  <c r="H103" i="12"/>
  <c r="N45" i="12"/>
  <c r="O45" i="12"/>
  <c r="K44" i="12"/>
  <c r="M34" i="12"/>
  <c r="N57" i="12"/>
  <c r="H136" i="12"/>
  <c r="M163" i="12"/>
  <c r="H162" i="12"/>
  <c r="H111" i="12"/>
  <c r="N111" i="12" s="1"/>
  <c r="H186" i="12"/>
  <c r="M187" i="12"/>
  <c r="H179" i="12"/>
  <c r="M180" i="12"/>
  <c r="J191" i="12"/>
  <c r="H148" i="12"/>
  <c r="M148" i="12" s="1"/>
  <c r="J127" i="12"/>
  <c r="O203" i="12"/>
  <c r="N203" i="12"/>
  <c r="H144" i="12"/>
  <c r="H132" i="12"/>
  <c r="N132" i="12" s="1"/>
  <c r="H120" i="12"/>
  <c r="M152" i="12"/>
  <c r="J151" i="12"/>
  <c r="M137" i="12"/>
  <c r="M149" i="12"/>
  <c r="N100" i="12"/>
  <c r="O100" i="12"/>
  <c r="K99" i="12"/>
  <c r="N87" i="12"/>
  <c r="O87" i="12"/>
  <c r="H60" i="12"/>
  <c r="M101" i="12"/>
  <c r="H53" i="12"/>
  <c r="H30" i="12"/>
  <c r="H17" i="12" s="1"/>
  <c r="H12" i="12"/>
  <c r="H87" i="12"/>
  <c r="K53" i="12"/>
  <c r="N112" i="12"/>
  <c r="N77" i="12"/>
  <c r="N63" i="12"/>
  <c r="J143" i="12"/>
  <c r="M133" i="12"/>
  <c r="M112" i="12"/>
  <c r="M96" i="12"/>
  <c r="M63" i="12"/>
  <c r="J53" i="12"/>
  <c r="O161" i="12"/>
  <c r="K160" i="12"/>
  <c r="O18" i="12"/>
  <c r="K197" i="12"/>
  <c r="O155" i="12"/>
  <c r="N155" i="12"/>
  <c r="O170" i="12"/>
  <c r="K168" i="12"/>
  <c r="N125" i="12"/>
  <c r="O59" i="12"/>
  <c r="H108" i="12"/>
  <c r="N108" i="12" s="1"/>
  <c r="J64" i="12"/>
  <c r="H71" i="12"/>
  <c r="N79" i="12"/>
  <c r="O79" i="12"/>
  <c r="N214" i="12"/>
  <c r="M209" i="12"/>
  <c r="M193" i="12"/>
  <c r="J160" i="12"/>
  <c r="M129" i="12"/>
  <c r="M156" i="12"/>
  <c r="N171" i="12"/>
  <c r="M124" i="12"/>
  <c r="J123" i="12"/>
  <c r="K143" i="12"/>
  <c r="O144" i="12"/>
  <c r="K131" i="12"/>
  <c r="O132" i="12"/>
  <c r="K119" i="12"/>
  <c r="O120" i="12"/>
  <c r="N120" i="12"/>
  <c r="N72" i="12"/>
  <c r="K127" i="12"/>
  <c r="O128" i="12"/>
  <c r="M100" i="12"/>
  <c r="J99" i="12"/>
  <c r="M85" i="12"/>
  <c r="M72" i="12"/>
  <c r="M31" i="12"/>
  <c r="N217" i="12"/>
  <c r="O111" i="12"/>
  <c r="K184" i="12"/>
  <c r="O185" i="12"/>
  <c r="M145" i="12"/>
  <c r="M109" i="12"/>
  <c r="M93" i="12"/>
  <c r="M77" i="12"/>
  <c r="H79" i="12"/>
  <c r="F345" i="11"/>
  <c r="X10" i="11"/>
  <c r="L342" i="11"/>
  <c r="G341" i="11"/>
  <c r="AB342" i="11"/>
  <c r="U341" i="11"/>
  <c r="Z285" i="11"/>
  <c r="Y285" i="11"/>
  <c r="Q278" i="11"/>
  <c r="Q277" i="11" s="1"/>
  <c r="M139" i="11"/>
  <c r="AB311" i="11"/>
  <c r="Z311" i="11"/>
  <c r="L277" i="11"/>
  <c r="W231" i="11"/>
  <c r="M195" i="11"/>
  <c r="Y195" i="11" s="1"/>
  <c r="AA196" i="11"/>
  <c r="Y196" i="11"/>
  <c r="S87" i="11"/>
  <c r="AA216" i="11"/>
  <c r="Y216" i="11"/>
  <c r="M215" i="11"/>
  <c r="W111" i="11"/>
  <c r="AA87" i="11"/>
  <c r="V49" i="11"/>
  <c r="V41" i="11" s="1"/>
  <c r="V10" i="11" s="1"/>
  <c r="V345" i="11" s="1"/>
  <c r="W182" i="11"/>
  <c r="AC183" i="11"/>
  <c r="AA140" i="11"/>
  <c r="S43" i="11"/>
  <c r="S42" i="11" s="1"/>
  <c r="AB206" i="11"/>
  <c r="Z206" i="11"/>
  <c r="W42" i="11"/>
  <c r="AB158" i="11"/>
  <c r="Z132" i="11"/>
  <c r="M131" i="11"/>
  <c r="AA116" i="11"/>
  <c r="M115" i="11"/>
  <c r="Z43" i="11"/>
  <c r="U42" i="11"/>
  <c r="S128" i="11"/>
  <c r="S125" i="11" s="1"/>
  <c r="S121" i="11" s="1"/>
  <c r="AA51" i="11"/>
  <c r="Z51" i="11"/>
  <c r="Y51" i="11"/>
  <c r="M50" i="11"/>
  <c r="M328" i="11"/>
  <c r="R260" i="11"/>
  <c r="L278" i="11"/>
  <c r="AA152" i="11"/>
  <c r="Y152" i="11"/>
  <c r="M151" i="11"/>
  <c r="M187" i="11"/>
  <c r="AA188" i="11"/>
  <c r="J158" i="11"/>
  <c r="L159" i="11"/>
  <c r="AA139" i="11"/>
  <c r="AC139" i="11"/>
  <c r="W138" i="11"/>
  <c r="R11" i="11"/>
  <c r="Q128" i="11"/>
  <c r="Q125" i="11" s="1"/>
  <c r="Q121" i="11" s="1"/>
  <c r="Q51" i="11"/>
  <c r="Y329" i="11"/>
  <c r="M334" i="11"/>
  <c r="AA335" i="11"/>
  <c r="M338" i="11"/>
  <c r="Z339" i="11"/>
  <c r="AC342" i="11"/>
  <c r="M302" i="11"/>
  <c r="U295" i="11"/>
  <c r="AB296" i="11"/>
  <c r="L333" i="11"/>
  <c r="I308" i="11"/>
  <c r="I305" i="11" s="1"/>
  <c r="AC298" i="11"/>
  <c r="W297" i="11"/>
  <c r="AA315" i="11"/>
  <c r="Y315" i="11"/>
  <c r="AA285" i="11"/>
  <c r="Z329" i="11"/>
  <c r="S278" i="11"/>
  <c r="S277" i="11" s="1"/>
  <c r="S249" i="11" s="1"/>
  <c r="S247" i="11" s="1"/>
  <c r="S123" i="11" s="1"/>
  <c r="AA339" i="11"/>
  <c r="Y303" i="11"/>
  <c r="AA303" i="11"/>
  <c r="W277" i="11"/>
  <c r="AA159" i="11"/>
  <c r="W158" i="11"/>
  <c r="AC159" i="11"/>
  <c r="AB227" i="11"/>
  <c r="U226" i="11"/>
  <c r="Z227" i="11"/>
  <c r="Z140" i="11"/>
  <c r="X120" i="11"/>
  <c r="U128" i="11"/>
  <c r="AC166" i="11"/>
  <c r="AB166" i="11"/>
  <c r="Z87" i="11"/>
  <c r="L215" i="11"/>
  <c r="Y339" i="11"/>
  <c r="M198" i="11"/>
  <c r="Z116" i="11"/>
  <c r="Y104" i="11"/>
  <c r="R9" i="11"/>
  <c r="R94" i="11"/>
  <c r="R42" i="11"/>
  <c r="Y43" i="11"/>
  <c r="U231" i="11"/>
  <c r="AB151" i="11"/>
  <c r="Z151" i="11"/>
  <c r="U150" i="11"/>
  <c r="M113" i="11"/>
  <c r="AA113" i="11" s="1"/>
  <c r="Z118" i="11"/>
  <c r="L151" i="11"/>
  <c r="P345" i="11"/>
  <c r="AB175" i="11"/>
  <c r="U174" i="11"/>
  <c r="Z175" i="11"/>
  <c r="S62" i="11"/>
  <c r="Q127" i="11"/>
  <c r="Q124" i="11" s="1"/>
  <c r="W49" i="11"/>
  <c r="AC67" i="11"/>
  <c r="M13" i="11"/>
  <c r="AA14" i="11"/>
  <c r="Y136" i="11"/>
  <c r="M135" i="11"/>
  <c r="M96" i="11"/>
  <c r="S33" i="11"/>
  <c r="S32" i="11" s="1"/>
  <c r="M32" i="11"/>
  <c r="AA33" i="11"/>
  <c r="AB186" i="11"/>
  <c r="AC186" i="11"/>
  <c r="S51" i="11"/>
  <c r="M266" i="11"/>
  <c r="Y266" i="11" s="1"/>
  <c r="AA267" i="11"/>
  <c r="R308" i="11"/>
  <c r="AB333" i="11"/>
  <c r="Z328" i="11"/>
  <c r="AB328" i="11"/>
  <c r="U317" i="11"/>
  <c r="AC317" i="11" s="1"/>
  <c r="AC328" i="11"/>
  <c r="Y279" i="11"/>
  <c r="M278" i="11"/>
  <c r="AA278" i="11" s="1"/>
  <c r="Z279" i="11"/>
  <c r="M159" i="11"/>
  <c r="Y160" i="11"/>
  <c r="L243" i="11"/>
  <c r="H242" i="11"/>
  <c r="L167" i="11"/>
  <c r="I166" i="11"/>
  <c r="L175" i="11"/>
  <c r="G174" i="11"/>
  <c r="L174" i="11" s="1"/>
  <c r="M43" i="11"/>
  <c r="Z44" i="11"/>
  <c r="AB13" i="11"/>
  <c r="U12" i="11"/>
  <c r="Q32" i="11"/>
  <c r="U248" i="11"/>
  <c r="AA329" i="11"/>
  <c r="Y335" i="11"/>
  <c r="W316" i="11"/>
  <c r="AC323" i="11"/>
  <c r="S266" i="11"/>
  <c r="S260" i="11" s="1"/>
  <c r="S248" i="11" s="1"/>
  <c r="S246" i="11" s="1"/>
  <c r="W250" i="11"/>
  <c r="S323" i="11"/>
  <c r="S316" i="11" s="1"/>
  <c r="S309" i="11" s="1"/>
  <c r="S306" i="11" s="1"/>
  <c r="S122" i="11" s="1"/>
  <c r="I296" i="11"/>
  <c r="L301" i="11"/>
  <c r="Y140" i="11"/>
  <c r="AC338" i="11"/>
  <c r="W337" i="11"/>
  <c r="AA338" i="11"/>
  <c r="Z269" i="11"/>
  <c r="Z160" i="11"/>
  <c r="AC302" i="11"/>
  <c r="W301" i="11"/>
  <c r="AA302" i="11"/>
  <c r="U277" i="11"/>
  <c r="W260" i="11"/>
  <c r="AB243" i="11"/>
  <c r="Y243" i="11"/>
  <c r="R242" i="11"/>
  <c r="Q105" i="11"/>
  <c r="Q104" i="11" s="1"/>
  <c r="AB301" i="11"/>
  <c r="Z254" i="11"/>
  <c r="AB250" i="11"/>
  <c r="R249" i="11"/>
  <c r="L231" i="11"/>
  <c r="G129" i="11"/>
  <c r="Z196" i="11"/>
  <c r="Z299" i="11"/>
  <c r="M298" i="11"/>
  <c r="AA298" i="11" s="1"/>
  <c r="Z293" i="11"/>
  <c r="M292" i="11"/>
  <c r="M191" i="11"/>
  <c r="Z192" i="11"/>
  <c r="Y163" i="11"/>
  <c r="R162" i="11"/>
  <c r="AB138" i="11"/>
  <c r="W95" i="11"/>
  <c r="AA96" i="11"/>
  <c r="Z315" i="11"/>
  <c r="Z188" i="11"/>
  <c r="L108" i="11"/>
  <c r="AB337" i="11"/>
  <c r="R129" i="11"/>
  <c r="AC99" i="11"/>
  <c r="AA76" i="11"/>
  <c r="Z76" i="11"/>
  <c r="AA47" i="11"/>
  <c r="Y47" i="11"/>
  <c r="AB222" i="11"/>
  <c r="Z152" i="11"/>
  <c r="T120" i="11"/>
  <c r="Y116" i="11"/>
  <c r="Q62" i="11"/>
  <c r="AB9" i="11"/>
  <c r="L203" i="11"/>
  <c r="K202" i="11"/>
  <c r="AB215" i="11"/>
  <c r="U214" i="11"/>
  <c r="L130" i="11"/>
  <c r="Q95" i="11"/>
  <c r="S55" i="11"/>
  <c r="Y87" i="11"/>
  <c r="Z324" i="11"/>
  <c r="M323" i="11"/>
  <c r="AA323" i="11" s="1"/>
  <c r="AA292" i="11"/>
  <c r="W291" i="11"/>
  <c r="AC292" i="11"/>
  <c r="M167" i="11"/>
  <c r="AA168" i="11"/>
  <c r="AA242" i="11"/>
  <c r="W241" i="11"/>
  <c r="AC242" i="11"/>
  <c r="R295" i="11"/>
  <c r="R194" i="11"/>
  <c r="H178" i="11"/>
  <c r="L179" i="11"/>
  <c r="AC155" i="11"/>
  <c r="W154" i="11"/>
  <c r="W128" i="11" s="1"/>
  <c r="AC131" i="11"/>
  <c r="W130" i="11"/>
  <c r="AB182" i="11"/>
  <c r="W202" i="11"/>
  <c r="AC203" i="11"/>
  <c r="AB142" i="11"/>
  <c r="Z142" i="11"/>
  <c r="AA175" i="11"/>
  <c r="M174" i="11"/>
  <c r="AB50" i="11"/>
  <c r="Z50" i="11"/>
  <c r="U49" i="11"/>
  <c r="L43" i="11"/>
  <c r="H42" i="11"/>
  <c r="R310" i="11"/>
  <c r="M251" i="11"/>
  <c r="Y252" i="11"/>
  <c r="AA252" i="11"/>
  <c r="L309" i="11"/>
  <c r="G306" i="11"/>
  <c r="L272" i="11"/>
  <c r="G271" i="11"/>
  <c r="L271" i="11" s="1"/>
  <c r="W310" i="11"/>
  <c r="Y238" i="11"/>
  <c r="M233" i="11"/>
  <c r="Z233" i="11" s="1"/>
  <c r="M203" i="11"/>
  <c r="AA160" i="11"/>
  <c r="Y80" i="11"/>
  <c r="AA80" i="11"/>
  <c r="AB266" i="11"/>
  <c r="Z224" i="11"/>
  <c r="M223" i="11"/>
  <c r="Y224" i="11"/>
  <c r="G218" i="11"/>
  <c r="L218" i="11" s="1"/>
  <c r="L219" i="11"/>
  <c r="M104" i="11"/>
  <c r="AA105" i="11"/>
  <c r="AB194" i="11"/>
  <c r="M163" i="11"/>
  <c r="Y164" i="11"/>
  <c r="L150" i="11"/>
  <c r="Y108" i="11"/>
  <c r="Q24" i="11"/>
  <c r="Y287" i="11"/>
  <c r="Z287" i="11"/>
  <c r="AA287" i="11"/>
  <c r="Y167" i="11"/>
  <c r="R166" i="11"/>
  <c r="AB154" i="11"/>
  <c r="Y147" i="11"/>
  <c r="M146" i="11"/>
  <c r="AA147" i="11"/>
  <c r="Z147" i="11"/>
  <c r="G128" i="11"/>
  <c r="M108" i="11"/>
  <c r="AA109" i="11"/>
  <c r="M261" i="11"/>
  <c r="Z262" i="11"/>
  <c r="AA224" i="11"/>
  <c r="M211" i="11"/>
  <c r="AA212" i="11"/>
  <c r="Z212" i="11"/>
  <c r="Y212" i="11"/>
  <c r="AA178" i="11"/>
  <c r="AC178" i="11"/>
  <c r="Z70" i="11"/>
  <c r="M67" i="11"/>
  <c r="AA67" i="11" s="1"/>
  <c r="Y70" i="11"/>
  <c r="G12" i="11"/>
  <c r="L13" i="11"/>
  <c r="R178" i="11"/>
  <c r="R127" i="11" s="1"/>
  <c r="Y179" i="11"/>
  <c r="Q43" i="11"/>
  <c r="Q42" i="11" s="1"/>
  <c r="L266" i="11"/>
  <c r="G260" i="11"/>
  <c r="AB95" i="11"/>
  <c r="K10" i="11"/>
  <c r="M272" i="11"/>
  <c r="Y273" i="11"/>
  <c r="R112" i="11"/>
  <c r="Z80" i="11"/>
  <c r="M218" i="11"/>
  <c r="AA219" i="11"/>
  <c r="Z219" i="11"/>
  <c r="S127" i="11"/>
  <c r="S124" i="11" s="1"/>
  <c r="AA44" i="11"/>
  <c r="AB94" i="11"/>
  <c r="M100" i="11"/>
  <c r="Z101" i="11"/>
  <c r="AA70" i="11"/>
  <c r="Q14" i="11"/>
  <c r="Q13" i="11" s="1"/>
  <c r="Q12" i="11" s="1"/>
  <c r="Q11" i="11" s="1"/>
  <c r="Z216" i="11"/>
  <c r="AC13" i="11"/>
  <c r="L70" i="11"/>
  <c r="J67" i="11"/>
  <c r="J49" i="11" s="1"/>
  <c r="J41" i="11" s="1"/>
  <c r="J10" i="11" s="1"/>
  <c r="Z232" i="11"/>
  <c r="U230" i="11"/>
  <c r="AB232" i="11"/>
  <c r="L310" i="11"/>
  <c r="G307" i="11"/>
  <c r="L307" i="11" s="1"/>
  <c r="AA343" i="11"/>
  <c r="M342" i="11"/>
  <c r="Z342" i="11" s="1"/>
  <c r="Y343" i="11"/>
  <c r="AA324" i="11"/>
  <c r="Q251" i="11"/>
  <c r="Q250" i="11" s="1"/>
  <c r="Q249" i="11" s="1"/>
  <c r="Q247" i="11" s="1"/>
  <c r="Y326" i="11"/>
  <c r="Z267" i="11"/>
  <c r="G250" i="11"/>
  <c r="L251" i="11"/>
  <c r="R316" i="11"/>
  <c r="Y323" i="11"/>
  <c r="L316" i="11"/>
  <c r="AA283" i="11"/>
  <c r="AA258" i="11"/>
  <c r="Y258" i="11"/>
  <c r="M257" i="11"/>
  <c r="Q123" i="11"/>
  <c r="Y228" i="11"/>
  <c r="M227" i="11"/>
  <c r="AA228" i="11"/>
  <c r="Z168" i="11"/>
  <c r="Z331" i="11"/>
  <c r="R290" i="11"/>
  <c r="AA235" i="11"/>
  <c r="Y235" i="11"/>
  <c r="AB218" i="11"/>
  <c r="AC191" i="11"/>
  <c r="W190" i="11"/>
  <c r="AA191" i="11"/>
  <c r="Y184" i="11"/>
  <c r="M183" i="11"/>
  <c r="M155" i="11"/>
  <c r="Z156" i="11"/>
  <c r="Y156" i="11"/>
  <c r="AC12" i="11"/>
  <c r="W11" i="11"/>
  <c r="L291" i="11"/>
  <c r="G290" i="11"/>
  <c r="AB190" i="11"/>
  <c r="Y168" i="11"/>
  <c r="Q87" i="11"/>
  <c r="AA24" i="11"/>
  <c r="Q260" i="11"/>
  <c r="Q248" i="11" s="1"/>
  <c r="Q246" i="11" s="1"/>
  <c r="AC206" i="11"/>
  <c r="AB257" i="11"/>
  <c r="Z257" i="11"/>
  <c r="U256" i="11"/>
  <c r="U249" i="11" s="1"/>
  <c r="Y132" i="11"/>
  <c r="Z68" i="11"/>
  <c r="Z203" i="11"/>
  <c r="AB203" i="11"/>
  <c r="U202" i="11"/>
  <c r="AC134" i="11"/>
  <c r="Z163" i="11"/>
  <c r="U162" i="11"/>
  <c r="AC162" i="11" s="1"/>
  <c r="AB163" i="11"/>
  <c r="AB111" i="11"/>
  <c r="Y44" i="11"/>
  <c r="S94" i="11"/>
  <c r="S9" i="11"/>
  <c r="AB104" i="11"/>
  <c r="Z32" i="11"/>
  <c r="AB32" i="11"/>
  <c r="AC32" i="11"/>
  <c r="R49" i="11"/>
  <c r="Y50" i="11"/>
  <c r="S14" i="11"/>
  <c r="S13" i="11" s="1"/>
  <c r="S12" i="11" s="1"/>
  <c r="S11" i="11" s="1"/>
  <c r="T49" i="11"/>
  <c r="T41" i="11" s="1"/>
  <c r="T10" i="11" s="1"/>
  <c r="T345" i="11" s="1"/>
  <c r="L9" i="11"/>
  <c r="AA62" i="11"/>
  <c r="Z62" i="11"/>
  <c r="Q55" i="11"/>
  <c r="G49" i="11"/>
  <c r="L50" i="11"/>
  <c r="AA72" i="11"/>
  <c r="S72" i="11"/>
  <c r="S70" i="11" s="1"/>
  <c r="S67" i="11" s="1"/>
  <c r="Z72" i="11"/>
  <c r="Q72" i="11"/>
  <c r="Q70" i="11" s="1"/>
  <c r="Q67" i="11" s="1"/>
  <c r="Y72" i="11"/>
  <c r="H57" i="10"/>
  <c r="H61" i="10"/>
  <c r="K62" i="10"/>
  <c r="H82" i="10"/>
  <c r="H46" i="10"/>
  <c r="K84" i="10"/>
  <c r="K47" i="10"/>
  <c r="J53" i="10"/>
  <c r="K58" i="10"/>
  <c r="H23" i="10"/>
  <c r="K43" i="10"/>
  <c r="J81" i="10"/>
  <c r="H73" i="10"/>
  <c r="K73" i="10" s="1"/>
  <c r="H10" i="10"/>
  <c r="H83" i="10"/>
  <c r="J22" i="10"/>
  <c r="J72" i="10"/>
  <c r="K31" i="10"/>
  <c r="K74" i="10"/>
  <c r="H34" i="10"/>
  <c r="H69" i="10"/>
  <c r="G225" i="8"/>
  <c r="F225" i="8"/>
  <c r="M56" i="8"/>
  <c r="J55" i="8"/>
  <c r="O167" i="8"/>
  <c r="K165" i="8"/>
  <c r="H144" i="8"/>
  <c r="M145" i="8"/>
  <c r="H120" i="8"/>
  <c r="M121" i="8"/>
  <c r="H206" i="8"/>
  <c r="M206" i="8" s="1"/>
  <c r="O166" i="8"/>
  <c r="O135" i="8"/>
  <c r="H191" i="8"/>
  <c r="H213" i="8"/>
  <c r="M214" i="8"/>
  <c r="H59" i="8"/>
  <c r="M221" i="8"/>
  <c r="M60" i="8"/>
  <c r="J59" i="8"/>
  <c r="M59" i="8" s="1"/>
  <c r="H199" i="8"/>
  <c r="O161" i="8"/>
  <c r="J160" i="8"/>
  <c r="M209" i="8"/>
  <c r="H140" i="8"/>
  <c r="M141" i="8"/>
  <c r="H116" i="8"/>
  <c r="M117" i="8"/>
  <c r="J184" i="8"/>
  <c r="O111" i="8"/>
  <c r="N132" i="8"/>
  <c r="K131" i="8"/>
  <c r="O132" i="8"/>
  <c r="O65" i="8"/>
  <c r="K63" i="8"/>
  <c r="N117" i="8"/>
  <c r="O18" i="8"/>
  <c r="K17" i="8"/>
  <c r="H155" i="8"/>
  <c r="M69" i="8"/>
  <c r="H66" i="8"/>
  <c r="O30" i="8"/>
  <c r="O60" i="8"/>
  <c r="H104" i="8"/>
  <c r="M105" i="8"/>
  <c r="H92" i="8"/>
  <c r="M93" i="8"/>
  <c r="H80" i="8"/>
  <c r="M81" i="8"/>
  <c r="H65" i="8"/>
  <c r="N65" i="8" s="1"/>
  <c r="N67" i="8"/>
  <c r="N36" i="8"/>
  <c r="O151" i="8"/>
  <c r="H152" i="8"/>
  <c r="M153" i="8"/>
  <c r="N140" i="8"/>
  <c r="K139" i="8"/>
  <c r="O140" i="8"/>
  <c r="O71" i="8"/>
  <c r="H124" i="8"/>
  <c r="M125" i="8"/>
  <c r="J167" i="8"/>
  <c r="M169" i="8"/>
  <c r="O103" i="8"/>
  <c r="O87" i="8"/>
  <c r="O75" i="8"/>
  <c r="H100" i="8"/>
  <c r="M101" i="8"/>
  <c r="H88" i="8"/>
  <c r="M89" i="8"/>
  <c r="H76" i="8"/>
  <c r="M77" i="8"/>
  <c r="H44" i="8"/>
  <c r="M45" i="8"/>
  <c r="H172" i="8"/>
  <c r="M175" i="8"/>
  <c r="H167" i="8"/>
  <c r="J204" i="8"/>
  <c r="H136" i="8"/>
  <c r="M137" i="8"/>
  <c r="O221" i="8"/>
  <c r="N221" i="8"/>
  <c r="H203" i="8"/>
  <c r="M203" i="8" s="1"/>
  <c r="N137" i="8"/>
  <c r="N93" i="8"/>
  <c r="M200" i="8"/>
  <c r="M192" i="8"/>
  <c r="O107" i="8"/>
  <c r="O99" i="8"/>
  <c r="O91" i="8"/>
  <c r="O83" i="8"/>
  <c r="H112" i="8"/>
  <c r="M113" i="8"/>
  <c r="N205" i="8"/>
  <c r="O143" i="8"/>
  <c r="J11" i="8"/>
  <c r="M12" i="8"/>
  <c r="O59" i="8"/>
  <c r="N59" i="8"/>
  <c r="H186" i="8"/>
  <c r="M187" i="8"/>
  <c r="N191" i="8"/>
  <c r="K190" i="8"/>
  <c r="H128" i="8"/>
  <c r="M129" i="8"/>
  <c r="K184" i="8"/>
  <c r="O185" i="8"/>
  <c r="M163" i="8"/>
  <c r="H162" i="8"/>
  <c r="O127" i="8"/>
  <c r="J53" i="8"/>
  <c r="H108" i="8"/>
  <c r="M109" i="8"/>
  <c r="H148" i="8"/>
  <c r="M149" i="8"/>
  <c r="N217" i="8"/>
  <c r="N199" i="8"/>
  <c r="K197" i="8"/>
  <c r="O95" i="8"/>
  <c r="O79" i="8"/>
  <c r="O66" i="8"/>
  <c r="N66" i="8"/>
  <c r="K64" i="8"/>
  <c r="J17" i="8"/>
  <c r="O206" i="8"/>
  <c r="K204" i="8"/>
  <c r="N116" i="8"/>
  <c r="K115" i="8"/>
  <c r="O116" i="8"/>
  <c r="N187" i="8"/>
  <c r="J197" i="8"/>
  <c r="M179" i="8"/>
  <c r="H132" i="8"/>
  <c r="M133" i="8"/>
  <c r="N179" i="8"/>
  <c r="N109" i="8"/>
  <c r="N89" i="8"/>
  <c r="K147" i="8"/>
  <c r="O148" i="8"/>
  <c r="N155" i="8"/>
  <c r="O155" i="8"/>
  <c r="H72" i="8"/>
  <c r="M73" i="8"/>
  <c r="M155" i="8"/>
  <c r="K123" i="8"/>
  <c r="O124" i="8"/>
  <c r="O203" i="8"/>
  <c r="K55" i="8"/>
  <c r="O56" i="8"/>
  <c r="N56" i="8"/>
  <c r="H18" i="8"/>
  <c r="N73" i="8"/>
  <c r="O119" i="8"/>
  <c r="H30" i="8"/>
  <c r="H96" i="8"/>
  <c r="M97" i="8"/>
  <c r="H84" i="8"/>
  <c r="M85" i="8"/>
  <c r="R248" i="7"/>
  <c r="M317" i="7"/>
  <c r="AA328" i="7"/>
  <c r="Y328" i="7"/>
  <c r="M42" i="7"/>
  <c r="AA43" i="7"/>
  <c r="Y43" i="7"/>
  <c r="M323" i="7"/>
  <c r="AA324" i="7"/>
  <c r="Z324" i="7"/>
  <c r="Q308" i="7"/>
  <c r="Q305" i="7" s="1"/>
  <c r="S308" i="7"/>
  <c r="S305" i="7" s="1"/>
  <c r="Z342" i="7"/>
  <c r="Y342" i="7"/>
  <c r="M341" i="7"/>
  <c r="AA283" i="7"/>
  <c r="L328" i="7"/>
  <c r="G317" i="7"/>
  <c r="S278" i="7"/>
  <c r="S277" i="7" s="1"/>
  <c r="Z292" i="7"/>
  <c r="U291" i="7"/>
  <c r="AB292" i="7"/>
  <c r="AA285" i="7"/>
  <c r="R291" i="7"/>
  <c r="H277" i="7"/>
  <c r="L278" i="7"/>
  <c r="S249" i="7"/>
  <c r="S247" i="7" s="1"/>
  <c r="R222" i="7"/>
  <c r="Y223" i="7"/>
  <c r="Q261" i="7"/>
  <c r="Q260" i="7" s="1"/>
  <c r="Q248" i="7" s="1"/>
  <c r="Q246" i="7" s="1"/>
  <c r="M301" i="7"/>
  <c r="M233" i="7"/>
  <c r="AA238" i="7"/>
  <c r="Z238" i="7"/>
  <c r="R231" i="7"/>
  <c r="AB195" i="7"/>
  <c r="U194" i="7"/>
  <c r="Z195" i="7"/>
  <c r="L223" i="7"/>
  <c r="Z242" i="7"/>
  <c r="U241" i="7"/>
  <c r="AB242" i="7"/>
  <c r="R146" i="7"/>
  <c r="AB147" i="7"/>
  <c r="Y147" i="7"/>
  <c r="M147" i="7"/>
  <c r="L135" i="7"/>
  <c r="G134" i="7"/>
  <c r="S127" i="7"/>
  <c r="S124" i="7" s="1"/>
  <c r="S120" i="7" s="1"/>
  <c r="Q94" i="7"/>
  <c r="Q9" i="7"/>
  <c r="Y80" i="7"/>
  <c r="AC155" i="7"/>
  <c r="AA155" i="7"/>
  <c r="W154" i="7"/>
  <c r="S62" i="7"/>
  <c r="Y111" i="7"/>
  <c r="AB111" i="7"/>
  <c r="AB50" i="7"/>
  <c r="R49" i="7"/>
  <c r="AB49" i="7" s="1"/>
  <c r="Q33" i="7"/>
  <c r="Q32" i="7" s="1"/>
  <c r="Z47" i="7"/>
  <c r="AA47" i="7"/>
  <c r="AB311" i="7"/>
  <c r="AB222" i="7"/>
  <c r="U277" i="7"/>
  <c r="AB260" i="7"/>
  <c r="U248" i="7"/>
  <c r="W271" i="7"/>
  <c r="AB163" i="7"/>
  <c r="Z163" i="7"/>
  <c r="U162" i="7"/>
  <c r="AA135" i="7"/>
  <c r="M134" i="7"/>
  <c r="Y135" i="7"/>
  <c r="G49" i="7"/>
  <c r="L50" i="7"/>
  <c r="Y67" i="7"/>
  <c r="AB67" i="7"/>
  <c r="S323" i="7"/>
  <c r="S316" i="7" s="1"/>
  <c r="S309" i="7" s="1"/>
  <c r="S306" i="7" s="1"/>
  <c r="S122" i="7" s="1"/>
  <c r="AB338" i="7"/>
  <c r="AC338" i="7"/>
  <c r="U337" i="7"/>
  <c r="R337" i="7"/>
  <c r="Z328" i="7"/>
  <c r="U317" i="7"/>
  <c r="AB328" i="7"/>
  <c r="L315" i="7"/>
  <c r="R277" i="7"/>
  <c r="L302" i="7"/>
  <c r="G301" i="7"/>
  <c r="Z219" i="7"/>
  <c r="U218" i="7"/>
  <c r="AB219" i="7"/>
  <c r="G248" i="7"/>
  <c r="L260" i="7"/>
  <c r="W231" i="7"/>
  <c r="AA233" i="7"/>
  <c r="M278" i="7"/>
  <c r="Y278" i="7" s="1"/>
  <c r="AA208" i="7"/>
  <c r="M207" i="7"/>
  <c r="Z208" i="7"/>
  <c r="AB266" i="7"/>
  <c r="AB203" i="7"/>
  <c r="Z203" i="7"/>
  <c r="U202" i="7"/>
  <c r="AB256" i="7"/>
  <c r="Z256" i="7"/>
  <c r="AA216" i="7"/>
  <c r="M179" i="7"/>
  <c r="AA180" i="7"/>
  <c r="R112" i="7"/>
  <c r="AB135" i="7"/>
  <c r="Z135" i="7"/>
  <c r="U134" i="7"/>
  <c r="AA115" i="7"/>
  <c r="M114" i="7"/>
  <c r="Q67" i="7"/>
  <c r="Z51" i="7"/>
  <c r="M50" i="7"/>
  <c r="AA166" i="7"/>
  <c r="Z166" i="7"/>
  <c r="Y166" i="7"/>
  <c r="Y68" i="7"/>
  <c r="AA108" i="7"/>
  <c r="S33" i="7"/>
  <c r="S32" i="7" s="1"/>
  <c r="Z80" i="7"/>
  <c r="AC12" i="7"/>
  <c r="W11" i="7"/>
  <c r="J10" i="7"/>
  <c r="T49" i="7"/>
  <c r="AC323" i="7"/>
  <c r="AA323" i="7"/>
  <c r="W316" i="7"/>
  <c r="W246" i="7"/>
  <c r="AB227" i="7"/>
  <c r="U226" i="7"/>
  <c r="Z235" i="7"/>
  <c r="M261" i="7"/>
  <c r="AA262" i="7"/>
  <c r="Y235" i="7"/>
  <c r="AC146" i="7"/>
  <c r="AB182" i="7"/>
  <c r="Z182" i="7"/>
  <c r="X10" i="7"/>
  <c r="L334" i="7"/>
  <c r="G333" i="7"/>
  <c r="L333" i="7" s="1"/>
  <c r="Z315" i="7"/>
  <c r="Y315" i="7"/>
  <c r="M311" i="7"/>
  <c r="Z312" i="7"/>
  <c r="AA318" i="7"/>
  <c r="W315" i="7"/>
  <c r="AC318" i="7"/>
  <c r="Q278" i="7"/>
  <c r="Q277" i="7" s="1"/>
  <c r="R310" i="7"/>
  <c r="AC297" i="7"/>
  <c r="AA278" i="7"/>
  <c r="W277" i="7"/>
  <c r="AC311" i="7"/>
  <c r="AA241" i="7"/>
  <c r="M240" i="7"/>
  <c r="Y241" i="7"/>
  <c r="W230" i="7"/>
  <c r="AC232" i="7"/>
  <c r="M272" i="7"/>
  <c r="Z273" i="7"/>
  <c r="Y273" i="7"/>
  <c r="S261" i="7"/>
  <c r="S260" i="7" s="1"/>
  <c r="S248" i="7" s="1"/>
  <c r="S246" i="7" s="1"/>
  <c r="L271" i="7"/>
  <c r="W226" i="7"/>
  <c r="M202" i="7"/>
  <c r="AA203" i="7"/>
  <c r="Y203" i="7"/>
  <c r="M250" i="7"/>
  <c r="Y250" i="7" s="1"/>
  <c r="AA224" i="7"/>
  <c r="M223" i="7"/>
  <c r="Z224" i="7"/>
  <c r="M232" i="7"/>
  <c r="Z234" i="7"/>
  <c r="M227" i="7"/>
  <c r="AA227" i="7" s="1"/>
  <c r="Y228" i="7"/>
  <c r="M199" i="7"/>
  <c r="AA200" i="7"/>
  <c r="Z200" i="7"/>
  <c r="AB131" i="7"/>
  <c r="U130" i="7"/>
  <c r="M143" i="7"/>
  <c r="AA143" i="7" s="1"/>
  <c r="Z144" i="7"/>
  <c r="Y144" i="7"/>
  <c r="AC131" i="7"/>
  <c r="W130" i="7"/>
  <c r="AA139" i="7"/>
  <c r="M138" i="7"/>
  <c r="S94" i="7"/>
  <c r="S9" i="7"/>
  <c r="M131" i="7"/>
  <c r="AA131" i="7" s="1"/>
  <c r="R249" i="7"/>
  <c r="S95" i="7"/>
  <c r="Y87" i="7"/>
  <c r="W49" i="7"/>
  <c r="AC67" i="7"/>
  <c r="Z43" i="7"/>
  <c r="U42" i="7"/>
  <c r="Z101" i="7"/>
  <c r="M100" i="7"/>
  <c r="S43" i="7"/>
  <c r="S42" i="7" s="1"/>
  <c r="Q51" i="7"/>
  <c r="Q50" i="7" s="1"/>
  <c r="Q49" i="7" s="1"/>
  <c r="Q41" i="7" s="1"/>
  <c r="Y42" i="7"/>
  <c r="Q55" i="7"/>
  <c r="Q14" i="7"/>
  <c r="Q13" i="7" s="1"/>
  <c r="Q12" i="7" s="1"/>
  <c r="Q11" i="7" s="1"/>
  <c r="G316" i="7"/>
  <c r="L323" i="7"/>
  <c r="R309" i="7"/>
  <c r="L292" i="7"/>
  <c r="I291" i="7"/>
  <c r="W218" i="7"/>
  <c r="AA163" i="7"/>
  <c r="Y163" i="7"/>
  <c r="M162" i="7"/>
  <c r="AB178" i="7"/>
  <c r="L257" i="7"/>
  <c r="G256" i="7"/>
  <c r="L256" i="7" s="1"/>
  <c r="Z55" i="7"/>
  <c r="Z14" i="7"/>
  <c r="L342" i="7"/>
  <c r="G341" i="7"/>
  <c r="L341" i="7" s="1"/>
  <c r="M338" i="7"/>
  <c r="Z338" i="7" s="1"/>
  <c r="AA339" i="7"/>
  <c r="Z313" i="7"/>
  <c r="AA335" i="7"/>
  <c r="M334" i="7"/>
  <c r="AA312" i="7"/>
  <c r="AB316" i="7"/>
  <c r="U309" i="7"/>
  <c r="Z275" i="7"/>
  <c r="AA287" i="7"/>
  <c r="Z283" i="7"/>
  <c r="AB301" i="7"/>
  <c r="Z301" i="7"/>
  <c r="Z267" i="7"/>
  <c r="M266" i="7"/>
  <c r="M298" i="7"/>
  <c r="AA299" i="7"/>
  <c r="Y283" i="7"/>
  <c r="Y267" i="7"/>
  <c r="AA281" i="7"/>
  <c r="Q272" i="7"/>
  <c r="Q271" i="7" s="1"/>
  <c r="Q249" i="7" s="1"/>
  <c r="Q247" i="7" s="1"/>
  <c r="Q123" i="7" s="1"/>
  <c r="AA251" i="7"/>
  <c r="L272" i="7"/>
  <c r="AA256" i="7"/>
  <c r="Y256" i="7"/>
  <c r="AA254" i="7"/>
  <c r="Z254" i="7"/>
  <c r="S233" i="7"/>
  <c r="S231" i="7" s="1"/>
  <c r="S129" i="7" s="1"/>
  <c r="S126" i="7" s="1"/>
  <c r="S123" i="7" s="1"/>
  <c r="M219" i="7"/>
  <c r="AA219" i="7" s="1"/>
  <c r="Y220" i="7"/>
  <c r="Y191" i="7"/>
  <c r="R190" i="7"/>
  <c r="Y224" i="7"/>
  <c r="M191" i="7"/>
  <c r="Z192" i="7"/>
  <c r="M175" i="7"/>
  <c r="Y192" i="7"/>
  <c r="AA176" i="7"/>
  <c r="Y139" i="7"/>
  <c r="R138" i="7"/>
  <c r="W142" i="7"/>
  <c r="AC143" i="7"/>
  <c r="AA210" i="7"/>
  <c r="AC210" i="7"/>
  <c r="T120" i="7"/>
  <c r="L138" i="7"/>
  <c r="G127" i="7"/>
  <c r="M104" i="7"/>
  <c r="Y251" i="7"/>
  <c r="AA51" i="7"/>
  <c r="AB100" i="7"/>
  <c r="Y100" i="7"/>
  <c r="R99" i="7"/>
  <c r="AA97" i="7"/>
  <c r="Y97" i="7"/>
  <c r="M96" i="7"/>
  <c r="S70" i="7"/>
  <c r="S67" i="7" s="1"/>
  <c r="T41" i="7"/>
  <c r="T10" i="7" s="1"/>
  <c r="T345" i="7" s="1"/>
  <c r="L95" i="7"/>
  <c r="Z68" i="7"/>
  <c r="Z62" i="7"/>
  <c r="V49" i="7"/>
  <c r="V41" i="7" s="1"/>
  <c r="V10" i="7" s="1"/>
  <c r="V345" i="7" s="1"/>
  <c r="Y62" i="7"/>
  <c r="Z76" i="7"/>
  <c r="Y76" i="7"/>
  <c r="AB11" i="7"/>
  <c r="AA14" i="7"/>
  <c r="M13" i="7"/>
  <c r="AC341" i="7"/>
  <c r="AB333" i="7"/>
  <c r="Z326" i="7"/>
  <c r="Y326" i="7"/>
  <c r="K337" i="7"/>
  <c r="L338" i="7"/>
  <c r="AA331" i="7"/>
  <c r="Z331" i="7"/>
  <c r="AA302" i="7"/>
  <c r="W301" i="7"/>
  <c r="W296" i="7" s="1"/>
  <c r="AC302" i="7"/>
  <c r="Z251" i="7"/>
  <c r="AB251" i="7"/>
  <c r="U250" i="7"/>
  <c r="R296" i="7"/>
  <c r="Y301" i="7"/>
  <c r="Y266" i="7"/>
  <c r="M292" i="7"/>
  <c r="AA293" i="7"/>
  <c r="X260" i="7"/>
  <c r="X248" i="7" s="1"/>
  <c r="X246" i="7" s="1"/>
  <c r="X120" i="7" s="1"/>
  <c r="AB297" i="7"/>
  <c r="U296" i="7"/>
  <c r="AA269" i="7"/>
  <c r="Z269" i="7"/>
  <c r="Y275" i="7"/>
  <c r="AA264" i="7"/>
  <c r="Z264" i="7"/>
  <c r="Z262" i="7"/>
  <c r="Z216" i="7"/>
  <c r="M215" i="7"/>
  <c r="L215" i="7"/>
  <c r="J214" i="7"/>
  <c r="G250" i="7"/>
  <c r="L251" i="7"/>
  <c r="AB187" i="7"/>
  <c r="U186" i="7"/>
  <c r="Z187" i="7"/>
  <c r="L231" i="7"/>
  <c r="G129" i="7"/>
  <c r="AB223" i="7"/>
  <c r="AB191" i="7"/>
  <c r="AC163" i="7"/>
  <c r="AA188" i="7"/>
  <c r="M187" i="7"/>
  <c r="Y188" i="7"/>
  <c r="M151" i="7"/>
  <c r="AA152" i="7"/>
  <c r="L147" i="7"/>
  <c r="G146" i="7"/>
  <c r="L146" i="7" s="1"/>
  <c r="Y180" i="7"/>
  <c r="L151" i="7"/>
  <c r="I150" i="7"/>
  <c r="Z96" i="7"/>
  <c r="U95" i="7"/>
  <c r="AC95" i="7" s="1"/>
  <c r="Q127" i="7"/>
  <c r="Q124" i="7" s="1"/>
  <c r="AB138" i="7"/>
  <c r="Z138" i="7"/>
  <c r="M67" i="7"/>
  <c r="Y47" i="7"/>
  <c r="M32" i="7"/>
  <c r="AA33" i="7"/>
  <c r="AA80" i="7"/>
  <c r="Y51" i="7"/>
  <c r="Y33" i="7"/>
  <c r="AA87" i="7"/>
  <c r="AC99" i="7"/>
  <c r="S51" i="7"/>
  <c r="S55" i="7"/>
  <c r="L11" i="7"/>
  <c r="S14" i="7"/>
  <c r="S13" i="7" s="1"/>
  <c r="S12" i="7" s="1"/>
  <c r="S11" i="7" s="1"/>
  <c r="J21" i="6"/>
  <c r="H46" i="6"/>
  <c r="H61" i="6"/>
  <c r="K62" i="6"/>
  <c r="K47" i="6"/>
  <c r="J79" i="6"/>
  <c r="J53" i="6"/>
  <c r="H73" i="6"/>
  <c r="K73" i="6"/>
  <c r="J72" i="6"/>
  <c r="H34" i="6"/>
  <c r="H10" i="6"/>
  <c r="K11" i="6"/>
  <c r="J45" i="6"/>
  <c r="H23" i="6"/>
  <c r="K10" i="6"/>
  <c r="J9" i="6"/>
  <c r="K31" i="6"/>
  <c r="H68" i="6"/>
  <c r="K34" i="6"/>
  <c r="H83" i="6"/>
  <c r="K86" i="6"/>
  <c r="H57" i="6"/>
  <c r="H76" i="6"/>
  <c r="G88" i="6"/>
  <c r="G225" i="5"/>
  <c r="H100" i="5"/>
  <c r="O76" i="5"/>
  <c r="K75" i="5"/>
  <c r="H172" i="5"/>
  <c r="M172" i="5" s="1"/>
  <c r="H147" i="5"/>
  <c r="N147" i="5" s="1"/>
  <c r="H123" i="5"/>
  <c r="O53" i="5"/>
  <c r="K51" i="5"/>
  <c r="O30" i="5"/>
  <c r="N30" i="5"/>
  <c r="K17" i="5"/>
  <c r="O151" i="5"/>
  <c r="H11" i="5"/>
  <c r="J204" i="5"/>
  <c r="O203" i="5"/>
  <c r="N203" i="5"/>
  <c r="K99" i="5"/>
  <c r="O100" i="5"/>
  <c r="N100" i="5"/>
  <c r="J79" i="5"/>
  <c r="M79" i="5" s="1"/>
  <c r="M80" i="5"/>
  <c r="H203" i="5"/>
  <c r="H151" i="5"/>
  <c r="N151" i="5" s="1"/>
  <c r="H139" i="5"/>
  <c r="H127" i="5"/>
  <c r="M205" i="5"/>
  <c r="H191" i="5"/>
  <c r="K160" i="5"/>
  <c r="O161" i="5"/>
  <c r="H56" i="5"/>
  <c r="J159" i="5"/>
  <c r="O115" i="5"/>
  <c r="O206" i="5"/>
  <c r="K204" i="5"/>
  <c r="O60" i="5"/>
  <c r="K59" i="5"/>
  <c r="K184" i="5"/>
  <c r="O185" i="5"/>
  <c r="J75" i="5"/>
  <c r="H115" i="5"/>
  <c r="M115" i="5" s="1"/>
  <c r="O11" i="5"/>
  <c r="N11" i="5"/>
  <c r="H84" i="5"/>
  <c r="H104" i="5"/>
  <c r="K166" i="5"/>
  <c r="H88" i="5"/>
  <c r="M89" i="5"/>
  <c r="M11" i="5"/>
  <c r="J10" i="5"/>
  <c r="K190" i="5"/>
  <c r="N191" i="5"/>
  <c r="H217" i="5"/>
  <c r="M218" i="5"/>
  <c r="M123" i="5"/>
  <c r="H66" i="5"/>
  <c r="M23" i="5"/>
  <c r="K197" i="5"/>
  <c r="H60" i="5"/>
  <c r="M199" i="5"/>
  <c r="J197" i="5"/>
  <c r="J184" i="5"/>
  <c r="M192" i="5"/>
  <c r="O155" i="5"/>
  <c r="O143" i="5"/>
  <c r="O131" i="5"/>
  <c r="M203" i="5"/>
  <c r="H155" i="5"/>
  <c r="H143" i="5"/>
  <c r="H131" i="5"/>
  <c r="M148" i="5"/>
  <c r="O127" i="5"/>
  <c r="N127" i="5"/>
  <c r="K103" i="5"/>
  <c r="O104" i="5"/>
  <c r="N104" i="5"/>
  <c r="H108" i="5"/>
  <c r="O91" i="5"/>
  <c r="O72" i="5"/>
  <c r="K71" i="5"/>
  <c r="M108" i="5"/>
  <c r="J107" i="5"/>
  <c r="O87" i="5"/>
  <c r="J71" i="5"/>
  <c r="K107" i="5"/>
  <c r="O108" i="5"/>
  <c r="N108" i="5"/>
  <c r="H18" i="5"/>
  <c r="H206" i="5"/>
  <c r="M206" i="5" s="1"/>
  <c r="N44" i="5"/>
  <c r="O44" i="5"/>
  <c r="N12" i="5"/>
  <c r="H213" i="5"/>
  <c r="M214" i="5"/>
  <c r="J170" i="5"/>
  <c r="H72" i="5"/>
  <c r="K169" i="5"/>
  <c r="N171" i="5"/>
  <c r="M105" i="5"/>
  <c r="O80" i="5"/>
  <c r="N80" i="5"/>
  <c r="K79" i="5"/>
  <c r="J55" i="5"/>
  <c r="H199" i="5"/>
  <c r="H179" i="5"/>
  <c r="M93" i="5"/>
  <c r="H92" i="5"/>
  <c r="M100" i="5"/>
  <c r="J99" i="5"/>
  <c r="H44" i="5"/>
  <c r="J51" i="5"/>
  <c r="H186" i="5"/>
  <c r="M187" i="5"/>
  <c r="O172" i="5"/>
  <c r="J190" i="5"/>
  <c r="N119" i="5"/>
  <c r="O119" i="5"/>
  <c r="O147" i="5"/>
  <c r="N135" i="5"/>
  <c r="O135" i="5"/>
  <c r="N123" i="5"/>
  <c r="O123" i="5"/>
  <c r="O139" i="5"/>
  <c r="N139" i="5"/>
  <c r="N128" i="5"/>
  <c r="N105" i="5"/>
  <c r="H76" i="5"/>
  <c r="N76" i="5" s="1"/>
  <c r="H96" i="5"/>
  <c r="M152" i="5"/>
  <c r="O111" i="5"/>
  <c r="N111" i="5"/>
  <c r="O56" i="5"/>
  <c r="K55" i="5"/>
  <c r="J169" i="5"/>
  <c r="M171" i="5"/>
  <c r="H161" i="5"/>
  <c r="N161" i="5" s="1"/>
  <c r="H135" i="5"/>
  <c r="J59" i="5"/>
  <c r="M60" i="5"/>
  <c r="N109" i="5"/>
  <c r="M101" i="5"/>
  <c r="O64" i="5"/>
  <c r="N97" i="5"/>
  <c r="M57" i="5"/>
  <c r="M12" i="5"/>
  <c r="M73" i="5"/>
  <c r="O95" i="5"/>
  <c r="AC95" i="4"/>
  <c r="O345" i="4"/>
  <c r="Y50" i="4"/>
  <c r="AA50" i="4"/>
  <c r="M67" i="4"/>
  <c r="Z70" i="4"/>
  <c r="AA70" i="4"/>
  <c r="Y70" i="4"/>
  <c r="P345" i="4"/>
  <c r="AB67" i="4"/>
  <c r="AC315" i="4"/>
  <c r="AA315" i="4"/>
  <c r="Q249" i="4"/>
  <c r="Q247" i="4" s="1"/>
  <c r="M163" i="4"/>
  <c r="AC215" i="4"/>
  <c r="AA215" i="4"/>
  <c r="W214" i="4"/>
  <c r="Y55" i="4"/>
  <c r="U341" i="4"/>
  <c r="AC342" i="4"/>
  <c r="AB342" i="4"/>
  <c r="G241" i="4"/>
  <c r="L242" i="4"/>
  <c r="AB206" i="4"/>
  <c r="G178" i="4"/>
  <c r="L178" i="4" s="1"/>
  <c r="L179" i="4"/>
  <c r="M114" i="4"/>
  <c r="M32" i="4"/>
  <c r="Y33" i="4"/>
  <c r="AC142" i="4"/>
  <c r="AA164" i="4"/>
  <c r="Z178" i="4"/>
  <c r="L94" i="4"/>
  <c r="Z32" i="4"/>
  <c r="AB32" i="4"/>
  <c r="R301" i="4"/>
  <c r="Y178" i="4"/>
  <c r="AB178" i="4"/>
  <c r="R291" i="4"/>
  <c r="AB292" i="4"/>
  <c r="W333" i="4"/>
  <c r="W308" i="4" s="1"/>
  <c r="AC334" i="4"/>
  <c r="AB190" i="4"/>
  <c r="AB243" i="4"/>
  <c r="Z243" i="4"/>
  <c r="U242" i="4"/>
  <c r="G154" i="4"/>
  <c r="L154" i="4" s="1"/>
  <c r="L155" i="4"/>
  <c r="Z50" i="4"/>
  <c r="AB50" i="4"/>
  <c r="U49" i="4"/>
  <c r="L203" i="4"/>
  <c r="G202" i="4"/>
  <c r="L202" i="4" s="1"/>
  <c r="Z43" i="4"/>
  <c r="M42" i="4"/>
  <c r="R138" i="4"/>
  <c r="Q32" i="4"/>
  <c r="U308" i="4"/>
  <c r="AB311" i="4"/>
  <c r="Q62" i="4"/>
  <c r="Z303" i="4"/>
  <c r="M302" i="4"/>
  <c r="Z164" i="4"/>
  <c r="M113" i="4"/>
  <c r="AA118" i="4"/>
  <c r="Y118" i="4"/>
  <c r="G260" i="4"/>
  <c r="L261" i="4"/>
  <c r="M194" i="4"/>
  <c r="S87" i="4"/>
  <c r="AC13" i="4"/>
  <c r="AA13" i="4"/>
  <c r="W12" i="4"/>
  <c r="G170" i="4"/>
  <c r="L170" i="4" s="1"/>
  <c r="L171" i="4"/>
  <c r="AB256" i="4"/>
  <c r="R242" i="4"/>
  <c r="Y243" i="4"/>
  <c r="AB182" i="4"/>
  <c r="Q9" i="4"/>
  <c r="Q94" i="4"/>
  <c r="Q70" i="4"/>
  <c r="Q67" i="4" s="1"/>
  <c r="Y228" i="4"/>
  <c r="M227" i="4"/>
  <c r="Z228" i="4"/>
  <c r="AA261" i="4"/>
  <c r="W260" i="4"/>
  <c r="L143" i="4"/>
  <c r="G142" i="4"/>
  <c r="M297" i="4"/>
  <c r="AA223" i="4"/>
  <c r="W222" i="4"/>
  <c r="AA186" i="4"/>
  <c r="AC243" i="4"/>
  <c r="W242" i="4"/>
  <c r="AA243" i="4"/>
  <c r="M150" i="4"/>
  <c r="Y151" i="4"/>
  <c r="AA76" i="4"/>
  <c r="Z76" i="4"/>
  <c r="M207" i="4"/>
  <c r="AA208" i="4"/>
  <c r="G231" i="4"/>
  <c r="L233" i="4"/>
  <c r="AB139" i="4"/>
  <c r="L114" i="4"/>
  <c r="G112" i="4"/>
  <c r="L112" i="4" s="1"/>
  <c r="AA62" i="4"/>
  <c r="Z62" i="4"/>
  <c r="L187" i="4"/>
  <c r="H186" i="4"/>
  <c r="AA154" i="4"/>
  <c r="AC154" i="4"/>
  <c r="Y43" i="4"/>
  <c r="Y312" i="4"/>
  <c r="R311" i="4"/>
  <c r="O120" i="4"/>
  <c r="Z208" i="4"/>
  <c r="L219" i="4"/>
  <c r="AB315" i="4"/>
  <c r="Z315" i="4"/>
  <c r="W301" i="4"/>
  <c r="M219" i="4"/>
  <c r="Y219" i="4" s="1"/>
  <c r="Z220" i="4"/>
  <c r="AA220" i="4"/>
  <c r="L298" i="4"/>
  <c r="G297" i="4"/>
  <c r="U271" i="4"/>
  <c r="Y204" i="4"/>
  <c r="AB328" i="4"/>
  <c r="Z328" i="4"/>
  <c r="U317" i="4"/>
  <c r="Y273" i="4"/>
  <c r="M272" i="4"/>
  <c r="I123" i="4"/>
  <c r="AB187" i="4"/>
  <c r="Z187" i="4"/>
  <c r="U186" i="4"/>
  <c r="AA151" i="4"/>
  <c r="M134" i="4"/>
  <c r="Y135" i="4"/>
  <c r="S94" i="4"/>
  <c r="S9" i="4"/>
  <c r="Q87" i="4"/>
  <c r="Y80" i="4"/>
  <c r="Z80" i="4"/>
  <c r="Q55" i="4"/>
  <c r="F49" i="4"/>
  <c r="F41" i="4" s="1"/>
  <c r="F10" i="4" s="1"/>
  <c r="F345" i="4" s="1"/>
  <c r="AB195" i="4"/>
  <c r="R194" i="4"/>
  <c r="Y194" i="4" s="1"/>
  <c r="Y195" i="4"/>
  <c r="M131" i="4"/>
  <c r="Z132" i="4"/>
  <c r="AA55" i="4"/>
  <c r="G150" i="4"/>
  <c r="L150" i="4" s="1"/>
  <c r="L151" i="4"/>
  <c r="AA328" i="4"/>
  <c r="W317" i="4"/>
  <c r="AC328" i="4"/>
  <c r="H308" i="4"/>
  <c r="H305" i="4" s="1"/>
  <c r="AB214" i="4"/>
  <c r="M143" i="4"/>
  <c r="Z144" i="4"/>
  <c r="Y144" i="4"/>
  <c r="R128" i="4"/>
  <c r="Q76" i="4"/>
  <c r="Y62" i="4"/>
  <c r="X12" i="4"/>
  <c r="X11" i="4" s="1"/>
  <c r="X10" i="4" s="1"/>
  <c r="X345" i="4" s="1"/>
  <c r="J127" i="4"/>
  <c r="J124" i="4" s="1"/>
  <c r="J120" i="4" s="1"/>
  <c r="J345" i="4" s="1"/>
  <c r="M95" i="4"/>
  <c r="AA95" i="4" s="1"/>
  <c r="AC190" i="4"/>
  <c r="T120" i="4"/>
  <c r="M12" i="4"/>
  <c r="Y108" i="4"/>
  <c r="K42" i="4"/>
  <c r="L43" i="4"/>
  <c r="L323" i="4"/>
  <c r="G316" i="4"/>
  <c r="K94" i="4"/>
  <c r="K9" i="4"/>
  <c r="Q14" i="4"/>
  <c r="Q13" i="4" s="1"/>
  <c r="Q12" i="4" s="1"/>
  <c r="Q11" i="4" s="1"/>
  <c r="L13" i="4"/>
  <c r="G12" i="4"/>
  <c r="V120" i="4"/>
  <c r="Y164" i="4"/>
  <c r="Z318" i="4"/>
  <c r="AA303" i="4"/>
  <c r="U248" i="4"/>
  <c r="Z232" i="4"/>
  <c r="U230" i="4"/>
  <c r="AB232" i="4"/>
  <c r="AC198" i="4"/>
  <c r="M292" i="4"/>
  <c r="Z293" i="4"/>
  <c r="Z273" i="4"/>
  <c r="M215" i="4"/>
  <c r="Y216" i="4"/>
  <c r="M211" i="4"/>
  <c r="H307" i="4"/>
  <c r="L310" i="4"/>
  <c r="R250" i="4"/>
  <c r="Y251" i="4"/>
  <c r="AB194" i="4"/>
  <c r="Z194" i="4"/>
  <c r="Z281" i="4"/>
  <c r="Y281" i="4"/>
  <c r="AC232" i="4"/>
  <c r="AC206" i="4"/>
  <c r="AB158" i="4"/>
  <c r="AB150" i="4"/>
  <c r="Z150" i="4"/>
  <c r="AC130" i="4"/>
  <c r="AB198" i="4"/>
  <c r="L251" i="4"/>
  <c r="G250" i="4"/>
  <c r="L266" i="4"/>
  <c r="Y76" i="4"/>
  <c r="Z96" i="4"/>
  <c r="S33" i="4"/>
  <c r="S32" i="4" s="1"/>
  <c r="S24" i="4"/>
  <c r="Q296" i="4"/>
  <c r="Q295" i="4" s="1"/>
  <c r="L190" i="4"/>
  <c r="AC163" i="4"/>
  <c r="AA163" i="4"/>
  <c r="W162" i="4"/>
  <c r="W94" i="4"/>
  <c r="AA94" i="4" s="1"/>
  <c r="W9" i="4"/>
  <c r="AA104" i="4"/>
  <c r="AA96" i="4"/>
  <c r="AA318" i="4"/>
  <c r="AA174" i="4"/>
  <c r="Y115" i="4"/>
  <c r="AB302" i="4"/>
  <c r="R218" i="4"/>
  <c r="AB219" i="4"/>
  <c r="AC211" i="4"/>
  <c r="W210" i="4"/>
  <c r="AC67" i="4"/>
  <c r="L131" i="4"/>
  <c r="Y67" i="4"/>
  <c r="G128" i="4"/>
  <c r="L134" i="4"/>
  <c r="V12" i="4"/>
  <c r="V11" i="4" s="1"/>
  <c r="V10" i="4" s="1"/>
  <c r="V345" i="4" s="1"/>
  <c r="R49" i="4"/>
  <c r="M167" i="4"/>
  <c r="AA167" i="4" s="1"/>
  <c r="Z168" i="4"/>
  <c r="L67" i="4"/>
  <c r="M338" i="4"/>
  <c r="Z338" i="4" s="1"/>
  <c r="Z233" i="4"/>
  <c r="U231" i="4"/>
  <c r="AB338" i="4"/>
  <c r="U337" i="4"/>
  <c r="R296" i="4"/>
  <c r="W226" i="4"/>
  <c r="AA227" i="4"/>
  <c r="AA195" i="4"/>
  <c r="W194" i="4"/>
  <c r="AA194" i="4" s="1"/>
  <c r="Y261" i="4"/>
  <c r="R260" i="4"/>
  <c r="Y72" i="4"/>
  <c r="S72" i="4"/>
  <c r="AA72" i="4"/>
  <c r="Z72" i="4"/>
  <c r="Q72" i="4"/>
  <c r="W129" i="4"/>
  <c r="Q123" i="4"/>
  <c r="M199" i="4"/>
  <c r="AA200" i="4"/>
  <c r="Z200" i="4"/>
  <c r="AC158" i="4"/>
  <c r="Z55" i="4"/>
  <c r="Q120" i="4"/>
  <c r="AC99" i="4"/>
  <c r="AA99" i="4"/>
  <c r="W290" i="4"/>
  <c r="AC291" i="4"/>
  <c r="M250" i="4"/>
  <c r="S70" i="4"/>
  <c r="M334" i="4"/>
  <c r="Y335" i="4"/>
  <c r="AA335" i="4"/>
  <c r="AA313" i="4"/>
  <c r="M312" i="4"/>
  <c r="Z313" i="4"/>
  <c r="AB251" i="4"/>
  <c r="U250" i="4"/>
  <c r="Z251" i="4"/>
  <c r="Y131" i="4"/>
  <c r="R130" i="4"/>
  <c r="AB131" i="4"/>
  <c r="H10" i="4"/>
  <c r="Q50" i="4"/>
  <c r="Q49" i="4" s="1"/>
  <c r="Q41" i="4" s="1"/>
  <c r="I10" i="4"/>
  <c r="L96" i="4"/>
  <c r="G95" i="4"/>
  <c r="L95" i="4" s="1"/>
  <c r="AC297" i="4"/>
  <c r="W296" i="4"/>
  <c r="S14" i="4"/>
  <c r="S13" i="4" s="1"/>
  <c r="G289" i="4"/>
  <c r="L289" i="4" s="1"/>
  <c r="L290" i="4"/>
  <c r="Z339" i="4"/>
  <c r="Z326" i="4"/>
  <c r="AA251" i="4"/>
  <c r="G198" i="4"/>
  <c r="L198" i="4" s="1"/>
  <c r="L199" i="4"/>
  <c r="Y343" i="4"/>
  <c r="M342" i="4"/>
  <c r="L278" i="4"/>
  <c r="G277" i="4"/>
  <c r="L277" i="4" s="1"/>
  <c r="AB301" i="4"/>
  <c r="AB210" i="4"/>
  <c r="M191" i="4"/>
  <c r="AA192" i="4"/>
  <c r="Y192" i="4"/>
  <c r="AA178" i="4"/>
  <c r="AC178" i="4"/>
  <c r="AA148" i="4"/>
  <c r="M147" i="4"/>
  <c r="M203" i="4"/>
  <c r="Z204" i="4"/>
  <c r="J182" i="4"/>
  <c r="L182" i="4" s="1"/>
  <c r="L183" i="4"/>
  <c r="Z224" i="4"/>
  <c r="M223" i="4"/>
  <c r="AA182" i="4"/>
  <c r="AC182" i="4"/>
  <c r="W42" i="4"/>
  <c r="AA43" i="4"/>
  <c r="S50" i="4"/>
  <c r="Z33" i="4"/>
  <c r="M139" i="4"/>
  <c r="Z140" i="4"/>
  <c r="AA140" i="4"/>
  <c r="T41" i="4"/>
  <c r="T10" i="4" s="1"/>
  <c r="T345" i="4" s="1"/>
  <c r="Y313" i="4"/>
  <c r="I120" i="4"/>
  <c r="S261" i="4"/>
  <c r="S260" i="4" s="1"/>
  <c r="S248" i="4" s="1"/>
  <c r="S246" i="4" s="1"/>
  <c r="S120" i="4" s="1"/>
  <c r="M323" i="4"/>
  <c r="AA323" i="4" s="1"/>
  <c r="Z298" i="4"/>
  <c r="U297" i="4"/>
  <c r="AB298" i="4"/>
  <c r="G271" i="4"/>
  <c r="L271" i="4" s="1"/>
  <c r="L272" i="4"/>
  <c r="Z115" i="4"/>
  <c r="Y339" i="4"/>
  <c r="AC311" i="4"/>
  <c r="G315" i="4"/>
  <c r="L318" i="4"/>
  <c r="J249" i="4"/>
  <c r="J247" i="4" s="1"/>
  <c r="J123" i="4" s="1"/>
  <c r="AC338" i="4"/>
  <c r="AA338" i="4"/>
  <c r="W337" i="4"/>
  <c r="AB323" i="4"/>
  <c r="U316" i="4"/>
  <c r="AA279" i="4"/>
  <c r="Z279" i="4"/>
  <c r="Y279" i="4"/>
  <c r="M278" i="4"/>
  <c r="Z258" i="4"/>
  <c r="Y258" i="4"/>
  <c r="M257" i="4"/>
  <c r="Y224" i="4"/>
  <c r="Y298" i="4"/>
  <c r="M260" i="4"/>
  <c r="Z260" i="4" s="1"/>
  <c r="Z261" i="4"/>
  <c r="AA228" i="4"/>
  <c r="L227" i="4"/>
  <c r="G226" i="4"/>
  <c r="L226" i="4" s="1"/>
  <c r="Y208" i="4"/>
  <c r="AA150" i="4"/>
  <c r="AC150" i="4"/>
  <c r="AB333" i="4"/>
  <c r="AC323" i="4"/>
  <c r="W316" i="4"/>
  <c r="Z195" i="4"/>
  <c r="S272" i="4"/>
  <c r="S271" i="4" s="1"/>
  <c r="S249" i="4" s="1"/>
  <c r="S247" i="4" s="1"/>
  <c r="S123" i="4" s="1"/>
  <c r="AA238" i="4"/>
  <c r="Z238" i="4"/>
  <c r="M233" i="4"/>
  <c r="Z151" i="4"/>
  <c r="AC138" i="4"/>
  <c r="Y99" i="4"/>
  <c r="R95" i="4"/>
  <c r="Z87" i="4"/>
  <c r="X49" i="4"/>
  <c r="X41" i="4" s="1"/>
  <c r="AA32" i="4"/>
  <c r="AC32" i="4"/>
  <c r="AC167" i="4"/>
  <c r="W166" i="4"/>
  <c r="Z135" i="4"/>
  <c r="AB135" i="4"/>
  <c r="U134" i="4"/>
  <c r="AB138" i="4"/>
  <c r="AC49" i="4"/>
  <c r="AA272" i="4"/>
  <c r="W271" i="4"/>
  <c r="AA230" i="4"/>
  <c r="Y148" i="4"/>
  <c r="L130" i="4"/>
  <c r="AA33" i="4"/>
  <c r="M266" i="4"/>
  <c r="Z269" i="4"/>
  <c r="AA269" i="4"/>
  <c r="AC202" i="4"/>
  <c r="L191" i="4"/>
  <c r="T49" i="4"/>
  <c r="AB312" i="4"/>
  <c r="Q308" i="4"/>
  <c r="Q305" i="4" s="1"/>
  <c r="Y220" i="4"/>
  <c r="Z182" i="4"/>
  <c r="Z24" i="4"/>
  <c r="AA87" i="4"/>
  <c r="Z13" i="4"/>
  <c r="AB13" i="4"/>
  <c r="U12" i="4"/>
  <c r="M159" i="4"/>
  <c r="AA160" i="4"/>
  <c r="L50" i="4"/>
  <c r="G49" i="4"/>
  <c r="M241" i="4"/>
  <c r="S62" i="4"/>
  <c r="Z47" i="4"/>
  <c r="AB163" i="4"/>
  <c r="Z163" i="4"/>
  <c r="U162" i="4"/>
  <c r="AA298" i="4"/>
  <c r="R9" i="4"/>
  <c r="Y104" i="4"/>
  <c r="R94" i="4"/>
  <c r="Y94" i="4" s="1"/>
  <c r="K70" i="3"/>
  <c r="H69" i="3"/>
  <c r="H73" i="3"/>
  <c r="J49" i="3"/>
  <c r="K58" i="3"/>
  <c r="H57" i="3"/>
  <c r="K31" i="3"/>
  <c r="H23" i="3"/>
  <c r="K74" i="3"/>
  <c r="K38" i="3"/>
  <c r="K26" i="3"/>
  <c r="H10" i="3"/>
  <c r="K13" i="3"/>
  <c r="K43" i="3"/>
  <c r="K84" i="3"/>
  <c r="H82" i="3"/>
  <c r="K11" i="3"/>
  <c r="H61" i="3"/>
  <c r="J50" i="3"/>
  <c r="K35" i="3"/>
  <c r="H34" i="3"/>
  <c r="H46" i="3"/>
  <c r="H83" i="3"/>
  <c r="J79" i="3"/>
  <c r="L225" i="2"/>
  <c r="H213" i="2"/>
  <c r="K91" i="2"/>
  <c r="O92" i="2"/>
  <c r="H30" i="2"/>
  <c r="K197" i="2"/>
  <c r="N199" i="2"/>
  <c r="H184" i="2"/>
  <c r="H66" i="2"/>
  <c r="K75" i="2"/>
  <c r="O76" i="2"/>
  <c r="H199" i="2"/>
  <c r="M36" i="2"/>
  <c r="N36" i="2"/>
  <c r="H172" i="2"/>
  <c r="N177" i="2"/>
  <c r="N200" i="2"/>
  <c r="K213" i="2"/>
  <c r="N213" i="2" s="1"/>
  <c r="N214" i="2"/>
  <c r="M200" i="2"/>
  <c r="J191" i="2"/>
  <c r="N144" i="2"/>
  <c r="K143" i="2"/>
  <c r="O144" i="2"/>
  <c r="H88" i="2"/>
  <c r="N30" i="2"/>
  <c r="M205" i="2"/>
  <c r="H131" i="2"/>
  <c r="M89" i="2"/>
  <c r="N112" i="2"/>
  <c r="K111" i="2"/>
  <c r="O112" i="2"/>
  <c r="N104" i="2"/>
  <c r="K103" i="2"/>
  <c r="O104" i="2"/>
  <c r="O139" i="2"/>
  <c r="M69" i="2"/>
  <c r="M107" i="2"/>
  <c r="H60" i="2"/>
  <c r="N203" i="2"/>
  <c r="N136" i="2"/>
  <c r="K135" i="2"/>
  <c r="O136" i="2"/>
  <c r="N100" i="2"/>
  <c r="K99" i="2"/>
  <c r="O100" i="2"/>
  <c r="K50" i="2"/>
  <c r="M31" i="2"/>
  <c r="H44" i="2"/>
  <c r="N45" i="2"/>
  <c r="H12" i="2"/>
  <c r="M214" i="2"/>
  <c r="J213" i="2"/>
  <c r="M213" i="2" s="1"/>
  <c r="H218" i="2"/>
  <c r="N219" i="2"/>
  <c r="H119" i="2"/>
  <c r="H161" i="2"/>
  <c r="O131" i="2"/>
  <c r="H80" i="2"/>
  <c r="O55" i="2"/>
  <c r="K54" i="2"/>
  <c r="H123" i="2"/>
  <c r="O107" i="2"/>
  <c r="N107" i="2"/>
  <c r="M199" i="2"/>
  <c r="K167" i="2"/>
  <c r="N186" i="2"/>
  <c r="K185" i="2"/>
  <c r="M162" i="2"/>
  <c r="J161" i="2"/>
  <c r="H151" i="2"/>
  <c r="H143" i="2"/>
  <c r="H127" i="2"/>
  <c r="N120" i="2"/>
  <c r="K119" i="2"/>
  <c r="O120" i="2"/>
  <c r="K17" i="2"/>
  <c r="M124" i="2"/>
  <c r="J17" i="2"/>
  <c r="H192" i="2"/>
  <c r="N193" i="2"/>
  <c r="O115" i="2"/>
  <c r="K87" i="2"/>
  <c r="O88" i="2"/>
  <c r="N88" i="2"/>
  <c r="M80" i="2"/>
  <c r="J79" i="2"/>
  <c r="M66" i="2"/>
  <c r="J64" i="2"/>
  <c r="N206" i="2"/>
  <c r="H204" i="2"/>
  <c r="M81" i="2"/>
  <c r="H147" i="2"/>
  <c r="H65" i="2"/>
  <c r="N67" i="2"/>
  <c r="J63" i="2"/>
  <c r="M65" i="2"/>
  <c r="O65" i="2"/>
  <c r="H92" i="2"/>
  <c r="K79" i="2"/>
  <c r="O80" i="2"/>
  <c r="N80" i="2"/>
  <c r="M172" i="2"/>
  <c r="J170" i="2"/>
  <c r="M218" i="2"/>
  <c r="J217" i="2"/>
  <c r="J204" i="2"/>
  <c r="M206" i="2"/>
  <c r="M186" i="2"/>
  <c r="J185" i="2"/>
  <c r="N221" i="2"/>
  <c r="H203" i="2"/>
  <c r="H179" i="2"/>
  <c r="M179" i="2" s="1"/>
  <c r="M128" i="2"/>
  <c r="H72" i="2"/>
  <c r="N60" i="2"/>
  <c r="K59" i="2"/>
  <c r="O60" i="2"/>
  <c r="N12" i="2"/>
  <c r="K11" i="2"/>
  <c r="H56" i="2"/>
  <c r="K83" i="2"/>
  <c r="N84" i="2"/>
  <c r="O84" i="2"/>
  <c r="K190" i="2"/>
  <c r="N69" i="2"/>
  <c r="M12" i="2"/>
  <c r="J11" i="2"/>
  <c r="H84" i="2"/>
  <c r="N152" i="2"/>
  <c r="N89" i="2"/>
  <c r="M152" i="2"/>
  <c r="O147" i="2"/>
  <c r="N147" i="2"/>
  <c r="K95" i="2"/>
  <c r="N96" i="2"/>
  <c r="H139" i="2"/>
  <c r="H18" i="2"/>
  <c r="N19" i="2"/>
  <c r="H135" i="2"/>
  <c r="O123" i="2"/>
  <c r="N123" i="2"/>
  <c r="H169" i="2"/>
  <c r="N171" i="2"/>
  <c r="M171" i="2"/>
  <c r="M120" i="2"/>
  <c r="M151" i="2"/>
  <c r="M30" i="2"/>
  <c r="N124" i="2"/>
  <c r="H115" i="2"/>
  <c r="M115" i="2" s="1"/>
  <c r="N31" i="2"/>
  <c r="M219" i="2"/>
  <c r="H221" i="2"/>
  <c r="M221" i="2" s="1"/>
  <c r="J167" i="2"/>
  <c r="N222" i="2"/>
  <c r="N161" i="2"/>
  <c r="K160" i="2"/>
  <c r="M222" i="2"/>
  <c r="N85" i="2"/>
  <c r="M147" i="2"/>
  <c r="J95" i="2"/>
  <c r="M95" i="2" s="1"/>
  <c r="M96" i="2"/>
  <c r="N128" i="2"/>
  <c r="K127" i="2"/>
  <c r="O128" i="2"/>
  <c r="O72" i="2"/>
  <c r="N72" i="2"/>
  <c r="K71" i="2"/>
  <c r="M140" i="2"/>
  <c r="H76" i="2"/>
  <c r="N148" i="2"/>
  <c r="F342" i="1"/>
  <c r="Q12" i="1"/>
  <c r="Q11" i="1" s="1"/>
  <c r="W314" i="1"/>
  <c r="M331" i="1"/>
  <c r="Z332" i="1"/>
  <c r="U274" i="1"/>
  <c r="Y181" i="1"/>
  <c r="M180" i="1"/>
  <c r="Z181" i="1"/>
  <c r="AC127" i="1"/>
  <c r="AA127" i="1"/>
  <c r="G298" i="1"/>
  <c r="L299" i="1"/>
  <c r="AA148" i="1"/>
  <c r="M147" i="1"/>
  <c r="Z148" i="1"/>
  <c r="Y148" i="1"/>
  <c r="R175" i="1"/>
  <c r="L127" i="1"/>
  <c r="M105" i="1"/>
  <c r="Y51" i="1"/>
  <c r="M50" i="1"/>
  <c r="Z51" i="1"/>
  <c r="M101" i="1"/>
  <c r="Z101" i="1" s="1"/>
  <c r="AA102" i="1"/>
  <c r="AB188" i="1"/>
  <c r="U187" i="1"/>
  <c r="Z188" i="1"/>
  <c r="Z127" i="1"/>
  <c r="M110" i="1"/>
  <c r="AA115" i="1"/>
  <c r="Z115" i="1"/>
  <c r="Y128" i="1"/>
  <c r="R127" i="1"/>
  <c r="AB127" i="1" s="1"/>
  <c r="M112" i="1"/>
  <c r="U91" i="1"/>
  <c r="U9" i="1"/>
  <c r="S65" i="1"/>
  <c r="R334" i="1"/>
  <c r="AB335" i="1"/>
  <c r="AA332" i="1"/>
  <c r="M339" i="1"/>
  <c r="Z340" i="1"/>
  <c r="Y280" i="1"/>
  <c r="L314" i="1"/>
  <c r="G307" i="1"/>
  <c r="Z310" i="1"/>
  <c r="M309" i="1"/>
  <c r="M295" i="1"/>
  <c r="Z296" i="1"/>
  <c r="Z280" i="1"/>
  <c r="L295" i="1"/>
  <c r="Y296" i="1"/>
  <c r="M254" i="1"/>
  <c r="Z255" i="1"/>
  <c r="Y255" i="1"/>
  <c r="Y157" i="1"/>
  <c r="M156" i="1"/>
  <c r="AA157" i="1"/>
  <c r="L308" i="1"/>
  <c r="M123" i="1"/>
  <c r="Z126" i="1"/>
  <c r="M200" i="1"/>
  <c r="R287" i="1"/>
  <c r="L275" i="1"/>
  <c r="G274" i="1"/>
  <c r="L274" i="1" s="1"/>
  <c r="W171" i="1"/>
  <c r="Y113" i="1"/>
  <c r="Z249" i="1"/>
  <c r="M248" i="1"/>
  <c r="AA126" i="1"/>
  <c r="W123" i="1"/>
  <c r="Y183" i="1"/>
  <c r="Q269" i="1"/>
  <c r="Q268" i="1" s="1"/>
  <c r="Z228" i="1"/>
  <c r="R215" i="1"/>
  <c r="Z201" i="1"/>
  <c r="M160" i="1"/>
  <c r="Z161" i="1"/>
  <c r="M172" i="1"/>
  <c r="Z172" i="1" s="1"/>
  <c r="Y173" i="1"/>
  <c r="Y161" i="1"/>
  <c r="U125" i="1"/>
  <c r="Y106" i="1"/>
  <c r="G187" i="1"/>
  <c r="L187" i="1" s="1"/>
  <c r="L188" i="1"/>
  <c r="M131" i="1"/>
  <c r="J117" i="1"/>
  <c r="L128" i="1"/>
  <c r="W42" i="1"/>
  <c r="U171" i="1"/>
  <c r="AB172" i="1"/>
  <c r="Q9" i="1"/>
  <c r="Q91" i="1"/>
  <c r="Y205" i="1"/>
  <c r="M204" i="1"/>
  <c r="H135" i="1"/>
  <c r="L135" i="1" s="1"/>
  <c r="L136" i="1"/>
  <c r="R42" i="1"/>
  <c r="U191" i="1"/>
  <c r="Z192" i="1"/>
  <c r="AB192" i="1"/>
  <c r="Z102" i="1"/>
  <c r="Z106" i="1"/>
  <c r="AA32" i="1"/>
  <c r="Y32" i="1"/>
  <c r="R11" i="1"/>
  <c r="AB11" i="1" s="1"/>
  <c r="R49" i="1"/>
  <c r="Y50" i="1"/>
  <c r="W12" i="1"/>
  <c r="AC13" i="1"/>
  <c r="AB12" i="1"/>
  <c r="AA331" i="1"/>
  <c r="W330" i="1"/>
  <c r="R294" i="1"/>
  <c r="AB295" i="1"/>
  <c r="AA261" i="1"/>
  <c r="Y261" i="1"/>
  <c r="AB238" i="1"/>
  <c r="U237" i="1"/>
  <c r="G223" i="1"/>
  <c r="L223" i="1" s="1"/>
  <c r="L224" i="1"/>
  <c r="S305" i="1"/>
  <c r="S302" i="1" s="1"/>
  <c r="AA183" i="1"/>
  <c r="Q54" i="1"/>
  <c r="AB309" i="1"/>
  <c r="Z309" i="1"/>
  <c r="U308" i="1"/>
  <c r="AB320" i="1"/>
  <c r="U313" i="1"/>
  <c r="AA340" i="1"/>
  <c r="AA315" i="1"/>
  <c r="L320" i="1"/>
  <c r="M289" i="1"/>
  <c r="Y290" i="1"/>
  <c r="AB315" i="1"/>
  <c r="Z315" i="1"/>
  <c r="U312" i="1"/>
  <c r="I288" i="1"/>
  <c r="L289" i="1"/>
  <c r="L258" i="1"/>
  <c r="G257" i="1"/>
  <c r="W288" i="1"/>
  <c r="AA289" i="1"/>
  <c r="Y309" i="1"/>
  <c r="R308" i="1"/>
  <c r="L269" i="1"/>
  <c r="G268" i="1"/>
  <c r="L268" i="1" s="1"/>
  <c r="R163" i="1"/>
  <c r="Z220" i="1"/>
  <c r="U219" i="1"/>
  <c r="AB220" i="1"/>
  <c r="AA140" i="1"/>
  <c r="W139" i="1"/>
  <c r="U286" i="1"/>
  <c r="AB287" i="1"/>
  <c r="AB215" i="1"/>
  <c r="AA219" i="1"/>
  <c r="S120" i="1"/>
  <c r="L215" i="1"/>
  <c r="M224" i="1"/>
  <c r="Y225" i="1"/>
  <c r="Z225" i="1"/>
  <c r="AA197" i="1"/>
  <c r="M196" i="1"/>
  <c r="AA180" i="1"/>
  <c r="W179" i="1"/>
  <c r="Y147" i="1"/>
  <c r="Y219" i="1"/>
  <c r="AA113" i="1"/>
  <c r="L239" i="1"/>
  <c r="G238" i="1"/>
  <c r="AA173" i="1"/>
  <c r="R92" i="1"/>
  <c r="Z184" i="1"/>
  <c r="U183" i="1"/>
  <c r="Z183" i="1" s="1"/>
  <c r="L131" i="1"/>
  <c r="Z113" i="1"/>
  <c r="W199" i="1"/>
  <c r="AA200" i="1"/>
  <c r="Z173" i="1"/>
  <c r="U155" i="1"/>
  <c r="AB156" i="1"/>
  <c r="S91" i="1"/>
  <c r="S9" i="1"/>
  <c r="Y102" i="1"/>
  <c r="AC65" i="1"/>
  <c r="Y266" i="1"/>
  <c r="Q85" i="1"/>
  <c r="Q65" i="1" s="1"/>
  <c r="L13" i="1"/>
  <c r="I12" i="1"/>
  <c r="I11" i="1" s="1"/>
  <c r="Z24" i="1"/>
  <c r="Q74" i="1"/>
  <c r="AB65" i="1"/>
  <c r="U49" i="1"/>
  <c r="S61" i="1"/>
  <c r="S50" i="1" s="1"/>
  <c r="S49" i="1" s="1"/>
  <c r="S41" i="1" s="1"/>
  <c r="T41" i="1"/>
  <c r="T12" i="1"/>
  <c r="T11" i="1" s="1"/>
  <c r="T10" i="1" s="1"/>
  <c r="T342" i="1" s="1"/>
  <c r="Y61" i="1"/>
  <c r="S39" i="1"/>
  <c r="S12" i="1" s="1"/>
  <c r="S11" i="1" s="1"/>
  <c r="Y39" i="1"/>
  <c r="Q39" i="1"/>
  <c r="Z339" i="1"/>
  <c r="U338" i="1"/>
  <c r="AB339" i="1"/>
  <c r="Z331" i="1"/>
  <c r="U330" i="1"/>
  <c r="AB331" i="1"/>
  <c r="Z321" i="1"/>
  <c r="M320" i="1"/>
  <c r="S257" i="1"/>
  <c r="S245" i="1" s="1"/>
  <c r="S243" i="1" s="1"/>
  <c r="S117" i="1" s="1"/>
  <c r="G228" i="1"/>
  <c r="L230" i="1"/>
  <c r="Y212" i="1"/>
  <c r="M211" i="1"/>
  <c r="AA212" i="1"/>
  <c r="Z328" i="1"/>
  <c r="Q320" i="1"/>
  <c r="Q313" i="1" s="1"/>
  <c r="Q306" i="1" s="1"/>
  <c r="Q303" i="1" s="1"/>
  <c r="Q119" i="1" s="1"/>
  <c r="AA312" i="1"/>
  <c r="Y332" i="1"/>
  <c r="Y312" i="1"/>
  <c r="Z290" i="1"/>
  <c r="L315" i="1"/>
  <c r="G312" i="1"/>
  <c r="L312" i="1" s="1"/>
  <c r="AA323" i="1"/>
  <c r="Y258" i="1"/>
  <c r="R257" i="1"/>
  <c r="AB229" i="1"/>
  <c r="U227" i="1"/>
  <c r="Z251" i="1"/>
  <c r="G286" i="1"/>
  <c r="L248" i="1"/>
  <c r="Z263" i="1"/>
  <c r="R191" i="1"/>
  <c r="Y144" i="1"/>
  <c r="AB144" i="1"/>
  <c r="R143" i="1"/>
  <c r="W135" i="1"/>
  <c r="AB288" i="1"/>
  <c r="AB216" i="1"/>
  <c r="AA205" i="1"/>
  <c r="AB299" i="1"/>
  <c r="Z299" i="1"/>
  <c r="U298" i="1"/>
  <c r="Y249" i="1"/>
  <c r="Y200" i="1"/>
  <c r="R199" i="1"/>
  <c r="Z217" i="1"/>
  <c r="M216" i="1"/>
  <c r="Y216" i="1" s="1"/>
  <c r="L216" i="1"/>
  <c r="U203" i="1"/>
  <c r="AB204" i="1"/>
  <c r="AB164" i="1"/>
  <c r="AC211" i="1"/>
  <c r="AA211" i="1"/>
  <c r="U111" i="1"/>
  <c r="Z112" i="1"/>
  <c r="W257" i="1"/>
  <c r="AA258" i="1"/>
  <c r="M192" i="1"/>
  <c r="Y152" i="1"/>
  <c r="R151" i="1"/>
  <c r="M139" i="1"/>
  <c r="AB179" i="1"/>
  <c r="AA132" i="1"/>
  <c r="AA201" i="1"/>
  <c r="Z157" i="1"/>
  <c r="X65" i="1"/>
  <c r="X49" i="1" s="1"/>
  <c r="X41" i="1" s="1"/>
  <c r="X10" i="1" s="1"/>
  <c r="X342" i="1" s="1"/>
  <c r="AB128" i="1"/>
  <c r="W306" i="1"/>
  <c r="AC313" i="1"/>
  <c r="Z197" i="1"/>
  <c r="Z54" i="1"/>
  <c r="Q33" i="1"/>
  <c r="Q32" i="1" s="1"/>
  <c r="M13" i="1"/>
  <c r="AA13" i="1" s="1"/>
  <c r="AA78" i="1"/>
  <c r="AA51" i="1"/>
  <c r="Q24" i="1"/>
  <c r="U42" i="1"/>
  <c r="Q61" i="1"/>
  <c r="L32" i="1"/>
  <c r="G12" i="1"/>
  <c r="AA339" i="1"/>
  <c r="W338" i="1"/>
  <c r="L313" i="1"/>
  <c r="G306" i="1"/>
  <c r="L325" i="1"/>
  <c r="Z261" i="1"/>
  <c r="W274" i="1"/>
  <c r="AA275" i="1"/>
  <c r="W239" i="1"/>
  <c r="U245" i="1"/>
  <c r="Z207" i="1"/>
  <c r="AB207" i="1"/>
  <c r="AA181" i="1"/>
  <c r="Y228" i="1"/>
  <c r="R126" i="1"/>
  <c r="H175" i="1"/>
  <c r="L175" i="1" s="1"/>
  <c r="L176" i="1"/>
  <c r="AA143" i="1"/>
  <c r="M136" i="1"/>
  <c r="Z137" i="1"/>
  <c r="K117" i="1"/>
  <c r="K342" i="1" s="1"/>
  <c r="M93" i="1"/>
  <c r="W49" i="1"/>
  <c r="Z165" i="1"/>
  <c r="M164" i="1"/>
  <c r="M335" i="1"/>
  <c r="Z336" i="1"/>
  <c r="W334" i="1"/>
  <c r="AA335" i="1"/>
  <c r="Z326" i="1"/>
  <c r="M325" i="1"/>
  <c r="AA325" i="1" s="1"/>
  <c r="AA310" i="1"/>
  <c r="Y315" i="1"/>
  <c r="AA255" i="1"/>
  <c r="Y275" i="1"/>
  <c r="R274" i="1"/>
  <c r="M240" i="1"/>
  <c r="Z241" i="1"/>
  <c r="L334" i="1"/>
  <c r="L263" i="1"/>
  <c r="Z248" i="1"/>
  <c r="U247" i="1"/>
  <c r="AB248" i="1"/>
  <c r="M258" i="1"/>
  <c r="Z259" i="1"/>
  <c r="W159" i="1"/>
  <c r="M298" i="1"/>
  <c r="G246" i="1"/>
  <c r="G244" i="1" s="1"/>
  <c r="L244" i="1" s="1"/>
  <c r="L247" i="1"/>
  <c r="L246" i="1" s="1"/>
  <c r="M275" i="1"/>
  <c r="AA276" i="1"/>
  <c r="AB211" i="1"/>
  <c r="Z211" i="1"/>
  <c r="AA177" i="1"/>
  <c r="Z177" i="1"/>
  <c r="M176" i="1"/>
  <c r="L199" i="1"/>
  <c r="L184" i="1"/>
  <c r="Q246" i="1"/>
  <c r="Q244" i="1" s="1"/>
  <c r="Q120" i="1" s="1"/>
  <c r="L220" i="1"/>
  <c r="G219" i="1"/>
  <c r="L219" i="1" s="1"/>
  <c r="Y201" i="1"/>
  <c r="Y132" i="1"/>
  <c r="M269" i="1"/>
  <c r="Z270" i="1"/>
  <c r="Y270" i="1"/>
  <c r="M229" i="1"/>
  <c r="Z229" i="1" s="1"/>
  <c r="Z205" i="1"/>
  <c r="G143" i="1"/>
  <c r="L144" i="1"/>
  <c r="AA131" i="1"/>
  <c r="W125" i="1"/>
  <c r="L111" i="1"/>
  <c r="G109" i="1"/>
  <c r="L109" i="1" s="1"/>
  <c r="AA259" i="1"/>
  <c r="L196" i="1"/>
  <c r="G195" i="1"/>
  <c r="L195" i="1" s="1"/>
  <c r="Z94" i="1"/>
  <c r="AA98" i="1"/>
  <c r="M97" i="1"/>
  <c r="Z98" i="1"/>
  <c r="Q51" i="1"/>
  <c r="Q50" i="1" s="1"/>
  <c r="S92" i="1"/>
  <c r="AA272" i="1"/>
  <c r="Z272" i="1"/>
  <c r="AB96" i="1"/>
  <c r="L160" i="1"/>
  <c r="Z143" i="1"/>
  <c r="AC320" i="1"/>
  <c r="Z196" i="1"/>
  <c r="U195" i="1"/>
  <c r="AB196" i="1"/>
  <c r="Q78" i="1"/>
  <c r="I42" i="1"/>
  <c r="L43" i="1"/>
  <c r="J10" i="1"/>
  <c r="W92" i="1"/>
  <c r="AA93" i="1"/>
  <c r="L50" i="1"/>
  <c r="G49" i="1"/>
  <c r="AA68" i="1"/>
  <c r="Z68" i="1"/>
  <c r="M65" i="1"/>
  <c r="Y65" i="1" s="1"/>
  <c r="Y68" i="1"/>
  <c r="V49" i="1"/>
  <c r="V41" i="1" s="1"/>
  <c r="V10" i="1" s="1"/>
  <c r="V342" i="1" s="1"/>
  <c r="M43" i="1"/>
  <c r="Y43" i="1" s="1"/>
  <c r="Z14" i="1"/>
  <c r="Y14" i="1"/>
  <c r="Y47" i="1"/>
  <c r="H60" i="18" l="1"/>
  <c r="K61" i="18"/>
  <c r="J21" i="18"/>
  <c r="H76" i="18"/>
  <c r="K78" i="18"/>
  <c r="J8" i="18"/>
  <c r="H72" i="18"/>
  <c r="K73" i="18"/>
  <c r="H45" i="18"/>
  <c r="K46" i="18"/>
  <c r="H81" i="18"/>
  <c r="K83" i="18"/>
  <c r="H22" i="18"/>
  <c r="K22" i="18" s="1"/>
  <c r="H9" i="18"/>
  <c r="H67" i="18"/>
  <c r="K68" i="18"/>
  <c r="J165" i="17"/>
  <c r="H127" i="17"/>
  <c r="N128" i="17"/>
  <c r="H170" i="17"/>
  <c r="M103" i="17"/>
  <c r="N103" i="17"/>
  <c r="O185" i="17"/>
  <c r="K184" i="17"/>
  <c r="H143" i="17"/>
  <c r="N144" i="17"/>
  <c r="O123" i="17"/>
  <c r="M99" i="17"/>
  <c r="N99" i="17"/>
  <c r="J53" i="17"/>
  <c r="N172" i="17"/>
  <c r="M172" i="17"/>
  <c r="M160" i="17"/>
  <c r="J159" i="17"/>
  <c r="M159" i="17" s="1"/>
  <c r="M217" i="17"/>
  <c r="M107" i="17"/>
  <c r="N107" i="17"/>
  <c r="H185" i="17"/>
  <c r="M186" i="17"/>
  <c r="N11" i="17"/>
  <c r="O44" i="17"/>
  <c r="K168" i="17"/>
  <c r="N170" i="17"/>
  <c r="O170" i="17"/>
  <c r="M170" i="17"/>
  <c r="J168" i="17"/>
  <c r="O159" i="17"/>
  <c r="N159" i="17"/>
  <c r="H221" i="17"/>
  <c r="N222" i="17"/>
  <c r="O17" i="17"/>
  <c r="K10" i="17"/>
  <c r="H55" i="17"/>
  <c r="M56" i="17"/>
  <c r="N56" i="17"/>
  <c r="H135" i="17"/>
  <c r="M136" i="17"/>
  <c r="N136" i="17"/>
  <c r="K52" i="17"/>
  <c r="H119" i="17"/>
  <c r="N120" i="17"/>
  <c r="M120" i="17"/>
  <c r="M203" i="17"/>
  <c r="M44" i="17"/>
  <c r="J183" i="17"/>
  <c r="H191" i="17"/>
  <c r="N192" i="17"/>
  <c r="M221" i="17"/>
  <c r="O204" i="17"/>
  <c r="K198" i="17"/>
  <c r="H17" i="17"/>
  <c r="J197" i="17"/>
  <c r="H203" i="17"/>
  <c r="N205" i="17"/>
  <c r="H217" i="17"/>
  <c r="N218" i="17"/>
  <c r="M191" i="17"/>
  <c r="J190" i="17"/>
  <c r="O221" i="17"/>
  <c r="O63" i="17"/>
  <c r="N63" i="17"/>
  <c r="K53" i="17"/>
  <c r="H59" i="17"/>
  <c r="M60" i="17"/>
  <c r="N60" i="17"/>
  <c r="N111" i="17"/>
  <c r="M111" i="17"/>
  <c r="M95" i="17"/>
  <c r="N95" i="17"/>
  <c r="O160" i="17"/>
  <c r="H44" i="17"/>
  <c r="N44" i="17" s="1"/>
  <c r="H167" i="17"/>
  <c r="M11" i="17"/>
  <c r="J10" i="17"/>
  <c r="O11" i="17"/>
  <c r="M144" i="17"/>
  <c r="H204" i="17"/>
  <c r="M206" i="17"/>
  <c r="J54" i="17"/>
  <c r="O54" i="17" s="1"/>
  <c r="M179" i="17"/>
  <c r="N186" i="17"/>
  <c r="M17" i="17"/>
  <c r="N139" i="17"/>
  <c r="M139" i="17"/>
  <c r="H63" i="17"/>
  <c r="M63" i="17" s="1"/>
  <c r="H131" i="17"/>
  <c r="N132" i="17"/>
  <c r="O131" i="17"/>
  <c r="O167" i="17"/>
  <c r="K165" i="17"/>
  <c r="N167" i="17"/>
  <c r="O199" i="17"/>
  <c r="K197" i="17"/>
  <c r="N199" i="17"/>
  <c r="N30" i="17"/>
  <c r="O127" i="17"/>
  <c r="K189" i="17"/>
  <c r="O190" i="17"/>
  <c r="M143" i="17"/>
  <c r="O143" i="17"/>
  <c r="H71" i="17"/>
  <c r="M72" i="17"/>
  <c r="N72" i="17"/>
  <c r="O217" i="17"/>
  <c r="M128" i="17"/>
  <c r="H123" i="17"/>
  <c r="N124" i="17"/>
  <c r="N179" i="17"/>
  <c r="H213" i="17"/>
  <c r="N214" i="17"/>
  <c r="H199" i="17"/>
  <c r="M200" i="17"/>
  <c r="H64" i="17"/>
  <c r="M66" i="17"/>
  <c r="O64" i="17"/>
  <c r="H147" i="17"/>
  <c r="M148" i="17"/>
  <c r="N148" i="17"/>
  <c r="O213" i="17"/>
  <c r="Q120" i="14"/>
  <c r="M301" i="14"/>
  <c r="Z302" i="14"/>
  <c r="AA302" i="14"/>
  <c r="Y302" i="14"/>
  <c r="O345" i="14"/>
  <c r="M260" i="14"/>
  <c r="X345" i="14"/>
  <c r="Q123" i="14"/>
  <c r="S249" i="14"/>
  <c r="S247" i="14" s="1"/>
  <c r="S123" i="14" s="1"/>
  <c r="M190" i="14"/>
  <c r="AA191" i="14"/>
  <c r="Y191" i="14"/>
  <c r="Y143" i="14"/>
  <c r="M142" i="14"/>
  <c r="AA143" i="14"/>
  <c r="Y261" i="14"/>
  <c r="AA261" i="14"/>
  <c r="AB182" i="14"/>
  <c r="Z182" i="14"/>
  <c r="AA342" i="14"/>
  <c r="M341" i="14"/>
  <c r="Z342" i="14"/>
  <c r="Y342" i="14"/>
  <c r="M206" i="14"/>
  <c r="Z207" i="14"/>
  <c r="Y207" i="14"/>
  <c r="L260" i="14"/>
  <c r="AA323" i="14"/>
  <c r="AB154" i="14"/>
  <c r="R128" i="14"/>
  <c r="R125" i="14" s="1"/>
  <c r="R121" i="14" s="1"/>
  <c r="Y154" i="14"/>
  <c r="AA219" i="14"/>
  <c r="Y219" i="14"/>
  <c r="Z219" i="14"/>
  <c r="AA207" i="14"/>
  <c r="J8" i="16"/>
  <c r="J21" i="16"/>
  <c r="J50" i="16"/>
  <c r="K76" i="16"/>
  <c r="H60" i="16"/>
  <c r="K61" i="16"/>
  <c r="H9" i="16"/>
  <c r="H52" i="16"/>
  <c r="K54" i="16"/>
  <c r="H81" i="16"/>
  <c r="K83" i="16"/>
  <c r="H22" i="16"/>
  <c r="H45" i="16"/>
  <c r="K45" i="16" s="1"/>
  <c r="J77" i="16"/>
  <c r="J49" i="16"/>
  <c r="H72" i="16"/>
  <c r="K73" i="16"/>
  <c r="K195" i="15"/>
  <c r="K52" i="15"/>
  <c r="O131" i="15"/>
  <c r="N131" i="15"/>
  <c r="M87" i="15"/>
  <c r="H151" i="15"/>
  <c r="M151" i="15" s="1"/>
  <c r="N152" i="15"/>
  <c r="M91" i="15"/>
  <c r="H170" i="15"/>
  <c r="N172" i="15"/>
  <c r="M79" i="15"/>
  <c r="O160" i="15"/>
  <c r="K159" i="15"/>
  <c r="M199" i="15"/>
  <c r="M107" i="15"/>
  <c r="H184" i="15"/>
  <c r="M185" i="15"/>
  <c r="M119" i="15"/>
  <c r="O123" i="15"/>
  <c r="N123" i="15"/>
  <c r="M55" i="15"/>
  <c r="N91" i="15"/>
  <c r="O79" i="15"/>
  <c r="N79" i="15"/>
  <c r="O119" i="15"/>
  <c r="N119" i="15"/>
  <c r="M71" i="15"/>
  <c r="K10" i="15"/>
  <c r="O11" i="15"/>
  <c r="N11" i="15"/>
  <c r="N204" i="15"/>
  <c r="O204" i="15"/>
  <c r="K198" i="15"/>
  <c r="O17" i="15"/>
  <c r="N17" i="15"/>
  <c r="H161" i="15"/>
  <c r="N162" i="15"/>
  <c r="M162" i="15"/>
  <c r="M99" i="15"/>
  <c r="M143" i="15"/>
  <c r="J54" i="15"/>
  <c r="M103" i="15"/>
  <c r="J159" i="15"/>
  <c r="J190" i="15"/>
  <c r="J53" i="15"/>
  <c r="H63" i="15"/>
  <c r="N65" i="15"/>
  <c r="M131" i="15"/>
  <c r="H135" i="15"/>
  <c r="H54" i="15" s="1"/>
  <c r="M136" i="15"/>
  <c r="N136" i="15"/>
  <c r="M111" i="15"/>
  <c r="J197" i="15"/>
  <c r="M11" i="15"/>
  <c r="H10" i="15"/>
  <c r="O115" i="15"/>
  <c r="N115" i="15"/>
  <c r="O87" i="15"/>
  <c r="N87" i="15"/>
  <c r="M140" i="15"/>
  <c r="H139" i="15"/>
  <c r="N140" i="15"/>
  <c r="H191" i="15"/>
  <c r="M191" i="15" s="1"/>
  <c r="H155" i="15"/>
  <c r="M156" i="15"/>
  <c r="H167" i="15"/>
  <c r="M169" i="15"/>
  <c r="O217" i="15"/>
  <c r="O44" i="15"/>
  <c r="K166" i="15"/>
  <c r="O167" i="15"/>
  <c r="K165" i="15"/>
  <c r="N167" i="15"/>
  <c r="N99" i="15"/>
  <c r="H198" i="15"/>
  <c r="M204" i="15"/>
  <c r="O191" i="15"/>
  <c r="N191" i="15"/>
  <c r="K190" i="15"/>
  <c r="H44" i="15"/>
  <c r="M45" i="15"/>
  <c r="M75" i="15"/>
  <c r="M123" i="15"/>
  <c r="H143" i="15"/>
  <c r="N144" i="15"/>
  <c r="H221" i="15"/>
  <c r="N222" i="15"/>
  <c r="M222" i="15"/>
  <c r="O127" i="15"/>
  <c r="N127" i="15"/>
  <c r="M127" i="15"/>
  <c r="O63" i="15"/>
  <c r="N75" i="15"/>
  <c r="O155" i="15"/>
  <c r="N155" i="15"/>
  <c r="O147" i="15"/>
  <c r="H217" i="15"/>
  <c r="N217" i="15" s="1"/>
  <c r="N55" i="15"/>
  <c r="N45" i="15"/>
  <c r="N64" i="15"/>
  <c r="O64" i="15"/>
  <c r="N169" i="15"/>
  <c r="O213" i="15"/>
  <c r="M115" i="15"/>
  <c r="M170" i="15"/>
  <c r="J168" i="15"/>
  <c r="M95" i="15"/>
  <c r="N192" i="15"/>
  <c r="M59" i="15"/>
  <c r="O53" i="15"/>
  <c r="K51" i="15"/>
  <c r="O71" i="15"/>
  <c r="N71" i="15"/>
  <c r="M152" i="15"/>
  <c r="H147" i="15"/>
  <c r="N148" i="15"/>
  <c r="M83" i="15"/>
  <c r="H203" i="15"/>
  <c r="N205" i="15"/>
  <c r="O184" i="15"/>
  <c r="N184" i="15"/>
  <c r="K183" i="15"/>
  <c r="H213" i="15"/>
  <c r="L41" i="14"/>
  <c r="AC296" i="14"/>
  <c r="W295" i="14"/>
  <c r="G289" i="14"/>
  <c r="L289" i="14" s="1"/>
  <c r="L290" i="14"/>
  <c r="L308" i="14"/>
  <c r="G305" i="14"/>
  <c r="L305" i="14" s="1"/>
  <c r="AA51" i="14"/>
  <c r="Z51" i="14"/>
  <c r="M50" i="14"/>
  <c r="Y51" i="14"/>
  <c r="AB174" i="14"/>
  <c r="Z174" i="14"/>
  <c r="AC174" i="14"/>
  <c r="K240" i="14"/>
  <c r="L241" i="14"/>
  <c r="AB226" i="14"/>
  <c r="R95" i="14"/>
  <c r="AB99" i="14"/>
  <c r="Y99" i="14"/>
  <c r="W126" i="14"/>
  <c r="AA129" i="14"/>
  <c r="AB11" i="14"/>
  <c r="AB95" i="14"/>
  <c r="AC95" i="14"/>
  <c r="L9" i="14"/>
  <c r="AB128" i="14"/>
  <c r="U125" i="14"/>
  <c r="AB162" i="14"/>
  <c r="L248" i="14"/>
  <c r="Y297" i="14"/>
  <c r="R296" i="14"/>
  <c r="AB297" i="14"/>
  <c r="AB222" i="14"/>
  <c r="Z190" i="14"/>
  <c r="AB190" i="14"/>
  <c r="AC190" i="14"/>
  <c r="U41" i="14"/>
  <c r="R41" i="14"/>
  <c r="M271" i="14"/>
  <c r="Z272" i="14"/>
  <c r="Y272" i="14"/>
  <c r="AA272" i="14"/>
  <c r="AA315" i="14"/>
  <c r="AC315" i="14"/>
  <c r="W308" i="14"/>
  <c r="M277" i="14"/>
  <c r="Y277" i="14" s="1"/>
  <c r="AA278" i="14"/>
  <c r="W289" i="14"/>
  <c r="M248" i="14"/>
  <c r="AA248" i="14" s="1"/>
  <c r="Y260" i="14"/>
  <c r="L317" i="14"/>
  <c r="G310" i="14"/>
  <c r="AB186" i="14"/>
  <c r="M178" i="14"/>
  <c r="Y178" i="14" s="1"/>
  <c r="Z179" i="14"/>
  <c r="AA179" i="14"/>
  <c r="L146" i="14"/>
  <c r="G127" i="14"/>
  <c r="Z108" i="14"/>
  <c r="M158" i="14"/>
  <c r="AA159" i="14"/>
  <c r="Y159" i="14"/>
  <c r="Z159" i="14"/>
  <c r="AA151" i="14"/>
  <c r="Z151" i="14"/>
  <c r="M150" i="14"/>
  <c r="Y151" i="14"/>
  <c r="M256" i="14"/>
  <c r="Z257" i="14"/>
  <c r="AA257" i="14"/>
  <c r="M42" i="14"/>
  <c r="Z42" i="14" s="1"/>
  <c r="Y43" i="14"/>
  <c r="AA43" i="14"/>
  <c r="L67" i="14"/>
  <c r="AB49" i="14"/>
  <c r="AC130" i="14"/>
  <c r="W127" i="14"/>
  <c r="M162" i="14"/>
  <c r="Z162" i="14" s="1"/>
  <c r="AA163" i="14"/>
  <c r="Y163" i="14"/>
  <c r="L246" i="14"/>
  <c r="AB241" i="14"/>
  <c r="R240" i="14"/>
  <c r="AC128" i="14"/>
  <c r="W125" i="14"/>
  <c r="AB146" i="14"/>
  <c r="AC146" i="14"/>
  <c r="AA226" i="14"/>
  <c r="G128" i="14"/>
  <c r="L134" i="14"/>
  <c r="M311" i="14"/>
  <c r="Y311" i="14" s="1"/>
  <c r="AA312" i="14"/>
  <c r="Z312" i="14"/>
  <c r="Z99" i="14"/>
  <c r="AA99" i="14"/>
  <c r="AA218" i="14"/>
  <c r="R308" i="14"/>
  <c r="AB311" i="14"/>
  <c r="Z315" i="14"/>
  <c r="Y315" i="14"/>
  <c r="AB337" i="14"/>
  <c r="Z337" i="14"/>
  <c r="AC337" i="14"/>
  <c r="AC11" i="14"/>
  <c r="W10" i="14"/>
  <c r="W112" i="14"/>
  <c r="R127" i="14"/>
  <c r="AB130" i="14"/>
  <c r="AB178" i="14"/>
  <c r="T345" i="14"/>
  <c r="Z131" i="14"/>
  <c r="M130" i="14"/>
  <c r="Z230" i="14"/>
  <c r="AA230" i="14"/>
  <c r="M214" i="14"/>
  <c r="Z215" i="14"/>
  <c r="Y215" i="14"/>
  <c r="AA215" i="14"/>
  <c r="M317" i="14"/>
  <c r="Z317" i="14" s="1"/>
  <c r="AA328" i="14"/>
  <c r="Y328" i="14"/>
  <c r="AA147" i="14"/>
  <c r="M146" i="14"/>
  <c r="Y147" i="14"/>
  <c r="AB94" i="14"/>
  <c r="Z187" i="14"/>
  <c r="M186" i="14"/>
  <c r="Y186" i="14" s="1"/>
  <c r="AA187" i="14"/>
  <c r="Y250" i="14"/>
  <c r="R249" i="14"/>
  <c r="AB250" i="14"/>
  <c r="M67" i="14"/>
  <c r="AA70" i="14"/>
  <c r="Y70" i="14"/>
  <c r="Z70" i="14"/>
  <c r="AB142" i="14"/>
  <c r="Z142" i="14"/>
  <c r="U127" i="14"/>
  <c r="U249" i="14"/>
  <c r="R289" i="14"/>
  <c r="Q12" i="14"/>
  <c r="Q11" i="14" s="1"/>
  <c r="L49" i="14"/>
  <c r="AB9" i="14"/>
  <c r="L186" i="14"/>
  <c r="J127" i="14"/>
  <c r="J124" i="14" s="1"/>
  <c r="J120" i="14" s="1"/>
  <c r="J345" i="14" s="1"/>
  <c r="M333" i="14"/>
  <c r="AA334" i="14"/>
  <c r="Y334" i="14"/>
  <c r="Z334" i="14"/>
  <c r="M316" i="14"/>
  <c r="M309" i="14" s="1"/>
  <c r="M306" i="14" s="1"/>
  <c r="M122" i="14" s="1"/>
  <c r="Q50" i="14"/>
  <c r="AB194" i="14"/>
  <c r="Z129" i="14"/>
  <c r="U126" i="14"/>
  <c r="Z323" i="14"/>
  <c r="S12" i="14"/>
  <c r="S11" i="14" s="1"/>
  <c r="Z210" i="14"/>
  <c r="AA210" i="14"/>
  <c r="M198" i="14"/>
  <c r="Y198" i="14" s="1"/>
  <c r="AA199" i="14"/>
  <c r="Z199" i="14"/>
  <c r="Y312" i="14"/>
  <c r="Y179" i="14"/>
  <c r="AB202" i="14"/>
  <c r="AC250" i="14"/>
  <c r="W249" i="14"/>
  <c r="AA250" i="14"/>
  <c r="Q67" i="14"/>
  <c r="M12" i="14"/>
  <c r="AA13" i="14"/>
  <c r="Z13" i="14"/>
  <c r="Y13" i="14"/>
  <c r="Y231" i="14"/>
  <c r="R129" i="14"/>
  <c r="W246" i="14"/>
  <c r="G10" i="14"/>
  <c r="L11" i="14"/>
  <c r="Z104" i="14"/>
  <c r="M94" i="14"/>
  <c r="Y94" i="14" s="1"/>
  <c r="M9" i="14"/>
  <c r="AA104" i="14"/>
  <c r="Z243" i="14"/>
  <c r="M242" i="14"/>
  <c r="AA242" i="14" s="1"/>
  <c r="Y243" i="14"/>
  <c r="G295" i="14"/>
  <c r="U308" i="14"/>
  <c r="M138" i="14"/>
  <c r="AA139" i="14"/>
  <c r="Y139" i="14"/>
  <c r="Z139" i="14"/>
  <c r="M166" i="14"/>
  <c r="AA167" i="14"/>
  <c r="Y167" i="14"/>
  <c r="Z167" i="14"/>
  <c r="Z278" i="14"/>
  <c r="Z250" i="14"/>
  <c r="U310" i="14"/>
  <c r="AC317" i="14"/>
  <c r="AB317" i="14"/>
  <c r="L297" i="14"/>
  <c r="H296" i="14"/>
  <c r="H295" i="14" s="1"/>
  <c r="H120" i="14" s="1"/>
  <c r="H345" i="14" s="1"/>
  <c r="L99" i="14"/>
  <c r="G95" i="14"/>
  <c r="L95" i="14" s="1"/>
  <c r="Y115" i="14"/>
  <c r="Z115" i="14"/>
  <c r="M114" i="14"/>
  <c r="AA114" i="14" s="1"/>
  <c r="M194" i="14"/>
  <c r="AA195" i="14"/>
  <c r="Z195" i="14"/>
  <c r="S67" i="14"/>
  <c r="S49" i="14" s="1"/>
  <c r="S41" i="14" s="1"/>
  <c r="M95" i="14"/>
  <c r="AA96" i="14"/>
  <c r="Y96" i="14"/>
  <c r="Y195" i="14"/>
  <c r="Y210" i="14"/>
  <c r="AB210" i="14"/>
  <c r="AB198" i="14"/>
  <c r="R309" i="14"/>
  <c r="AB316" i="14"/>
  <c r="U309" i="14"/>
  <c r="M134" i="14"/>
  <c r="Z135" i="14"/>
  <c r="AA135" i="14"/>
  <c r="Y135" i="14"/>
  <c r="AB291" i="14"/>
  <c r="Z291" i="14"/>
  <c r="U290" i="14"/>
  <c r="AC290" i="14" s="1"/>
  <c r="W241" i="14"/>
  <c r="AC242" i="14"/>
  <c r="Z96" i="14"/>
  <c r="M290" i="14"/>
  <c r="L309" i="14"/>
  <c r="G306" i="14"/>
  <c r="AA182" i="14"/>
  <c r="AC182" i="14"/>
  <c r="AA260" i="14"/>
  <c r="Z32" i="14"/>
  <c r="Y32" i="14"/>
  <c r="AA32" i="14"/>
  <c r="M222" i="14"/>
  <c r="AA223" i="14"/>
  <c r="Y223" i="14"/>
  <c r="AB256" i="14"/>
  <c r="Z43" i="14"/>
  <c r="I345" i="14"/>
  <c r="AA108" i="14"/>
  <c r="Z218" i="14"/>
  <c r="L231" i="14"/>
  <c r="G129" i="14"/>
  <c r="Y266" i="14"/>
  <c r="AA266" i="14"/>
  <c r="W309" i="14"/>
  <c r="AC316" i="14"/>
  <c r="Z260" i="14"/>
  <c r="U248" i="14"/>
  <c r="AB260" i="14"/>
  <c r="Y218" i="14"/>
  <c r="H81" i="13"/>
  <c r="K83" i="13"/>
  <c r="H22" i="13"/>
  <c r="K22" i="13" s="1"/>
  <c r="H56" i="13"/>
  <c r="K57" i="13"/>
  <c r="H45" i="13"/>
  <c r="H67" i="13"/>
  <c r="K68" i="13"/>
  <c r="J66" i="13"/>
  <c r="K72" i="13"/>
  <c r="H76" i="13"/>
  <c r="K78" i="13"/>
  <c r="H72" i="13"/>
  <c r="J53" i="13"/>
  <c r="J21" i="13"/>
  <c r="K46" i="13"/>
  <c r="J77" i="13"/>
  <c r="K23" i="13"/>
  <c r="K9" i="13"/>
  <c r="J8" i="13"/>
  <c r="H60" i="13"/>
  <c r="K61" i="13"/>
  <c r="H9" i="13"/>
  <c r="N17" i="12"/>
  <c r="H204" i="12"/>
  <c r="M79" i="12"/>
  <c r="O127" i="12"/>
  <c r="O160" i="12"/>
  <c r="K159" i="12"/>
  <c r="O53" i="12"/>
  <c r="K51" i="12"/>
  <c r="N53" i="12"/>
  <c r="H185" i="12"/>
  <c r="M186" i="12"/>
  <c r="N186" i="12"/>
  <c r="H135" i="12"/>
  <c r="M91" i="12"/>
  <c r="M206" i="12"/>
  <c r="H151" i="12"/>
  <c r="H115" i="12"/>
  <c r="M147" i="12"/>
  <c r="N116" i="12"/>
  <c r="H51" i="12"/>
  <c r="H143" i="12"/>
  <c r="M179" i="12"/>
  <c r="N179" i="12"/>
  <c r="N148" i="12"/>
  <c r="M204" i="12"/>
  <c r="J198" i="12"/>
  <c r="K165" i="12"/>
  <c r="O167" i="12"/>
  <c r="H170" i="12"/>
  <c r="M172" i="12"/>
  <c r="N172" i="12"/>
  <c r="O131" i="12"/>
  <c r="M53" i="12"/>
  <c r="J51" i="12"/>
  <c r="M87" i="12"/>
  <c r="O99" i="12"/>
  <c r="J195" i="12"/>
  <c r="O151" i="12"/>
  <c r="N151" i="12"/>
  <c r="M135" i="12"/>
  <c r="H83" i="12"/>
  <c r="N144" i="12"/>
  <c r="O197" i="12"/>
  <c r="K195" i="12"/>
  <c r="H11" i="12"/>
  <c r="N11" i="12" s="1"/>
  <c r="M12" i="12"/>
  <c r="H119" i="12"/>
  <c r="J190" i="12"/>
  <c r="M191" i="12"/>
  <c r="M103" i="12"/>
  <c r="M108" i="12"/>
  <c r="H55" i="12"/>
  <c r="N56" i="12"/>
  <c r="M56" i="12"/>
  <c r="O83" i="12"/>
  <c r="O147" i="12"/>
  <c r="N147" i="12"/>
  <c r="N192" i="12"/>
  <c r="O75" i="12"/>
  <c r="M136" i="12"/>
  <c r="M203" i="12"/>
  <c r="N91" i="12"/>
  <c r="O91" i="12"/>
  <c r="M17" i="12"/>
  <c r="J10" i="12"/>
  <c r="N206" i="12"/>
  <c r="H123" i="12"/>
  <c r="O184" i="12"/>
  <c r="K183" i="12"/>
  <c r="M71" i="12"/>
  <c r="M151" i="12"/>
  <c r="H147" i="12"/>
  <c r="J183" i="12"/>
  <c r="J54" i="12"/>
  <c r="H64" i="12"/>
  <c r="M64" i="12" s="1"/>
  <c r="N66" i="12"/>
  <c r="O64" i="12"/>
  <c r="M144" i="12"/>
  <c r="M111" i="12"/>
  <c r="N71" i="12"/>
  <c r="O123" i="12"/>
  <c r="N123" i="12"/>
  <c r="H75" i="12"/>
  <c r="H127" i="12"/>
  <c r="H167" i="12"/>
  <c r="M169" i="12"/>
  <c r="O115" i="12"/>
  <c r="N115" i="12"/>
  <c r="N128" i="12"/>
  <c r="H107" i="12"/>
  <c r="O168" i="12"/>
  <c r="K166" i="12"/>
  <c r="H59" i="12"/>
  <c r="N60" i="12"/>
  <c r="M60" i="12"/>
  <c r="H161" i="12"/>
  <c r="M162" i="12"/>
  <c r="N162" i="12"/>
  <c r="H44" i="12"/>
  <c r="N44" i="12" s="1"/>
  <c r="M45" i="12"/>
  <c r="N136" i="12"/>
  <c r="H139" i="12"/>
  <c r="M155" i="12"/>
  <c r="O107" i="12"/>
  <c r="M139" i="12"/>
  <c r="H99" i="12"/>
  <c r="M99" i="12" s="1"/>
  <c r="H91" i="12"/>
  <c r="M213" i="12"/>
  <c r="N213" i="12"/>
  <c r="K198" i="12"/>
  <c r="O204" i="12"/>
  <c r="N204" i="12"/>
  <c r="O119" i="12"/>
  <c r="N119" i="12"/>
  <c r="O143" i="12"/>
  <c r="N143" i="12"/>
  <c r="J159" i="12"/>
  <c r="M30" i="12"/>
  <c r="H131" i="12"/>
  <c r="M127" i="12"/>
  <c r="O44" i="12"/>
  <c r="M76" i="12"/>
  <c r="M83" i="12"/>
  <c r="N84" i="12"/>
  <c r="J166" i="12"/>
  <c r="O135" i="12"/>
  <c r="N135" i="12"/>
  <c r="H199" i="12"/>
  <c r="M200" i="12"/>
  <c r="N200" i="12"/>
  <c r="O191" i="12"/>
  <c r="N191" i="12"/>
  <c r="K190" i="12"/>
  <c r="M95" i="12"/>
  <c r="H191" i="12"/>
  <c r="K10" i="12"/>
  <c r="O11" i="12"/>
  <c r="O139" i="12"/>
  <c r="K54" i="12"/>
  <c r="R124" i="11"/>
  <c r="U247" i="11"/>
  <c r="AB249" i="11"/>
  <c r="J345" i="11"/>
  <c r="W125" i="11"/>
  <c r="AC128" i="11"/>
  <c r="Z202" i="11"/>
  <c r="AB202" i="11"/>
  <c r="L12" i="11"/>
  <c r="G11" i="11"/>
  <c r="AB49" i="11"/>
  <c r="AB214" i="11"/>
  <c r="Z214" i="11"/>
  <c r="AC214" i="11"/>
  <c r="I128" i="11"/>
  <c r="I125" i="11" s="1"/>
  <c r="I121" i="11" s="1"/>
  <c r="L166" i="11"/>
  <c r="U129" i="11"/>
  <c r="AC158" i="11"/>
  <c r="AC138" i="11"/>
  <c r="M130" i="11"/>
  <c r="Z131" i="11"/>
  <c r="Y131" i="11"/>
  <c r="M214" i="11"/>
  <c r="AA215" i="11"/>
  <c r="Y215" i="11"/>
  <c r="Y218" i="11"/>
  <c r="AA218" i="11"/>
  <c r="AC95" i="11"/>
  <c r="R247" i="11"/>
  <c r="M134" i="11"/>
  <c r="Y135" i="11"/>
  <c r="Z135" i="11"/>
  <c r="AA135" i="11"/>
  <c r="W296" i="11"/>
  <c r="AC297" i="11"/>
  <c r="Y260" i="11"/>
  <c r="R248" i="11"/>
  <c r="AC190" i="11"/>
  <c r="Z108" i="11"/>
  <c r="AA108" i="11"/>
  <c r="W307" i="11"/>
  <c r="I295" i="11"/>
  <c r="L296" i="11"/>
  <c r="AB260" i="11"/>
  <c r="H241" i="11"/>
  <c r="L242" i="11"/>
  <c r="AB174" i="11"/>
  <c r="Z174" i="11"/>
  <c r="AC174" i="11"/>
  <c r="M337" i="11"/>
  <c r="Z338" i="11"/>
  <c r="Y338" i="11"/>
  <c r="AB341" i="11"/>
  <c r="Z341" i="11"/>
  <c r="AC341" i="11"/>
  <c r="Z155" i="11"/>
  <c r="M154" i="11"/>
  <c r="Y155" i="11"/>
  <c r="R289" i="11"/>
  <c r="AB290" i="11"/>
  <c r="Y227" i="11"/>
  <c r="M226" i="11"/>
  <c r="Z226" i="11" s="1"/>
  <c r="AA227" i="11"/>
  <c r="R309" i="11"/>
  <c r="AB316" i="11"/>
  <c r="S120" i="11"/>
  <c r="M260" i="11"/>
  <c r="Y261" i="11"/>
  <c r="Z261" i="11"/>
  <c r="M162" i="11"/>
  <c r="AA163" i="11"/>
  <c r="M202" i="11"/>
  <c r="Y203" i="11"/>
  <c r="AA174" i="11"/>
  <c r="Y174" i="11"/>
  <c r="L202" i="11"/>
  <c r="K127" i="11"/>
  <c r="K124" i="11" s="1"/>
  <c r="K120" i="11" s="1"/>
  <c r="K345" i="11" s="1"/>
  <c r="M190" i="11"/>
  <c r="AA190" i="11" s="1"/>
  <c r="Z191" i="11"/>
  <c r="Y191" i="11"/>
  <c r="W248" i="11"/>
  <c r="AA337" i="11"/>
  <c r="AC337" i="11"/>
  <c r="W308" i="11"/>
  <c r="M42" i="11"/>
  <c r="S50" i="11"/>
  <c r="S49" i="11" s="1"/>
  <c r="AA32" i="11"/>
  <c r="Y32" i="11"/>
  <c r="AB150" i="11"/>
  <c r="AC150" i="11"/>
  <c r="R41" i="11"/>
  <c r="Y42" i="11"/>
  <c r="Y198" i="11"/>
  <c r="Z198" i="11"/>
  <c r="AA198" i="11"/>
  <c r="AB226" i="11"/>
  <c r="M301" i="11"/>
  <c r="AA301" i="11" s="1"/>
  <c r="Y302" i="11"/>
  <c r="Z302" i="11"/>
  <c r="M150" i="11"/>
  <c r="AA151" i="11"/>
  <c r="Y151" i="11"/>
  <c r="M317" i="11"/>
  <c r="AA328" i="11"/>
  <c r="Y328" i="11"/>
  <c r="AA233" i="11"/>
  <c r="AB230" i="11"/>
  <c r="Z230" i="11"/>
  <c r="AC230" i="11"/>
  <c r="L260" i="11"/>
  <c r="G248" i="11"/>
  <c r="L178" i="11"/>
  <c r="H127" i="11"/>
  <c r="H124" i="11" s="1"/>
  <c r="Z277" i="11"/>
  <c r="W41" i="11"/>
  <c r="AA42" i="11"/>
  <c r="M256" i="11"/>
  <c r="AA257" i="11"/>
  <c r="Y257" i="11"/>
  <c r="M271" i="11"/>
  <c r="Z272" i="11"/>
  <c r="Y272" i="11"/>
  <c r="AA272" i="11"/>
  <c r="L306" i="11"/>
  <c r="G122" i="11"/>
  <c r="L122" i="11" s="1"/>
  <c r="AA131" i="11"/>
  <c r="Z215" i="11"/>
  <c r="Z298" i="11"/>
  <c r="M297" i="11"/>
  <c r="AA297" i="11" s="1"/>
  <c r="Y298" i="11"/>
  <c r="AB248" i="11"/>
  <c r="U246" i="11"/>
  <c r="AA13" i="11"/>
  <c r="M12" i="11"/>
  <c r="Y13" i="11"/>
  <c r="Z67" i="11"/>
  <c r="Y67" i="11"/>
  <c r="AA291" i="11"/>
  <c r="W290" i="11"/>
  <c r="AC291" i="11"/>
  <c r="M277" i="11"/>
  <c r="Y278" i="11"/>
  <c r="M111" i="11"/>
  <c r="Y113" i="11"/>
  <c r="Z113" i="11"/>
  <c r="Q50" i="11"/>
  <c r="Q49" i="11" s="1"/>
  <c r="X345" i="11"/>
  <c r="W10" i="11"/>
  <c r="M182" i="11"/>
  <c r="Y183" i="11"/>
  <c r="Z183" i="11"/>
  <c r="Z218" i="11"/>
  <c r="Z100" i="11"/>
  <c r="M99" i="11"/>
  <c r="AA100" i="11"/>
  <c r="Y100" i="11"/>
  <c r="Y178" i="11"/>
  <c r="AB178" i="11"/>
  <c r="L128" i="11"/>
  <c r="G125" i="11"/>
  <c r="H41" i="11"/>
  <c r="H10" i="11" s="1"/>
  <c r="L42" i="11"/>
  <c r="AA202" i="11"/>
  <c r="AC202" i="11"/>
  <c r="AA155" i="11"/>
  <c r="M316" i="11"/>
  <c r="Z323" i="11"/>
  <c r="AA261" i="11"/>
  <c r="W249" i="11"/>
  <c r="Z13" i="11"/>
  <c r="R305" i="11"/>
  <c r="AC49" i="11"/>
  <c r="AB128" i="11"/>
  <c r="U125" i="11"/>
  <c r="M333" i="11"/>
  <c r="AA334" i="11"/>
  <c r="Z334" i="11"/>
  <c r="Y334" i="11"/>
  <c r="J127" i="11"/>
  <c r="J124" i="11" s="1"/>
  <c r="J120" i="11" s="1"/>
  <c r="L158" i="11"/>
  <c r="S41" i="11"/>
  <c r="S10" i="11" s="1"/>
  <c r="S345" i="11" s="1"/>
  <c r="AC182" i="11"/>
  <c r="AA111" i="11"/>
  <c r="AB256" i="11"/>
  <c r="Z256" i="11"/>
  <c r="AC256" i="11"/>
  <c r="Q10" i="11"/>
  <c r="M231" i="11"/>
  <c r="Y233" i="11"/>
  <c r="AB242" i="11"/>
  <c r="R241" i="11"/>
  <c r="Y242" i="11"/>
  <c r="U310" i="11"/>
  <c r="Z317" i="11"/>
  <c r="AB317" i="11"/>
  <c r="M186" i="11"/>
  <c r="AA187" i="11"/>
  <c r="Z187" i="11"/>
  <c r="Y187" i="11"/>
  <c r="M194" i="11"/>
  <c r="AA195" i="11"/>
  <c r="Z195" i="11"/>
  <c r="Z162" i="11"/>
  <c r="AB162" i="11"/>
  <c r="G289" i="11"/>
  <c r="L289" i="11" s="1"/>
  <c r="L290" i="11"/>
  <c r="Y342" i="11"/>
  <c r="M341" i="11"/>
  <c r="AA342" i="11"/>
  <c r="M222" i="11"/>
  <c r="Z223" i="11"/>
  <c r="AA223" i="11"/>
  <c r="Y223" i="11"/>
  <c r="Y194" i="11"/>
  <c r="Z266" i="11"/>
  <c r="Q41" i="11"/>
  <c r="AA146" i="11"/>
  <c r="Y146" i="11"/>
  <c r="Z146" i="11"/>
  <c r="M94" i="11"/>
  <c r="M9" i="11"/>
  <c r="AA104" i="11"/>
  <c r="Z104" i="11"/>
  <c r="R307" i="11"/>
  <c r="AA154" i="11"/>
  <c r="AC154" i="11"/>
  <c r="AA241" i="11"/>
  <c r="AC241" i="11"/>
  <c r="W240" i="11"/>
  <c r="U127" i="11"/>
  <c r="AC301" i="11"/>
  <c r="AC316" i="11"/>
  <c r="AA316" i="11"/>
  <c r="W309" i="11"/>
  <c r="AB295" i="11"/>
  <c r="AA115" i="11"/>
  <c r="M114" i="11"/>
  <c r="Y115" i="11"/>
  <c r="Z115" i="11"/>
  <c r="W129" i="11"/>
  <c r="M138" i="11"/>
  <c r="AA138" i="11" s="1"/>
  <c r="Y139" i="11"/>
  <c r="Z139" i="11"/>
  <c r="G41" i="11"/>
  <c r="L41" i="11" s="1"/>
  <c r="L49" i="11"/>
  <c r="L250" i="11"/>
  <c r="L249" i="11" s="1"/>
  <c r="G249" i="11"/>
  <c r="G247" i="11" s="1"/>
  <c r="L247" i="11" s="1"/>
  <c r="Y211" i="11"/>
  <c r="M210" i="11"/>
  <c r="AA211" i="11"/>
  <c r="Z211" i="11"/>
  <c r="L67" i="11"/>
  <c r="Y166" i="11"/>
  <c r="M250" i="11"/>
  <c r="Z251" i="11"/>
  <c r="Y251" i="11"/>
  <c r="AA203" i="11"/>
  <c r="W127" i="11"/>
  <c r="AC130" i="11"/>
  <c r="R128" i="11"/>
  <c r="M166" i="11"/>
  <c r="AA167" i="11"/>
  <c r="Z167" i="11"/>
  <c r="G127" i="11"/>
  <c r="R126" i="11"/>
  <c r="Y162" i="11"/>
  <c r="M291" i="11"/>
  <c r="Z292" i="11"/>
  <c r="Y292" i="11"/>
  <c r="G126" i="11"/>
  <c r="L129" i="11"/>
  <c r="Q94" i="11"/>
  <c r="Q9" i="11"/>
  <c r="Z278" i="11"/>
  <c r="AA266" i="11"/>
  <c r="AA251" i="11"/>
  <c r="AB12" i="11"/>
  <c r="Z12" i="11"/>
  <c r="U11" i="11"/>
  <c r="M158" i="11"/>
  <c r="Y159" i="11"/>
  <c r="Z159" i="11"/>
  <c r="Y96" i="11"/>
  <c r="M95" i="11"/>
  <c r="Z96" i="11"/>
  <c r="Q120" i="11"/>
  <c r="M49" i="11"/>
  <c r="Z49" i="11" s="1"/>
  <c r="AA50" i="11"/>
  <c r="U41" i="11"/>
  <c r="Z42" i="11"/>
  <c r="AA43" i="11"/>
  <c r="AA183" i="11"/>
  <c r="U308" i="11"/>
  <c r="L341" i="11"/>
  <c r="G308" i="11"/>
  <c r="H81" i="10"/>
  <c r="H68" i="10"/>
  <c r="K69" i="10"/>
  <c r="J66" i="10"/>
  <c r="K81" i="10"/>
  <c r="J79" i="10"/>
  <c r="K83" i="10"/>
  <c r="H60" i="10"/>
  <c r="K61" i="10"/>
  <c r="H22" i="10"/>
  <c r="K34" i="10"/>
  <c r="K22" i="10"/>
  <c r="J21" i="10"/>
  <c r="H9" i="10"/>
  <c r="K10" i="10"/>
  <c r="J50" i="10"/>
  <c r="H45" i="10"/>
  <c r="K46" i="10"/>
  <c r="H72" i="10"/>
  <c r="K23" i="10"/>
  <c r="H80" i="10"/>
  <c r="K82" i="10"/>
  <c r="H56" i="10"/>
  <c r="K57" i="10"/>
  <c r="N203" i="8"/>
  <c r="N206" i="8"/>
  <c r="O64" i="8"/>
  <c r="N162" i="8"/>
  <c r="H161" i="8"/>
  <c r="M162" i="8"/>
  <c r="N112" i="8"/>
  <c r="H111" i="8"/>
  <c r="M112" i="8"/>
  <c r="H75" i="8"/>
  <c r="N76" i="8"/>
  <c r="M76" i="8"/>
  <c r="H99" i="8"/>
  <c r="M100" i="8"/>
  <c r="N100" i="8"/>
  <c r="O139" i="8"/>
  <c r="H64" i="8"/>
  <c r="M66" i="8"/>
  <c r="H115" i="8"/>
  <c r="M116" i="8"/>
  <c r="J159" i="8"/>
  <c r="O160" i="8"/>
  <c r="N55" i="8"/>
  <c r="K54" i="8"/>
  <c r="O55" i="8"/>
  <c r="H107" i="8"/>
  <c r="N108" i="8"/>
  <c r="M108" i="8"/>
  <c r="O17" i="8"/>
  <c r="K10" i="8"/>
  <c r="H95" i="8"/>
  <c r="N96" i="8"/>
  <c r="M96" i="8"/>
  <c r="J195" i="8"/>
  <c r="M197" i="8"/>
  <c r="M11" i="8"/>
  <c r="J10" i="8"/>
  <c r="O11" i="8"/>
  <c r="J198" i="8"/>
  <c r="H71" i="8"/>
  <c r="N72" i="8"/>
  <c r="M72" i="8"/>
  <c r="H147" i="8"/>
  <c r="M148" i="8"/>
  <c r="H127" i="8"/>
  <c r="M128" i="8"/>
  <c r="N128" i="8"/>
  <c r="H165" i="8"/>
  <c r="H79" i="8"/>
  <c r="N80" i="8"/>
  <c r="M80" i="8"/>
  <c r="H103" i="8"/>
  <c r="M104" i="8"/>
  <c r="N104" i="8"/>
  <c r="J183" i="8"/>
  <c r="H143" i="8"/>
  <c r="N144" i="8"/>
  <c r="M144" i="8"/>
  <c r="O184" i="8"/>
  <c r="K183" i="8"/>
  <c r="H135" i="8"/>
  <c r="M136" i="8"/>
  <c r="N136" i="8"/>
  <c r="H204" i="8"/>
  <c r="H17" i="8"/>
  <c r="J51" i="8"/>
  <c r="H185" i="8"/>
  <c r="M186" i="8"/>
  <c r="N186" i="8"/>
  <c r="J54" i="8"/>
  <c r="M55" i="8"/>
  <c r="N123" i="8"/>
  <c r="O123" i="8"/>
  <c r="O147" i="8"/>
  <c r="O197" i="8"/>
  <c r="K195" i="8"/>
  <c r="N197" i="8"/>
  <c r="K189" i="8"/>
  <c r="M44" i="8"/>
  <c r="N44" i="8"/>
  <c r="H87" i="8"/>
  <c r="M88" i="8"/>
  <c r="N88" i="8"/>
  <c r="H139" i="8"/>
  <c r="N139" i="8" s="1"/>
  <c r="M140" i="8"/>
  <c r="H197" i="8"/>
  <c r="M199" i="8"/>
  <c r="M191" i="8"/>
  <c r="H190" i="8"/>
  <c r="N167" i="8"/>
  <c r="M172" i="8"/>
  <c r="H170" i="8"/>
  <c r="N172" i="8"/>
  <c r="H91" i="8"/>
  <c r="M92" i="8"/>
  <c r="N92" i="8"/>
  <c r="H119" i="8"/>
  <c r="N120" i="8"/>
  <c r="M120" i="8"/>
  <c r="K198" i="8"/>
  <c r="O204" i="8"/>
  <c r="H123" i="8"/>
  <c r="M124" i="8"/>
  <c r="N18" i="8"/>
  <c r="N213" i="8"/>
  <c r="M213" i="8"/>
  <c r="H83" i="8"/>
  <c r="N84" i="8"/>
  <c r="M84" i="8"/>
  <c r="N124" i="8"/>
  <c r="N148" i="8"/>
  <c r="H131" i="8"/>
  <c r="M132" i="8"/>
  <c r="N115" i="8"/>
  <c r="O115" i="8"/>
  <c r="M18" i="8"/>
  <c r="J165" i="8"/>
  <c r="M167" i="8"/>
  <c r="M30" i="8"/>
  <c r="H151" i="8"/>
  <c r="M152" i="8"/>
  <c r="N152" i="8"/>
  <c r="H63" i="8"/>
  <c r="N63" i="8" s="1"/>
  <c r="M65" i="8"/>
  <c r="N30" i="8"/>
  <c r="K53" i="8"/>
  <c r="O63" i="8"/>
  <c r="N131" i="8"/>
  <c r="O131" i="8"/>
  <c r="AC296" i="7"/>
  <c r="W295" i="7"/>
  <c r="Y341" i="7"/>
  <c r="Z341" i="7"/>
  <c r="L150" i="7"/>
  <c r="I127" i="7"/>
  <c r="I124" i="7" s="1"/>
  <c r="M150" i="7"/>
  <c r="AA151" i="7"/>
  <c r="Z151" i="7"/>
  <c r="Y151" i="7"/>
  <c r="AB186" i="7"/>
  <c r="AC186" i="7"/>
  <c r="Z215" i="7"/>
  <c r="M214" i="7"/>
  <c r="AA215" i="7"/>
  <c r="Y215" i="7"/>
  <c r="AB296" i="7"/>
  <c r="U295" i="7"/>
  <c r="M291" i="7"/>
  <c r="AA292" i="7"/>
  <c r="AA13" i="7"/>
  <c r="M12" i="7"/>
  <c r="Y13" i="7"/>
  <c r="Z13" i="7"/>
  <c r="AA96" i="7"/>
  <c r="Y96" i="7"/>
  <c r="Z131" i="7"/>
  <c r="M198" i="7"/>
  <c r="AA199" i="7"/>
  <c r="Z199" i="7"/>
  <c r="Y199" i="7"/>
  <c r="M230" i="7"/>
  <c r="Z232" i="7"/>
  <c r="Y232" i="7"/>
  <c r="AA240" i="7"/>
  <c r="Y240" i="7"/>
  <c r="AB226" i="7"/>
  <c r="AA207" i="7"/>
  <c r="M206" i="7"/>
  <c r="Z207" i="7"/>
  <c r="Y207" i="7"/>
  <c r="U310" i="7"/>
  <c r="AB317" i="7"/>
  <c r="AC317" i="7"/>
  <c r="Z317" i="7"/>
  <c r="G41" i="7"/>
  <c r="L49" i="7"/>
  <c r="AA250" i="7"/>
  <c r="L134" i="7"/>
  <c r="G128" i="7"/>
  <c r="AB146" i="7"/>
  <c r="AB194" i="7"/>
  <c r="Z194" i="7"/>
  <c r="Y292" i="7"/>
  <c r="AA42" i="7"/>
  <c r="R295" i="7"/>
  <c r="AA334" i="7"/>
  <c r="M333" i="7"/>
  <c r="Y334" i="7"/>
  <c r="Z334" i="7"/>
  <c r="U246" i="7"/>
  <c r="AB248" i="7"/>
  <c r="Z250" i="7"/>
  <c r="AB250" i="7"/>
  <c r="U249" i="7"/>
  <c r="AA341" i="7"/>
  <c r="M174" i="7"/>
  <c r="AA175" i="7"/>
  <c r="Y175" i="7"/>
  <c r="Z175" i="7"/>
  <c r="R41" i="7"/>
  <c r="U127" i="7"/>
  <c r="AB130" i="7"/>
  <c r="AA226" i="7"/>
  <c r="AB134" i="7"/>
  <c r="U128" i="7"/>
  <c r="Z134" i="7"/>
  <c r="AC134" i="7"/>
  <c r="L301" i="7"/>
  <c r="G296" i="7"/>
  <c r="S50" i="7"/>
  <c r="S49" i="7" s="1"/>
  <c r="Z67" i="7"/>
  <c r="Y138" i="7"/>
  <c r="R127" i="7"/>
  <c r="M297" i="7"/>
  <c r="Z298" i="7"/>
  <c r="AA298" i="7"/>
  <c r="Y298" i="7"/>
  <c r="AB309" i="7"/>
  <c r="U306" i="7"/>
  <c r="L316" i="7"/>
  <c r="G309" i="7"/>
  <c r="S41" i="7"/>
  <c r="R247" i="7"/>
  <c r="M271" i="7"/>
  <c r="Y272" i="7"/>
  <c r="Z272" i="7"/>
  <c r="AA315" i="7"/>
  <c r="AC315" i="7"/>
  <c r="W308" i="7"/>
  <c r="L248" i="7"/>
  <c r="G246" i="7"/>
  <c r="L246" i="7" s="1"/>
  <c r="M231" i="7"/>
  <c r="Z233" i="7"/>
  <c r="L317" i="7"/>
  <c r="G310" i="7"/>
  <c r="R246" i="7"/>
  <c r="AA32" i="7"/>
  <c r="Y32" i="7"/>
  <c r="Z32" i="7"/>
  <c r="L214" i="7"/>
  <c r="J127" i="7"/>
  <c r="J124" i="7" s="1"/>
  <c r="J120" i="7" s="1"/>
  <c r="AB99" i="7"/>
  <c r="R95" i="7"/>
  <c r="M337" i="7"/>
  <c r="AA338" i="7"/>
  <c r="Z143" i="7"/>
  <c r="M142" i="7"/>
  <c r="Y143" i="7"/>
  <c r="Y311" i="7"/>
  <c r="AA311" i="7"/>
  <c r="AB337" i="7"/>
  <c r="Y49" i="7"/>
  <c r="Z291" i="7"/>
  <c r="AB291" i="7"/>
  <c r="U290" i="7"/>
  <c r="AC291" i="7"/>
  <c r="AC142" i="7"/>
  <c r="R128" i="7"/>
  <c r="AB190" i="7"/>
  <c r="U41" i="7"/>
  <c r="Z42" i="7"/>
  <c r="W127" i="7"/>
  <c r="AC130" i="7"/>
  <c r="M178" i="7"/>
  <c r="AA179" i="7"/>
  <c r="Z179" i="7"/>
  <c r="Y179" i="7"/>
  <c r="AA231" i="7"/>
  <c r="W129" i="7"/>
  <c r="W249" i="7"/>
  <c r="Y291" i="7"/>
  <c r="R290" i="7"/>
  <c r="Z191" i="7"/>
  <c r="M190" i="7"/>
  <c r="AA191" i="7"/>
  <c r="M218" i="7"/>
  <c r="Y219" i="7"/>
  <c r="AA266" i="7"/>
  <c r="Z266" i="7"/>
  <c r="Y162" i="7"/>
  <c r="AA162" i="7"/>
  <c r="L291" i="7"/>
  <c r="I290" i="7"/>
  <c r="Q10" i="7"/>
  <c r="Z100" i="7"/>
  <c r="M99" i="7"/>
  <c r="M95" i="7" s="1"/>
  <c r="AA100" i="7"/>
  <c r="AC49" i="7"/>
  <c r="AA49" i="7"/>
  <c r="W41" i="7"/>
  <c r="AA138" i="7"/>
  <c r="M226" i="7"/>
  <c r="Y227" i="7"/>
  <c r="AA223" i="7"/>
  <c r="M222" i="7"/>
  <c r="Y222" i="7" s="1"/>
  <c r="Z223" i="7"/>
  <c r="AA232" i="7"/>
  <c r="AC337" i="7"/>
  <c r="M260" i="7"/>
  <c r="AA261" i="7"/>
  <c r="Z261" i="7"/>
  <c r="Y261" i="7"/>
  <c r="Z227" i="7"/>
  <c r="M112" i="7"/>
  <c r="Y112" i="7" s="1"/>
  <c r="Z114" i="7"/>
  <c r="AA114" i="7"/>
  <c r="M277" i="7"/>
  <c r="Y134" i="7"/>
  <c r="M128" i="7"/>
  <c r="AA134" i="7"/>
  <c r="AA272" i="7"/>
  <c r="Z278" i="7"/>
  <c r="Z311" i="7"/>
  <c r="M146" i="7"/>
  <c r="Z147" i="7"/>
  <c r="AA147" i="7"/>
  <c r="AB241" i="7"/>
  <c r="Z241" i="7"/>
  <c r="U240" i="7"/>
  <c r="AC241" i="7"/>
  <c r="Y231" i="7"/>
  <c r="R129" i="7"/>
  <c r="Z323" i="7"/>
  <c r="M316" i="7"/>
  <c r="Y323" i="7"/>
  <c r="R308" i="7"/>
  <c r="M130" i="7"/>
  <c r="AA130" i="7" s="1"/>
  <c r="Y131" i="7"/>
  <c r="AC230" i="7"/>
  <c r="AA230" i="7"/>
  <c r="Y310" i="7"/>
  <c r="R307" i="7"/>
  <c r="AC11" i="7"/>
  <c r="W10" i="7"/>
  <c r="W128" i="7"/>
  <c r="AC154" i="7"/>
  <c r="AA154" i="7"/>
  <c r="G124" i="7"/>
  <c r="R306" i="7"/>
  <c r="S345" i="7"/>
  <c r="X345" i="7"/>
  <c r="AA316" i="7"/>
  <c r="AC316" i="7"/>
  <c r="W309" i="7"/>
  <c r="Z50" i="7"/>
  <c r="M49" i="7"/>
  <c r="M41" i="7" s="1"/>
  <c r="AA50" i="7"/>
  <c r="AB202" i="7"/>
  <c r="Z202" i="7"/>
  <c r="AC202" i="7"/>
  <c r="AB162" i="7"/>
  <c r="Z162" i="7"/>
  <c r="AC162" i="7"/>
  <c r="M310" i="7"/>
  <c r="AA317" i="7"/>
  <c r="S10" i="7"/>
  <c r="Q120" i="7"/>
  <c r="AA187" i="7"/>
  <c r="M186" i="7"/>
  <c r="Z186" i="7" s="1"/>
  <c r="Y187" i="7"/>
  <c r="L129" i="7"/>
  <c r="G126" i="7"/>
  <c r="G249" i="7"/>
  <c r="G247" i="7" s="1"/>
  <c r="L250" i="7"/>
  <c r="L249" i="7" s="1"/>
  <c r="AA301" i="7"/>
  <c r="AC301" i="7"/>
  <c r="K308" i="7"/>
  <c r="K305" i="7" s="1"/>
  <c r="K120" i="7" s="1"/>
  <c r="K345" i="7" s="1"/>
  <c r="L337" i="7"/>
  <c r="M94" i="7"/>
  <c r="M9" i="7"/>
  <c r="Y104" i="7"/>
  <c r="Z104" i="7"/>
  <c r="AA104" i="7"/>
  <c r="AA67" i="7"/>
  <c r="AA202" i="7"/>
  <c r="Y202" i="7"/>
  <c r="Y317" i="7"/>
  <c r="J345" i="7"/>
  <c r="Y114" i="7"/>
  <c r="Z218" i="7"/>
  <c r="AB218" i="7"/>
  <c r="G308" i="7"/>
  <c r="Y338" i="7"/>
  <c r="AA271" i="7"/>
  <c r="U308" i="7"/>
  <c r="Y50" i="7"/>
  <c r="Y233" i="7"/>
  <c r="L277" i="7"/>
  <c r="H249" i="7"/>
  <c r="H247" i="7" s="1"/>
  <c r="H123" i="7" s="1"/>
  <c r="H345" i="7" s="1"/>
  <c r="H81" i="6"/>
  <c r="K83" i="6"/>
  <c r="K9" i="6"/>
  <c r="J8" i="6"/>
  <c r="H60" i="6"/>
  <c r="K61" i="6"/>
  <c r="J77" i="6"/>
  <c r="K76" i="6"/>
  <c r="H9" i="6"/>
  <c r="H72" i="6"/>
  <c r="H45" i="6"/>
  <c r="H56" i="6"/>
  <c r="K57" i="6"/>
  <c r="H67" i="6"/>
  <c r="K68" i="6"/>
  <c r="H22" i="6"/>
  <c r="K23" i="6"/>
  <c r="K45" i="6"/>
  <c r="J50" i="6"/>
  <c r="K46" i="6"/>
  <c r="J66" i="6"/>
  <c r="K72" i="6"/>
  <c r="M213" i="5"/>
  <c r="N213" i="5"/>
  <c r="M131" i="5"/>
  <c r="N88" i="5"/>
  <c r="H87" i="5"/>
  <c r="M88" i="5"/>
  <c r="O184" i="5"/>
  <c r="K183" i="5"/>
  <c r="H190" i="5"/>
  <c r="M190" i="5"/>
  <c r="J189" i="5"/>
  <c r="H197" i="5"/>
  <c r="M197" i="5" s="1"/>
  <c r="H71" i="5"/>
  <c r="H64" i="5"/>
  <c r="N66" i="5"/>
  <c r="M66" i="5"/>
  <c r="H83" i="5"/>
  <c r="M84" i="5"/>
  <c r="N84" i="5"/>
  <c r="O59" i="5"/>
  <c r="H55" i="5"/>
  <c r="J167" i="5"/>
  <c r="M169" i="5"/>
  <c r="M191" i="5"/>
  <c r="J168" i="5"/>
  <c r="O170" i="5"/>
  <c r="M107" i="5"/>
  <c r="O103" i="5"/>
  <c r="N103" i="5"/>
  <c r="M143" i="5"/>
  <c r="J183" i="5"/>
  <c r="H59" i="5"/>
  <c r="M59" i="5" s="1"/>
  <c r="J9" i="5"/>
  <c r="M76" i="5"/>
  <c r="N60" i="5"/>
  <c r="M147" i="5"/>
  <c r="O51" i="5"/>
  <c r="O55" i="5"/>
  <c r="K54" i="5"/>
  <c r="N55" i="5"/>
  <c r="H95" i="5"/>
  <c r="M96" i="5"/>
  <c r="N96" i="5"/>
  <c r="M135" i="5"/>
  <c r="O107" i="5"/>
  <c r="N107" i="5"/>
  <c r="H107" i="5"/>
  <c r="N199" i="5"/>
  <c r="M127" i="5"/>
  <c r="H99" i="5"/>
  <c r="H75" i="5"/>
  <c r="M75" i="5" s="1"/>
  <c r="O79" i="5"/>
  <c r="N79" i="5"/>
  <c r="H17" i="5"/>
  <c r="N18" i="5"/>
  <c r="M18" i="5"/>
  <c r="O75" i="5"/>
  <c r="H185" i="5"/>
  <c r="M186" i="5"/>
  <c r="N186" i="5"/>
  <c r="H91" i="5"/>
  <c r="N92" i="5"/>
  <c r="M92" i="5"/>
  <c r="N56" i="5"/>
  <c r="M56" i="5"/>
  <c r="H204" i="5"/>
  <c r="M72" i="5"/>
  <c r="O71" i="5"/>
  <c r="N71" i="5"/>
  <c r="M155" i="5"/>
  <c r="N143" i="5"/>
  <c r="O197" i="5"/>
  <c r="K195" i="5"/>
  <c r="N206" i="5"/>
  <c r="M204" i="5"/>
  <c r="J198" i="5"/>
  <c r="N17" i="5"/>
  <c r="O17" i="5"/>
  <c r="H170" i="5"/>
  <c r="N172" i="5"/>
  <c r="M99" i="5"/>
  <c r="N131" i="5"/>
  <c r="N190" i="5"/>
  <c r="K189" i="5"/>
  <c r="N115" i="5"/>
  <c r="M151" i="5"/>
  <c r="H160" i="5"/>
  <c r="N160" i="5" s="1"/>
  <c r="M161" i="5"/>
  <c r="M44" i="5"/>
  <c r="H167" i="5"/>
  <c r="N179" i="5"/>
  <c r="M55" i="5"/>
  <c r="J54" i="5"/>
  <c r="K167" i="5"/>
  <c r="N169" i="5"/>
  <c r="M71" i="5"/>
  <c r="N72" i="5"/>
  <c r="N155" i="5"/>
  <c r="J195" i="5"/>
  <c r="M217" i="5"/>
  <c r="N217" i="5"/>
  <c r="H103" i="5"/>
  <c r="M104" i="5"/>
  <c r="K10" i="5"/>
  <c r="K198" i="5"/>
  <c r="N204" i="5"/>
  <c r="O204" i="5"/>
  <c r="K159" i="5"/>
  <c r="O160" i="5"/>
  <c r="M139" i="5"/>
  <c r="O99" i="5"/>
  <c r="N99" i="5"/>
  <c r="H10" i="5"/>
  <c r="M179" i="5"/>
  <c r="AC308" i="4"/>
  <c r="W305" i="4"/>
  <c r="M240" i="4"/>
  <c r="S49" i="4"/>
  <c r="S41" i="4" s="1"/>
  <c r="U129" i="4"/>
  <c r="Z231" i="4"/>
  <c r="AB218" i="4"/>
  <c r="Z230" i="4"/>
  <c r="AB230" i="4"/>
  <c r="Y134" i="4"/>
  <c r="L260" i="4"/>
  <c r="G248" i="4"/>
  <c r="L49" i="4"/>
  <c r="G41" i="4"/>
  <c r="M277" i="4"/>
  <c r="AA278" i="4"/>
  <c r="Z278" i="4"/>
  <c r="Y278" i="4"/>
  <c r="Z323" i="4"/>
  <c r="R248" i="4"/>
  <c r="Y260" i="4"/>
  <c r="M210" i="4"/>
  <c r="Y211" i="4"/>
  <c r="Z211" i="4"/>
  <c r="W310" i="4"/>
  <c r="AC317" i="4"/>
  <c r="AA317" i="4"/>
  <c r="AA242" i="4"/>
  <c r="AC242" i="4"/>
  <c r="W241" i="4"/>
  <c r="M301" i="4"/>
  <c r="Z302" i="4"/>
  <c r="L315" i="4"/>
  <c r="G308" i="4"/>
  <c r="M202" i="4"/>
  <c r="Z203" i="4"/>
  <c r="Y203" i="4"/>
  <c r="AA203" i="4"/>
  <c r="AB260" i="4"/>
  <c r="M142" i="4"/>
  <c r="Y143" i="4"/>
  <c r="Z143" i="4"/>
  <c r="AA143" i="4"/>
  <c r="M271" i="4"/>
  <c r="Z271" i="4" s="1"/>
  <c r="Y272" i="4"/>
  <c r="Z272" i="4"/>
  <c r="U127" i="4"/>
  <c r="AA147" i="4"/>
  <c r="M146" i="4"/>
  <c r="Y147" i="4"/>
  <c r="Z147" i="4"/>
  <c r="R127" i="4"/>
  <c r="AB130" i="4"/>
  <c r="AA312" i="4"/>
  <c r="M311" i="4"/>
  <c r="Y311" i="4" s="1"/>
  <c r="Z312" i="4"/>
  <c r="Y199" i="4"/>
  <c r="M198" i="4"/>
  <c r="AA199" i="4"/>
  <c r="Z199" i="4"/>
  <c r="AA162" i="4"/>
  <c r="AC162" i="4"/>
  <c r="U246" i="4"/>
  <c r="AB248" i="4"/>
  <c r="K345" i="4"/>
  <c r="AB186" i="4"/>
  <c r="Z186" i="4"/>
  <c r="L142" i="4"/>
  <c r="G127" i="4"/>
  <c r="M158" i="4"/>
  <c r="Y159" i="4"/>
  <c r="Z159" i="4"/>
  <c r="AA159" i="4"/>
  <c r="AA266" i="4"/>
  <c r="Y266" i="4"/>
  <c r="Z266" i="4"/>
  <c r="M231" i="4"/>
  <c r="Y233" i="4"/>
  <c r="AA233" i="4"/>
  <c r="Z297" i="4"/>
  <c r="U296" i="4"/>
  <c r="AB297" i="4"/>
  <c r="R41" i="4"/>
  <c r="M138" i="4"/>
  <c r="Y138" i="4" s="1"/>
  <c r="AA139" i="4"/>
  <c r="Z139" i="4"/>
  <c r="W41" i="4"/>
  <c r="AA42" i="4"/>
  <c r="M190" i="4"/>
  <c r="Y191" i="4"/>
  <c r="AA191" i="4"/>
  <c r="Z191" i="4"/>
  <c r="AA67" i="4"/>
  <c r="M214" i="4"/>
  <c r="Y215" i="4"/>
  <c r="Z215" i="4"/>
  <c r="R125" i="4"/>
  <c r="AB317" i="4"/>
  <c r="U310" i="4"/>
  <c r="Z317" i="4"/>
  <c r="G296" i="4"/>
  <c r="L297" i="4"/>
  <c r="L186" i="4"/>
  <c r="H127" i="4"/>
  <c r="H124" i="4" s="1"/>
  <c r="H120" i="4" s="1"/>
  <c r="M206" i="4"/>
  <c r="AA207" i="4"/>
  <c r="Y207" i="4"/>
  <c r="Z207" i="4"/>
  <c r="Z227" i="4"/>
  <c r="M226" i="4"/>
  <c r="Y227" i="4"/>
  <c r="AA134" i="4"/>
  <c r="AB291" i="4"/>
  <c r="R290" i="4"/>
  <c r="AB341" i="4"/>
  <c r="Z341" i="4"/>
  <c r="AC341" i="4"/>
  <c r="M162" i="4"/>
  <c r="Y163" i="4"/>
  <c r="Z12" i="4"/>
  <c r="U11" i="4"/>
  <c r="AB12" i="4"/>
  <c r="Z134" i="4"/>
  <c r="AB134" i="4"/>
  <c r="U128" i="4"/>
  <c r="M316" i="4"/>
  <c r="Y323" i="4"/>
  <c r="Y342" i="4"/>
  <c r="M341" i="4"/>
  <c r="AA342" i="4"/>
  <c r="W295" i="4"/>
  <c r="U249" i="4"/>
  <c r="AB250" i="4"/>
  <c r="Z250" i="4"/>
  <c r="G125" i="4"/>
  <c r="L128" i="4"/>
  <c r="W127" i="4"/>
  <c r="M11" i="4"/>
  <c r="Y12" i="4"/>
  <c r="Z42" i="4"/>
  <c r="L241" i="4"/>
  <c r="G240" i="4"/>
  <c r="L240" i="4" s="1"/>
  <c r="AC214" i="4"/>
  <c r="AA214" i="4"/>
  <c r="H345" i="4"/>
  <c r="M333" i="4"/>
  <c r="Y334" i="4"/>
  <c r="Z334" i="4"/>
  <c r="AC290" i="4"/>
  <c r="W289" i="4"/>
  <c r="R295" i="4"/>
  <c r="M166" i="4"/>
  <c r="Z167" i="4"/>
  <c r="Y167" i="4"/>
  <c r="AC210" i="4"/>
  <c r="AA9" i="4"/>
  <c r="L250" i="4"/>
  <c r="L249" i="4" s="1"/>
  <c r="G249" i="4"/>
  <c r="G247" i="4" s="1"/>
  <c r="L247" i="4" s="1"/>
  <c r="Q10" i="4"/>
  <c r="AB242" i="4"/>
  <c r="Z242" i="4"/>
  <c r="U241" i="4"/>
  <c r="AC333" i="4"/>
  <c r="Z257" i="4"/>
  <c r="M256" i="4"/>
  <c r="AA257" i="4"/>
  <c r="Y257" i="4"/>
  <c r="AC337" i="4"/>
  <c r="M222" i="4"/>
  <c r="Y223" i="4"/>
  <c r="Z223" i="4"/>
  <c r="AA297" i="4"/>
  <c r="Y297" i="4"/>
  <c r="AA211" i="4"/>
  <c r="M291" i="4"/>
  <c r="Y291" i="4" s="1"/>
  <c r="Z292" i="4"/>
  <c r="AA292" i="4"/>
  <c r="K41" i="4"/>
  <c r="K10" i="4" s="1"/>
  <c r="L42" i="4"/>
  <c r="G129" i="4"/>
  <c r="L231" i="4"/>
  <c r="Q345" i="4"/>
  <c r="U305" i="4"/>
  <c r="AC134" i="4"/>
  <c r="AA334" i="4"/>
  <c r="Y32" i="4"/>
  <c r="Y9" i="4"/>
  <c r="AC230" i="4"/>
  <c r="AC166" i="4"/>
  <c r="AA166" i="4"/>
  <c r="S67" i="4"/>
  <c r="AB337" i="4"/>
  <c r="M337" i="4"/>
  <c r="Z337" i="4" s="1"/>
  <c r="Y338" i="4"/>
  <c r="Y250" i="4"/>
  <c r="R249" i="4"/>
  <c r="M218" i="4"/>
  <c r="Z219" i="4"/>
  <c r="AA219" i="4"/>
  <c r="AC186" i="4"/>
  <c r="M111" i="4"/>
  <c r="Z113" i="4"/>
  <c r="Y113" i="4"/>
  <c r="AA113" i="4"/>
  <c r="W128" i="4"/>
  <c r="Y302" i="4"/>
  <c r="Z342" i="4"/>
  <c r="Z67" i="4"/>
  <c r="AB162" i="4"/>
  <c r="W249" i="4"/>
  <c r="Y95" i="4"/>
  <c r="AB95" i="4"/>
  <c r="W309" i="4"/>
  <c r="AC316" i="4"/>
  <c r="AA316" i="4"/>
  <c r="M248" i="4"/>
  <c r="AB316" i="4"/>
  <c r="U309" i="4"/>
  <c r="Y42" i="4"/>
  <c r="S12" i="4"/>
  <c r="S11" i="4" s="1"/>
  <c r="I345" i="4"/>
  <c r="M249" i="4"/>
  <c r="M247" i="4" s="1"/>
  <c r="AA250" i="4"/>
  <c r="W126" i="4"/>
  <c r="L9" i="4"/>
  <c r="L307" i="4"/>
  <c r="H123" i="4"/>
  <c r="L12" i="4"/>
  <c r="G11" i="4"/>
  <c r="L316" i="4"/>
  <c r="G309" i="4"/>
  <c r="Z95" i="4"/>
  <c r="Z131" i="4"/>
  <c r="M130" i="4"/>
  <c r="AA131" i="4"/>
  <c r="AA302" i="4"/>
  <c r="R308" i="4"/>
  <c r="Y150" i="4"/>
  <c r="AA222" i="4"/>
  <c r="AA260" i="4"/>
  <c r="W248" i="4"/>
  <c r="Y242" i="4"/>
  <c r="R241" i="4"/>
  <c r="AA12" i="4"/>
  <c r="AC12" i="4"/>
  <c r="W11" i="4"/>
  <c r="Y139" i="4"/>
  <c r="AB49" i="4"/>
  <c r="U41" i="4"/>
  <c r="Y292" i="4"/>
  <c r="M112" i="4"/>
  <c r="AA114" i="4"/>
  <c r="Y114" i="4"/>
  <c r="Z114" i="4"/>
  <c r="M49" i="4"/>
  <c r="H60" i="3"/>
  <c r="K61" i="3"/>
  <c r="K82" i="3"/>
  <c r="H80" i="3"/>
  <c r="H81" i="3"/>
  <c r="K83" i="3"/>
  <c r="K57" i="3"/>
  <c r="H56" i="3"/>
  <c r="K69" i="3"/>
  <c r="H68" i="3"/>
  <c r="H9" i="3"/>
  <c r="K10" i="3"/>
  <c r="J77" i="3"/>
  <c r="K34" i="3"/>
  <c r="H72" i="3"/>
  <c r="K73" i="3"/>
  <c r="H45" i="3"/>
  <c r="K46" i="3"/>
  <c r="H22" i="3"/>
  <c r="K23" i="3"/>
  <c r="H75" i="2"/>
  <c r="M76" i="2"/>
  <c r="H17" i="2"/>
  <c r="M11" i="2"/>
  <c r="J10" i="2"/>
  <c r="M185" i="2"/>
  <c r="J184" i="2"/>
  <c r="J168" i="2"/>
  <c r="H63" i="2"/>
  <c r="N65" i="2"/>
  <c r="N17" i="2"/>
  <c r="J197" i="2"/>
  <c r="H160" i="2"/>
  <c r="H217" i="2"/>
  <c r="N218" i="2"/>
  <c r="N44" i="2"/>
  <c r="M44" i="2"/>
  <c r="O99" i="2"/>
  <c r="N99" i="2"/>
  <c r="J190" i="2"/>
  <c r="O91" i="2"/>
  <c r="N91" i="2"/>
  <c r="N127" i="2"/>
  <c r="O127" i="2"/>
  <c r="J165" i="2"/>
  <c r="O83" i="2"/>
  <c r="N83" i="2"/>
  <c r="O59" i="2"/>
  <c r="H191" i="2"/>
  <c r="N192" i="2"/>
  <c r="N18" i="2"/>
  <c r="M143" i="2"/>
  <c r="N185" i="2"/>
  <c r="K184" i="2"/>
  <c r="H59" i="2"/>
  <c r="M60" i="2"/>
  <c r="N103" i="2"/>
  <c r="O103" i="2"/>
  <c r="H87" i="2"/>
  <c r="M88" i="2"/>
  <c r="M192" i="2"/>
  <c r="N66" i="2"/>
  <c r="H64" i="2"/>
  <c r="K195" i="2"/>
  <c r="N197" i="2"/>
  <c r="M135" i="2"/>
  <c r="M64" i="2"/>
  <c r="J54" i="2"/>
  <c r="O87" i="2"/>
  <c r="N87" i="2"/>
  <c r="H79" i="2"/>
  <c r="M119" i="2"/>
  <c r="M131" i="2"/>
  <c r="H170" i="2"/>
  <c r="N172" i="2"/>
  <c r="H197" i="2"/>
  <c r="H198" i="2"/>
  <c r="N204" i="2"/>
  <c r="M127" i="2"/>
  <c r="M161" i="2"/>
  <c r="J160" i="2"/>
  <c r="O71" i="2"/>
  <c r="N160" i="2"/>
  <c r="K159" i="2"/>
  <c r="K189" i="2"/>
  <c r="H55" i="2"/>
  <c r="N56" i="2"/>
  <c r="M56" i="2"/>
  <c r="H71" i="2"/>
  <c r="M72" i="2"/>
  <c r="M203" i="2"/>
  <c r="M204" i="2"/>
  <c r="J198" i="2"/>
  <c r="M63" i="2"/>
  <c r="J53" i="2"/>
  <c r="O63" i="2"/>
  <c r="N115" i="2"/>
  <c r="M18" i="2"/>
  <c r="N119" i="2"/>
  <c r="O119" i="2"/>
  <c r="N151" i="2"/>
  <c r="N179" i="2"/>
  <c r="O135" i="2"/>
  <c r="N135" i="2"/>
  <c r="O64" i="2"/>
  <c r="H91" i="2"/>
  <c r="M92" i="2"/>
  <c r="K52" i="2"/>
  <c r="O54" i="2"/>
  <c r="O75" i="2"/>
  <c r="N75" i="2"/>
  <c r="N169" i="2"/>
  <c r="M169" i="2"/>
  <c r="H167" i="2"/>
  <c r="M167" i="2" s="1"/>
  <c r="N95" i="2"/>
  <c r="K53" i="2"/>
  <c r="H83" i="2"/>
  <c r="M84" i="2"/>
  <c r="N11" i="2"/>
  <c r="K10" i="2"/>
  <c r="M217" i="2"/>
  <c r="O79" i="2"/>
  <c r="N79" i="2"/>
  <c r="M79" i="2"/>
  <c r="M17" i="2"/>
  <c r="K165" i="2"/>
  <c r="M123" i="2"/>
  <c r="N131" i="2"/>
  <c r="H11" i="2"/>
  <c r="N139" i="2"/>
  <c r="O111" i="2"/>
  <c r="N111" i="2"/>
  <c r="M139" i="2"/>
  <c r="O143" i="2"/>
  <c r="N143" i="2"/>
  <c r="N76" i="2"/>
  <c r="H183" i="2"/>
  <c r="N92" i="2"/>
  <c r="S10" i="1"/>
  <c r="I41" i="1"/>
  <c r="L42" i="1"/>
  <c r="Y126" i="1"/>
  <c r="R123" i="1"/>
  <c r="Y139" i="1"/>
  <c r="Z139" i="1"/>
  <c r="M313" i="1"/>
  <c r="Y320" i="1"/>
  <c r="AA320" i="1"/>
  <c r="AB49" i="1"/>
  <c r="I10" i="1"/>
  <c r="AB92" i="1"/>
  <c r="AA139" i="1"/>
  <c r="AB163" i="1"/>
  <c r="Z312" i="1"/>
  <c r="AB312" i="1"/>
  <c r="Z308" i="1"/>
  <c r="U305" i="1"/>
  <c r="AB308" i="1"/>
  <c r="M203" i="1"/>
  <c r="Y204" i="1"/>
  <c r="AA204" i="1"/>
  <c r="U122" i="1"/>
  <c r="AA156" i="1"/>
  <c r="M155" i="1"/>
  <c r="Y156" i="1"/>
  <c r="M294" i="1"/>
  <c r="AA295" i="1"/>
  <c r="Z295" i="1"/>
  <c r="M49" i="1"/>
  <c r="Z49" i="1" s="1"/>
  <c r="Z50" i="1"/>
  <c r="W124" i="1"/>
  <c r="W307" i="1"/>
  <c r="M268" i="1"/>
  <c r="Z269" i="1"/>
  <c r="AA269" i="1"/>
  <c r="Y269" i="1"/>
  <c r="M274" i="1"/>
  <c r="W305" i="1"/>
  <c r="M257" i="1"/>
  <c r="Z258" i="1"/>
  <c r="U243" i="1"/>
  <c r="G11" i="1"/>
  <c r="L12" i="1"/>
  <c r="W303" i="1"/>
  <c r="W245" i="1"/>
  <c r="Y143" i="1"/>
  <c r="AB143" i="1"/>
  <c r="AB338" i="1"/>
  <c r="Z65" i="1"/>
  <c r="AB155" i="1"/>
  <c r="Z155" i="1"/>
  <c r="G125" i="1"/>
  <c r="W287" i="1"/>
  <c r="AA288" i="1"/>
  <c r="Z191" i="1"/>
  <c r="AB191" i="1"/>
  <c r="Y131" i="1"/>
  <c r="Z131" i="1"/>
  <c r="R286" i="1"/>
  <c r="Z123" i="1"/>
  <c r="M308" i="1"/>
  <c r="AA309" i="1"/>
  <c r="AB334" i="1"/>
  <c r="Z275" i="1"/>
  <c r="Z164" i="1"/>
  <c r="M163" i="1"/>
  <c r="AA164" i="1"/>
  <c r="Q49" i="1"/>
  <c r="Q41" i="1" s="1"/>
  <c r="Q10" i="1" s="1"/>
  <c r="Q342" i="1" s="1"/>
  <c r="M135" i="1"/>
  <c r="Y136" i="1"/>
  <c r="Z136" i="1"/>
  <c r="L228" i="1"/>
  <c r="G126" i="1"/>
  <c r="L257" i="1"/>
  <c r="G245" i="1"/>
  <c r="AB171" i="1"/>
  <c r="M159" i="1"/>
  <c r="Y160" i="1"/>
  <c r="Z160" i="1"/>
  <c r="G305" i="1"/>
  <c r="M338" i="1"/>
  <c r="Y339" i="1"/>
  <c r="Z91" i="1"/>
  <c r="U124" i="1"/>
  <c r="AA101" i="1"/>
  <c r="M91" i="1"/>
  <c r="M9" i="1"/>
  <c r="Y101" i="1"/>
  <c r="Y105" i="1"/>
  <c r="AA105" i="1"/>
  <c r="Z105" i="1"/>
  <c r="AA147" i="1"/>
  <c r="Z147" i="1"/>
  <c r="Z274" i="1"/>
  <c r="L49" i="1"/>
  <c r="G41" i="1"/>
  <c r="L41" i="1" s="1"/>
  <c r="Y240" i="1"/>
  <c r="M239" i="1"/>
  <c r="Z240" i="1"/>
  <c r="AB203" i="1"/>
  <c r="M42" i="1"/>
  <c r="AC92" i="1"/>
  <c r="AA160" i="1"/>
  <c r="U246" i="1"/>
  <c r="AB247" i="1"/>
  <c r="M314" i="1"/>
  <c r="Y325" i="1"/>
  <c r="Z325" i="1"/>
  <c r="M334" i="1"/>
  <c r="Z335" i="1"/>
  <c r="AA240" i="1"/>
  <c r="G303" i="1"/>
  <c r="L306" i="1"/>
  <c r="U109" i="1"/>
  <c r="Z204" i="1"/>
  <c r="S342" i="1"/>
  <c r="Z224" i="1"/>
  <c r="M223" i="1"/>
  <c r="AA224" i="1"/>
  <c r="Y224" i="1"/>
  <c r="Z219" i="1"/>
  <c r="AB219" i="1"/>
  <c r="Y308" i="1"/>
  <c r="R305" i="1"/>
  <c r="Z313" i="1"/>
  <c r="U306" i="1"/>
  <c r="AC306" i="1" s="1"/>
  <c r="AB313" i="1"/>
  <c r="AB237" i="1"/>
  <c r="Y294" i="1"/>
  <c r="R293" i="1"/>
  <c r="AB294" i="1"/>
  <c r="R41" i="1"/>
  <c r="AA43" i="1"/>
  <c r="AA123" i="1"/>
  <c r="G304" i="1"/>
  <c r="L304" i="1" s="1"/>
  <c r="L307" i="1"/>
  <c r="AA112" i="1"/>
  <c r="Y112" i="1"/>
  <c r="M111" i="1"/>
  <c r="Z111" i="1" s="1"/>
  <c r="AC49" i="1"/>
  <c r="AA49" i="1"/>
  <c r="W122" i="1"/>
  <c r="M227" i="1"/>
  <c r="Y229" i="1"/>
  <c r="AA229" i="1"/>
  <c r="Z93" i="1"/>
  <c r="L238" i="1"/>
  <c r="G237" i="1"/>
  <c r="L237" i="1" s="1"/>
  <c r="Z195" i="1"/>
  <c r="AB195" i="1"/>
  <c r="M96" i="1"/>
  <c r="M92" i="1" s="1"/>
  <c r="AA97" i="1"/>
  <c r="Z97" i="1"/>
  <c r="Y97" i="1"/>
  <c r="AA176" i="1"/>
  <c r="M175" i="1"/>
  <c r="Y175" i="1" s="1"/>
  <c r="Z176" i="1"/>
  <c r="W246" i="1"/>
  <c r="AA239" i="1"/>
  <c r="W238" i="1"/>
  <c r="Z42" i="1"/>
  <c r="U41" i="1"/>
  <c r="Y211" i="1"/>
  <c r="AB330" i="1"/>
  <c r="M195" i="1"/>
  <c r="Y196" i="1"/>
  <c r="AA196" i="1"/>
  <c r="AB286" i="1"/>
  <c r="M288" i="1"/>
  <c r="Z289" i="1"/>
  <c r="Y289" i="1"/>
  <c r="Y295" i="1"/>
  <c r="R10" i="1"/>
  <c r="W41" i="1"/>
  <c r="M171" i="1"/>
  <c r="Y172" i="1"/>
  <c r="AA172" i="1"/>
  <c r="M199" i="1"/>
  <c r="Z200" i="1"/>
  <c r="Z187" i="1"/>
  <c r="AB187" i="1"/>
  <c r="H124" i="1"/>
  <c r="H121" i="1" s="1"/>
  <c r="H117" i="1" s="1"/>
  <c r="H342" i="1" s="1"/>
  <c r="Y176" i="1"/>
  <c r="M179" i="1"/>
  <c r="Z180" i="1"/>
  <c r="Y180" i="1"/>
  <c r="M330" i="1"/>
  <c r="AA330" i="1" s="1"/>
  <c r="Y331" i="1"/>
  <c r="AA216" i="1"/>
  <c r="M215" i="1"/>
  <c r="Z216" i="1"/>
  <c r="Y151" i="1"/>
  <c r="AB151" i="1"/>
  <c r="R125" i="1"/>
  <c r="R245" i="1"/>
  <c r="J342" i="1"/>
  <c r="AA159" i="1"/>
  <c r="Y274" i="1"/>
  <c r="AB199" i="1"/>
  <c r="L143" i="1"/>
  <c r="G124" i="1"/>
  <c r="AA298" i="1"/>
  <c r="Y298" i="1"/>
  <c r="AA50" i="1"/>
  <c r="AA338" i="1"/>
  <c r="Z43" i="1"/>
  <c r="M12" i="1"/>
  <c r="Y13" i="1"/>
  <c r="Z13" i="1"/>
  <c r="M191" i="1"/>
  <c r="AA192" i="1"/>
  <c r="AB298" i="1"/>
  <c r="Z298" i="1"/>
  <c r="U293" i="1"/>
  <c r="AA136" i="1"/>
  <c r="Y192" i="1"/>
  <c r="Z227" i="1"/>
  <c r="AB227" i="1"/>
  <c r="AA65" i="1"/>
  <c r="Z156" i="1"/>
  <c r="Y93" i="1"/>
  <c r="Y164" i="1"/>
  <c r="I287" i="1"/>
  <c r="L288" i="1"/>
  <c r="Z320" i="1"/>
  <c r="AA12" i="1"/>
  <c r="W11" i="1"/>
  <c r="AC12" i="1"/>
  <c r="Y215" i="1"/>
  <c r="M247" i="1"/>
  <c r="Z247" i="1" s="1"/>
  <c r="Y248" i="1"/>
  <c r="AA248" i="1"/>
  <c r="M253" i="1"/>
  <c r="Z254" i="1"/>
  <c r="AA254" i="1"/>
  <c r="Y254" i="1"/>
  <c r="Y335" i="1"/>
  <c r="Y127" i="1"/>
  <c r="R124" i="1"/>
  <c r="M108" i="1"/>
  <c r="Z110" i="1"/>
  <c r="AA110" i="1"/>
  <c r="Y110" i="1"/>
  <c r="L298" i="1"/>
  <c r="G293" i="1"/>
  <c r="R246" i="1"/>
  <c r="H66" i="18" l="1"/>
  <c r="K72" i="18"/>
  <c r="H8" i="18"/>
  <c r="K9" i="18"/>
  <c r="H79" i="18"/>
  <c r="K81" i="18"/>
  <c r="J7" i="18"/>
  <c r="K8" i="18"/>
  <c r="H21" i="18"/>
  <c r="K45" i="18"/>
  <c r="H65" i="18"/>
  <c r="K67" i="18"/>
  <c r="K76" i="18"/>
  <c r="H55" i="18"/>
  <c r="K60" i="18"/>
  <c r="N123" i="17"/>
  <c r="N131" i="17"/>
  <c r="O53" i="17"/>
  <c r="K51" i="17"/>
  <c r="N221" i="17"/>
  <c r="J51" i="17"/>
  <c r="M123" i="17"/>
  <c r="O184" i="17"/>
  <c r="K183" i="17"/>
  <c r="M71" i="17"/>
  <c r="N71" i="17"/>
  <c r="H198" i="17"/>
  <c r="M204" i="17"/>
  <c r="H165" i="17"/>
  <c r="J195" i="17"/>
  <c r="K9" i="17"/>
  <c r="O10" i="17"/>
  <c r="K166" i="17"/>
  <c r="O168" i="17"/>
  <c r="O165" i="17"/>
  <c r="N165" i="17"/>
  <c r="H53" i="17"/>
  <c r="K49" i="17"/>
  <c r="M135" i="17"/>
  <c r="N135" i="17"/>
  <c r="H184" i="17"/>
  <c r="M185" i="17"/>
  <c r="N127" i="17"/>
  <c r="M64" i="17"/>
  <c r="N213" i="17"/>
  <c r="N217" i="17"/>
  <c r="N17" i="17"/>
  <c r="J166" i="17"/>
  <c r="N143" i="17"/>
  <c r="N147" i="17"/>
  <c r="M147" i="17"/>
  <c r="N59" i="17"/>
  <c r="M59" i="17"/>
  <c r="M213" i="17"/>
  <c r="N204" i="17"/>
  <c r="H190" i="17"/>
  <c r="N191" i="17"/>
  <c r="M131" i="17"/>
  <c r="M127" i="17"/>
  <c r="M165" i="17"/>
  <c r="N64" i="17"/>
  <c r="H197" i="17"/>
  <c r="M199" i="17"/>
  <c r="O197" i="17"/>
  <c r="K195" i="17"/>
  <c r="J52" i="17"/>
  <c r="M54" i="17"/>
  <c r="J9" i="17"/>
  <c r="J189" i="17"/>
  <c r="N203" i="17"/>
  <c r="O198" i="17"/>
  <c r="K196" i="17"/>
  <c r="N198" i="17"/>
  <c r="N119" i="17"/>
  <c r="M119" i="17"/>
  <c r="H54" i="17"/>
  <c r="M55" i="17"/>
  <c r="N55" i="17"/>
  <c r="H10" i="17"/>
  <c r="N185" i="17"/>
  <c r="H168" i="17"/>
  <c r="M168" i="17" s="1"/>
  <c r="M167" i="17"/>
  <c r="Z301" i="14"/>
  <c r="M296" i="14"/>
  <c r="AA301" i="14"/>
  <c r="Y301" i="14"/>
  <c r="M249" i="14"/>
  <c r="M247" i="14" s="1"/>
  <c r="AA190" i="14"/>
  <c r="Y190" i="14"/>
  <c r="AA341" i="14"/>
  <c r="Y341" i="14"/>
  <c r="Z341" i="14"/>
  <c r="Y142" i="14"/>
  <c r="AA142" i="14"/>
  <c r="L296" i="14"/>
  <c r="AA206" i="14"/>
  <c r="Y206" i="14"/>
  <c r="Z206" i="14"/>
  <c r="H79" i="16"/>
  <c r="K81" i="16"/>
  <c r="H8" i="16"/>
  <c r="K21" i="16"/>
  <c r="H66" i="16"/>
  <c r="K72" i="16"/>
  <c r="H21" i="16"/>
  <c r="H55" i="16"/>
  <c r="K60" i="16"/>
  <c r="K22" i="16"/>
  <c r="J51" i="16"/>
  <c r="K52" i="16"/>
  <c r="K8" i="16"/>
  <c r="J7" i="16"/>
  <c r="K9" i="16"/>
  <c r="H52" i="15"/>
  <c r="N54" i="15"/>
  <c r="N203" i="15"/>
  <c r="M44" i="15"/>
  <c r="H196" i="15"/>
  <c r="M198" i="15"/>
  <c r="M155" i="15"/>
  <c r="M139" i="15"/>
  <c r="N139" i="15"/>
  <c r="J51" i="15"/>
  <c r="O198" i="15"/>
  <c r="K196" i="15"/>
  <c r="N198" i="15"/>
  <c r="O159" i="15"/>
  <c r="N147" i="15"/>
  <c r="M168" i="15"/>
  <c r="J166" i="15"/>
  <c r="K189" i="15"/>
  <c r="O190" i="15"/>
  <c r="H9" i="15"/>
  <c r="M10" i="15"/>
  <c r="M217" i="15"/>
  <c r="H168" i="15"/>
  <c r="N170" i="15"/>
  <c r="N151" i="15"/>
  <c r="K49" i="15"/>
  <c r="N52" i="15"/>
  <c r="N183" i="15"/>
  <c r="O183" i="15"/>
  <c r="N221" i="15"/>
  <c r="M221" i="15"/>
  <c r="O168" i="15"/>
  <c r="J52" i="15"/>
  <c r="M54" i="15"/>
  <c r="H160" i="15"/>
  <c r="N161" i="15"/>
  <c r="M161" i="15"/>
  <c r="O54" i="15"/>
  <c r="H165" i="15"/>
  <c r="M167" i="15"/>
  <c r="H190" i="15"/>
  <c r="M197" i="15"/>
  <c r="J195" i="15"/>
  <c r="H53" i="15"/>
  <c r="M53" i="15" s="1"/>
  <c r="N63" i="15"/>
  <c r="M190" i="15"/>
  <c r="J189" i="15"/>
  <c r="M147" i="15"/>
  <c r="M213" i="15"/>
  <c r="O165" i="15"/>
  <c r="N165" i="15"/>
  <c r="N44" i="15"/>
  <c r="M203" i="15"/>
  <c r="O197" i="15"/>
  <c r="O51" i="15"/>
  <c r="K48" i="15"/>
  <c r="N213" i="15"/>
  <c r="N143" i="15"/>
  <c r="M135" i="15"/>
  <c r="N135" i="15"/>
  <c r="M63" i="15"/>
  <c r="O10" i="15"/>
  <c r="N10" i="15"/>
  <c r="K9" i="15"/>
  <c r="H183" i="15"/>
  <c r="M184" i="15"/>
  <c r="H197" i="15"/>
  <c r="G126" i="14"/>
  <c r="L129" i="14"/>
  <c r="Y256" i="14"/>
  <c r="AB309" i="14"/>
  <c r="Z309" i="14"/>
  <c r="U306" i="14"/>
  <c r="AB310" i="14"/>
  <c r="AC310" i="14"/>
  <c r="U307" i="14"/>
  <c r="L295" i="14"/>
  <c r="L10" i="14"/>
  <c r="AC249" i="14"/>
  <c r="AA249" i="14"/>
  <c r="W247" i="14"/>
  <c r="S10" i="14"/>
  <c r="S345" i="14" s="1"/>
  <c r="Q49" i="14"/>
  <c r="Q41" i="14" s="1"/>
  <c r="Q10" i="14" s="1"/>
  <c r="Q345" i="14" s="1"/>
  <c r="AA333" i="14"/>
  <c r="Y333" i="14"/>
  <c r="Z333" i="14"/>
  <c r="Z277" i="14"/>
  <c r="G125" i="14"/>
  <c r="L128" i="14"/>
  <c r="Z158" i="14"/>
  <c r="AA158" i="14"/>
  <c r="Y158" i="14"/>
  <c r="M246" i="14"/>
  <c r="Y248" i="14"/>
  <c r="L306" i="14"/>
  <c r="G122" i="14"/>
  <c r="L122" i="14" s="1"/>
  <c r="AA95" i="14"/>
  <c r="Z9" i="14"/>
  <c r="AA9" i="14"/>
  <c r="AA198" i="14"/>
  <c r="Z198" i="14"/>
  <c r="U124" i="14"/>
  <c r="AB127" i="14"/>
  <c r="M310" i="14"/>
  <c r="Z310" i="14" s="1"/>
  <c r="Y317" i="14"/>
  <c r="AA317" i="14"/>
  <c r="AB41" i="14"/>
  <c r="U10" i="14"/>
  <c r="AB125" i="14"/>
  <c r="U121" i="14"/>
  <c r="AA146" i="14"/>
  <c r="Y146" i="14"/>
  <c r="Y296" i="14"/>
  <c r="R295" i="14"/>
  <c r="AB296" i="14"/>
  <c r="AC295" i="14"/>
  <c r="M289" i="14"/>
  <c r="AB290" i="14"/>
  <c r="U289" i="14"/>
  <c r="Z290" i="14"/>
  <c r="R306" i="14"/>
  <c r="Y309" i="14"/>
  <c r="AA166" i="14"/>
  <c r="Y166" i="14"/>
  <c r="Z166" i="14"/>
  <c r="Z242" i="14"/>
  <c r="M241" i="14"/>
  <c r="AA241" i="14" s="1"/>
  <c r="Y242" i="14"/>
  <c r="Y129" i="14"/>
  <c r="R126" i="14"/>
  <c r="Y290" i="14"/>
  <c r="M127" i="14"/>
  <c r="Z127" i="14" s="1"/>
  <c r="Z130" i="14"/>
  <c r="AA130" i="14"/>
  <c r="AA290" i="14"/>
  <c r="Z271" i="14"/>
  <c r="Y271" i="14"/>
  <c r="AA271" i="14"/>
  <c r="Y50" i="14"/>
  <c r="M49" i="14"/>
  <c r="AA50" i="14"/>
  <c r="Z50" i="14"/>
  <c r="AC241" i="14"/>
  <c r="W240" i="14"/>
  <c r="AA246" i="14"/>
  <c r="R124" i="14"/>
  <c r="W124" i="14"/>
  <c r="AC127" i="14"/>
  <c r="L310" i="14"/>
  <c r="G307" i="14"/>
  <c r="L307" i="14" s="1"/>
  <c r="AA277" i="14"/>
  <c r="Z316" i="14"/>
  <c r="M11" i="14"/>
  <c r="Z12" i="14"/>
  <c r="Y12" i="14"/>
  <c r="AA12" i="14"/>
  <c r="Z126" i="14"/>
  <c r="AA67" i="14"/>
  <c r="Y67" i="14"/>
  <c r="Z67" i="14"/>
  <c r="AC125" i="14"/>
  <c r="W121" i="14"/>
  <c r="W305" i="14"/>
  <c r="AC308" i="14"/>
  <c r="Z95" i="14"/>
  <c r="AB248" i="14"/>
  <c r="U246" i="14"/>
  <c r="Z248" i="14"/>
  <c r="AA222" i="14"/>
  <c r="Y222" i="14"/>
  <c r="M128" i="14"/>
  <c r="Z134" i="14"/>
  <c r="Y134" i="14"/>
  <c r="AA134" i="14"/>
  <c r="Y316" i="14"/>
  <c r="M308" i="14"/>
  <c r="M305" i="14" s="1"/>
  <c r="AA311" i="14"/>
  <c r="Z311" i="14"/>
  <c r="AB240" i="14"/>
  <c r="M41" i="14"/>
  <c r="Z41" i="14" s="1"/>
  <c r="AA42" i="14"/>
  <c r="Y42" i="14"/>
  <c r="AA150" i="14"/>
  <c r="Z150" i="14"/>
  <c r="Y150" i="14"/>
  <c r="Z178" i="14"/>
  <c r="AA178" i="14"/>
  <c r="L240" i="14"/>
  <c r="K120" i="14"/>
  <c r="K345" i="14" s="1"/>
  <c r="W306" i="14"/>
  <c r="AC309" i="14"/>
  <c r="AA309" i="14"/>
  <c r="Z256" i="14"/>
  <c r="AA256" i="14"/>
  <c r="AA316" i="14"/>
  <c r="M112" i="14"/>
  <c r="AA112" i="14" s="1"/>
  <c r="Y114" i="14"/>
  <c r="Z114" i="14"/>
  <c r="AA138" i="14"/>
  <c r="Z138" i="14"/>
  <c r="Y138" i="14"/>
  <c r="Z94" i="14"/>
  <c r="AA94" i="14"/>
  <c r="Z186" i="14"/>
  <c r="AA186" i="14"/>
  <c r="R305" i="14"/>
  <c r="W123" i="14"/>
  <c r="AA126" i="14"/>
  <c r="AA194" i="14"/>
  <c r="Z194" i="14"/>
  <c r="AB308" i="14"/>
  <c r="U305" i="14"/>
  <c r="Y194" i="14"/>
  <c r="Y9" i="14"/>
  <c r="AB249" i="14"/>
  <c r="U247" i="14"/>
  <c r="U123" i="14" s="1"/>
  <c r="Z249" i="14"/>
  <c r="Y249" i="14"/>
  <c r="R247" i="14"/>
  <c r="Y247" i="14" s="1"/>
  <c r="Y214" i="14"/>
  <c r="Z214" i="14"/>
  <c r="AA214" i="14"/>
  <c r="Y130" i="14"/>
  <c r="AC10" i="14"/>
  <c r="Z146" i="14"/>
  <c r="Y162" i="14"/>
  <c r="AA162" i="14"/>
  <c r="G124" i="14"/>
  <c r="L127" i="14"/>
  <c r="Z222" i="14"/>
  <c r="R10" i="14"/>
  <c r="Y95" i="14"/>
  <c r="AC41" i="14"/>
  <c r="J51" i="13"/>
  <c r="K76" i="13"/>
  <c r="H65" i="13"/>
  <c r="K67" i="13"/>
  <c r="H8" i="13"/>
  <c r="J50" i="13"/>
  <c r="H21" i="13"/>
  <c r="H55" i="13"/>
  <c r="K60" i="13"/>
  <c r="H66" i="13"/>
  <c r="J64" i="13"/>
  <c r="H79" i="13"/>
  <c r="K81" i="13"/>
  <c r="J7" i="13"/>
  <c r="K21" i="13"/>
  <c r="K45" i="13"/>
  <c r="H54" i="13"/>
  <c r="K56" i="13"/>
  <c r="M59" i="12"/>
  <c r="N59" i="12"/>
  <c r="H165" i="12"/>
  <c r="N165" i="12" s="1"/>
  <c r="M167" i="12"/>
  <c r="H54" i="12"/>
  <c r="N55" i="12"/>
  <c r="M55" i="12"/>
  <c r="J189" i="12"/>
  <c r="N99" i="12"/>
  <c r="M115" i="12"/>
  <c r="H198" i="12"/>
  <c r="H197" i="12"/>
  <c r="N199" i="12"/>
  <c r="M199" i="12"/>
  <c r="H168" i="12"/>
  <c r="M170" i="12"/>
  <c r="N170" i="12"/>
  <c r="O159" i="12"/>
  <c r="J52" i="12"/>
  <c r="H184" i="12"/>
  <c r="N185" i="12"/>
  <c r="M185" i="12"/>
  <c r="K52" i="12"/>
  <c r="O54" i="12"/>
  <c r="O195" i="12"/>
  <c r="O165" i="12"/>
  <c r="M123" i="12"/>
  <c r="O198" i="12"/>
  <c r="K196" i="12"/>
  <c r="K50" i="12" s="1"/>
  <c r="N198" i="12"/>
  <c r="N75" i="12"/>
  <c r="O190" i="12"/>
  <c r="K189" i="12"/>
  <c r="H10" i="12"/>
  <c r="N10" i="12" s="1"/>
  <c r="M11" i="12"/>
  <c r="N139" i="12"/>
  <c r="H190" i="12"/>
  <c r="N107" i="12"/>
  <c r="M75" i="12"/>
  <c r="H160" i="12"/>
  <c r="N161" i="12"/>
  <c r="M161" i="12"/>
  <c r="O166" i="12"/>
  <c r="M107" i="12"/>
  <c r="O183" i="12"/>
  <c r="J9" i="12"/>
  <c r="N167" i="12"/>
  <c r="N51" i="12"/>
  <c r="O51" i="12"/>
  <c r="K48" i="12"/>
  <c r="N127" i="12"/>
  <c r="N64" i="12"/>
  <c r="O10" i="12"/>
  <c r="K9" i="12"/>
  <c r="M44" i="12"/>
  <c r="M143" i="12"/>
  <c r="N131" i="12"/>
  <c r="N83" i="12"/>
  <c r="M51" i="12"/>
  <c r="J48" i="12"/>
  <c r="J196" i="12"/>
  <c r="J50" i="12" s="1"/>
  <c r="M198" i="12"/>
  <c r="M119" i="12"/>
  <c r="M131" i="12"/>
  <c r="M129" i="11"/>
  <c r="Y231" i="11"/>
  <c r="M309" i="11"/>
  <c r="Z316" i="11"/>
  <c r="M127" i="11"/>
  <c r="AA127" i="11" s="1"/>
  <c r="Z130" i="11"/>
  <c r="Y130" i="11"/>
  <c r="AB308" i="11"/>
  <c r="U305" i="11"/>
  <c r="Z158" i="11"/>
  <c r="Y158" i="11"/>
  <c r="R123" i="11"/>
  <c r="Y341" i="11"/>
  <c r="AA341" i="11"/>
  <c r="U307" i="11"/>
  <c r="AB310" i="11"/>
  <c r="Z310" i="11"/>
  <c r="Z182" i="11"/>
  <c r="Y182" i="11"/>
  <c r="W305" i="11"/>
  <c r="AC308" i="11"/>
  <c r="L295" i="11"/>
  <c r="I120" i="11"/>
  <c r="I345" i="11" s="1"/>
  <c r="L127" i="11"/>
  <c r="G124" i="11"/>
  <c r="M249" i="11"/>
  <c r="Z250" i="11"/>
  <c r="Y250" i="11"/>
  <c r="AA231" i="11"/>
  <c r="AA9" i="11"/>
  <c r="Z9" i="11"/>
  <c r="AA182" i="11"/>
  <c r="AA49" i="11"/>
  <c r="AA250" i="11"/>
  <c r="Z99" i="11"/>
  <c r="Y99" i="11"/>
  <c r="AA99" i="11"/>
  <c r="AA256" i="11"/>
  <c r="Y256" i="11"/>
  <c r="AA150" i="11"/>
  <c r="Y150" i="11"/>
  <c r="AA162" i="11"/>
  <c r="Z154" i="11"/>
  <c r="Y154" i="11"/>
  <c r="AA296" i="11"/>
  <c r="W295" i="11"/>
  <c r="AC296" i="11"/>
  <c r="Z231" i="11"/>
  <c r="AB247" i="11"/>
  <c r="Y95" i="11"/>
  <c r="Z95" i="11"/>
  <c r="AB11" i="11"/>
  <c r="U10" i="11"/>
  <c r="W124" i="11"/>
  <c r="AC127" i="11"/>
  <c r="AA210" i="11"/>
  <c r="Y210" i="11"/>
  <c r="Z210" i="11"/>
  <c r="AA94" i="11"/>
  <c r="Z94" i="11"/>
  <c r="AA186" i="11"/>
  <c r="Y186" i="11"/>
  <c r="Z186" i="11"/>
  <c r="AB241" i="11"/>
  <c r="Y241" i="11"/>
  <c r="R240" i="11"/>
  <c r="AA333" i="11"/>
  <c r="Z333" i="11"/>
  <c r="M308" i="11"/>
  <c r="Z308" i="11" s="1"/>
  <c r="Y333" i="11"/>
  <c r="Y277" i="11"/>
  <c r="L248" i="11"/>
  <c r="G246" i="11"/>
  <c r="L246" i="11" s="1"/>
  <c r="Y41" i="11"/>
  <c r="Y190" i="11"/>
  <c r="Z190" i="11"/>
  <c r="AC307" i="11"/>
  <c r="AC125" i="11"/>
  <c r="W121" i="11"/>
  <c r="G123" i="11"/>
  <c r="L123" i="11" s="1"/>
  <c r="L126" i="11"/>
  <c r="L125" i="11"/>
  <c r="G121" i="11"/>
  <c r="L121" i="11" s="1"/>
  <c r="Z297" i="11"/>
  <c r="M296" i="11"/>
  <c r="Y297" i="11"/>
  <c r="Z301" i="11"/>
  <c r="Y301" i="11"/>
  <c r="AB289" i="11"/>
  <c r="R125" i="11"/>
  <c r="W126" i="11"/>
  <c r="AA129" i="11"/>
  <c r="AA249" i="11"/>
  <c r="AC249" i="11"/>
  <c r="W247" i="11"/>
  <c r="M248" i="11"/>
  <c r="Z260" i="11"/>
  <c r="M128" i="11"/>
  <c r="Y134" i="11"/>
  <c r="Z134" i="11"/>
  <c r="AA134" i="11"/>
  <c r="AA214" i="11"/>
  <c r="Y214" i="11"/>
  <c r="Z129" i="11"/>
  <c r="U126" i="11"/>
  <c r="R10" i="11"/>
  <c r="Z291" i="11"/>
  <c r="M290" i="11"/>
  <c r="Y291" i="11"/>
  <c r="AA130" i="11"/>
  <c r="AA277" i="11"/>
  <c r="AB127" i="11"/>
  <c r="U124" i="11"/>
  <c r="Z222" i="11"/>
  <c r="AA222" i="11"/>
  <c r="Y222" i="11"/>
  <c r="AC10" i="11"/>
  <c r="AA248" i="11"/>
  <c r="W246" i="11"/>
  <c r="Y316" i="11"/>
  <c r="L241" i="11"/>
  <c r="H240" i="11"/>
  <c r="L240" i="11" s="1"/>
  <c r="AC310" i="11"/>
  <c r="Y49" i="11"/>
  <c r="AA158" i="11"/>
  <c r="L11" i="11"/>
  <c r="G10" i="11"/>
  <c r="Y226" i="11"/>
  <c r="AA226" i="11"/>
  <c r="Q345" i="11"/>
  <c r="L308" i="11"/>
  <c r="G305" i="11"/>
  <c r="L305" i="11" s="1"/>
  <c r="AB41" i="11"/>
  <c r="Y94" i="11"/>
  <c r="AA166" i="11"/>
  <c r="Z166" i="11"/>
  <c r="Y138" i="11"/>
  <c r="Z138" i="11"/>
  <c r="M112" i="11"/>
  <c r="Z114" i="11"/>
  <c r="AA114" i="11"/>
  <c r="Y114" i="11"/>
  <c r="AA309" i="11"/>
  <c r="W306" i="11"/>
  <c r="AC309" i="11"/>
  <c r="AA240" i="11"/>
  <c r="AC240" i="11"/>
  <c r="AA194" i="11"/>
  <c r="Z194" i="11"/>
  <c r="AB125" i="11"/>
  <c r="U121" i="11"/>
  <c r="AC11" i="11"/>
  <c r="Y111" i="11"/>
  <c r="Z111" i="11"/>
  <c r="AA290" i="11"/>
  <c r="AC290" i="11"/>
  <c r="W289" i="11"/>
  <c r="M11" i="11"/>
  <c r="Z11" i="11" s="1"/>
  <c r="Y12" i="11"/>
  <c r="AA12" i="11"/>
  <c r="Z271" i="11"/>
  <c r="Y271" i="11"/>
  <c r="AA271" i="11"/>
  <c r="AC41" i="11"/>
  <c r="M310" i="11"/>
  <c r="Y317" i="11"/>
  <c r="AA317" i="11"/>
  <c r="Z150" i="11"/>
  <c r="M41" i="11"/>
  <c r="AA41" i="11" s="1"/>
  <c r="AA260" i="11"/>
  <c r="Y202" i="11"/>
  <c r="Y309" i="11"/>
  <c r="R306" i="11"/>
  <c r="AB309" i="11"/>
  <c r="Y337" i="11"/>
  <c r="Z337" i="11"/>
  <c r="R246" i="11"/>
  <c r="Y248" i="11"/>
  <c r="AA95" i="11"/>
  <c r="Y9" i="11"/>
  <c r="H54" i="10"/>
  <c r="K56" i="10"/>
  <c r="H66" i="10"/>
  <c r="H67" i="10"/>
  <c r="K68" i="10"/>
  <c r="J77" i="10"/>
  <c r="H78" i="10"/>
  <c r="K80" i="10"/>
  <c r="H8" i="10"/>
  <c r="K9" i="10"/>
  <c r="H21" i="10"/>
  <c r="K21" i="10" s="1"/>
  <c r="H79" i="10"/>
  <c r="K79" i="10" s="1"/>
  <c r="K66" i="10"/>
  <c r="J64" i="10"/>
  <c r="H55" i="10"/>
  <c r="K60" i="10"/>
  <c r="K45" i="10"/>
  <c r="J7" i="10"/>
  <c r="K72" i="10"/>
  <c r="H10" i="8"/>
  <c r="K9" i="8"/>
  <c r="N10" i="8"/>
  <c r="O10" i="8"/>
  <c r="H198" i="8"/>
  <c r="N103" i="8"/>
  <c r="M103" i="8"/>
  <c r="N17" i="8"/>
  <c r="M204" i="8"/>
  <c r="M165" i="8"/>
  <c r="N83" i="8"/>
  <c r="M83" i="8"/>
  <c r="M123" i="8"/>
  <c r="N91" i="8"/>
  <c r="M91" i="8"/>
  <c r="M17" i="8"/>
  <c r="J48" i="8"/>
  <c r="O54" i="8"/>
  <c r="K52" i="8"/>
  <c r="N54" i="8"/>
  <c r="M115" i="8"/>
  <c r="O198" i="8"/>
  <c r="K196" i="8"/>
  <c r="O195" i="8"/>
  <c r="N195" i="8"/>
  <c r="H184" i="8"/>
  <c r="M185" i="8"/>
  <c r="N185" i="8"/>
  <c r="M143" i="8"/>
  <c r="N143" i="8"/>
  <c r="M107" i="8"/>
  <c r="N107" i="8"/>
  <c r="O159" i="8"/>
  <c r="M64" i="8"/>
  <c r="N111" i="8"/>
  <c r="M111" i="8"/>
  <c r="M131" i="8"/>
  <c r="N165" i="8"/>
  <c r="K51" i="8"/>
  <c r="O53" i="8"/>
  <c r="N53" i="8"/>
  <c r="H189" i="8"/>
  <c r="M190" i="8"/>
  <c r="H195" i="8"/>
  <c r="M195" i="8" s="1"/>
  <c r="N189" i="8"/>
  <c r="J52" i="8"/>
  <c r="M10" i="8"/>
  <c r="J9" i="8"/>
  <c r="M151" i="8"/>
  <c r="N151" i="8"/>
  <c r="H54" i="8"/>
  <c r="N87" i="8"/>
  <c r="M87" i="8"/>
  <c r="M135" i="8"/>
  <c r="N135" i="8"/>
  <c r="N71" i="8"/>
  <c r="M71" i="8"/>
  <c r="H53" i="8"/>
  <c r="M63" i="8"/>
  <c r="M139" i="8"/>
  <c r="O183" i="8"/>
  <c r="J196" i="8"/>
  <c r="M99" i="8"/>
  <c r="N99" i="8"/>
  <c r="M147" i="8"/>
  <c r="N64" i="8"/>
  <c r="O165" i="8"/>
  <c r="N204" i="8"/>
  <c r="N119" i="8"/>
  <c r="M119" i="8"/>
  <c r="H168" i="8"/>
  <c r="N170" i="8"/>
  <c r="M170" i="8"/>
  <c r="N190" i="8"/>
  <c r="N147" i="8"/>
  <c r="N79" i="8"/>
  <c r="M79" i="8"/>
  <c r="M127" i="8"/>
  <c r="N127" i="8"/>
  <c r="M95" i="8"/>
  <c r="N95" i="8"/>
  <c r="N75" i="8"/>
  <c r="M75" i="8"/>
  <c r="N161" i="8"/>
  <c r="H160" i="8"/>
  <c r="M161" i="8"/>
  <c r="AA95" i="7"/>
  <c r="Z95" i="7"/>
  <c r="Y94" i="7"/>
  <c r="Z94" i="7"/>
  <c r="AA94" i="7"/>
  <c r="M309" i="7"/>
  <c r="AA309" i="7" s="1"/>
  <c r="Y316" i="7"/>
  <c r="Z316" i="7"/>
  <c r="Z146" i="7"/>
  <c r="AA146" i="7"/>
  <c r="M125" i="7"/>
  <c r="W247" i="7"/>
  <c r="AC249" i="7"/>
  <c r="AA178" i="7"/>
  <c r="Y178" i="7"/>
  <c r="Z178" i="7"/>
  <c r="AB41" i="7"/>
  <c r="Z41" i="7"/>
  <c r="U10" i="7"/>
  <c r="AC10" i="7" s="1"/>
  <c r="AA337" i="7"/>
  <c r="L310" i="7"/>
  <c r="G307" i="7"/>
  <c r="L307" i="7" s="1"/>
  <c r="Y271" i="7"/>
  <c r="Z271" i="7"/>
  <c r="AB128" i="7"/>
  <c r="Z128" i="7"/>
  <c r="U125" i="7"/>
  <c r="Y41" i="7"/>
  <c r="R10" i="7"/>
  <c r="Y146" i="7"/>
  <c r="M11" i="7"/>
  <c r="Y12" i="7"/>
  <c r="Z12" i="7"/>
  <c r="AA12" i="7"/>
  <c r="AB295" i="7"/>
  <c r="AB308" i="7"/>
  <c r="U305" i="7"/>
  <c r="Z308" i="7"/>
  <c r="L247" i="7"/>
  <c r="Z49" i="7"/>
  <c r="L127" i="7"/>
  <c r="Z240" i="7"/>
  <c r="AB240" i="7"/>
  <c r="AC240" i="7"/>
  <c r="Y226" i="7"/>
  <c r="L290" i="7"/>
  <c r="I289" i="7"/>
  <c r="L289" i="7" s="1"/>
  <c r="W126" i="7"/>
  <c r="U289" i="7"/>
  <c r="AB290" i="7"/>
  <c r="AC290" i="7"/>
  <c r="Y95" i="7"/>
  <c r="AC308" i="7"/>
  <c r="W305" i="7"/>
  <c r="AB249" i="7"/>
  <c r="U247" i="7"/>
  <c r="G125" i="7"/>
  <c r="L128" i="7"/>
  <c r="AA206" i="7"/>
  <c r="Z206" i="7"/>
  <c r="Y206" i="7"/>
  <c r="G123" i="7"/>
  <c r="L123" i="7" s="1"/>
  <c r="L126" i="7"/>
  <c r="M249" i="7"/>
  <c r="AA249" i="7" s="1"/>
  <c r="L124" i="7"/>
  <c r="Z190" i="7"/>
  <c r="AA190" i="7"/>
  <c r="Y128" i="7"/>
  <c r="R125" i="7"/>
  <c r="Z142" i="7"/>
  <c r="Y142" i="7"/>
  <c r="Y99" i="7"/>
  <c r="AB306" i="7"/>
  <c r="U122" i="7"/>
  <c r="M296" i="7"/>
  <c r="Y297" i="7"/>
  <c r="AA297" i="7"/>
  <c r="Z297" i="7"/>
  <c r="G295" i="7"/>
  <c r="L295" i="7" s="1"/>
  <c r="L296" i="7"/>
  <c r="AA150" i="7"/>
  <c r="Y150" i="7"/>
  <c r="Z150" i="7"/>
  <c r="Y307" i="7"/>
  <c r="M127" i="7"/>
  <c r="Y127" i="7" s="1"/>
  <c r="Y130" i="7"/>
  <c r="Y337" i="7"/>
  <c r="AA222" i="7"/>
  <c r="Z222" i="7"/>
  <c r="Z99" i="7"/>
  <c r="AA99" i="7"/>
  <c r="Y190" i="7"/>
  <c r="M129" i="7"/>
  <c r="Y129" i="7" s="1"/>
  <c r="Z231" i="7"/>
  <c r="R124" i="7"/>
  <c r="AA333" i="7"/>
  <c r="Z333" i="7"/>
  <c r="Y333" i="7"/>
  <c r="AB95" i="7"/>
  <c r="AB310" i="7"/>
  <c r="U307" i="7"/>
  <c r="AC310" i="7"/>
  <c r="Z310" i="7"/>
  <c r="AA198" i="7"/>
  <c r="Z198" i="7"/>
  <c r="Y198" i="7"/>
  <c r="AC295" i="7"/>
  <c r="L308" i="7"/>
  <c r="G305" i="7"/>
  <c r="L305" i="7" s="1"/>
  <c r="AC309" i="7"/>
  <c r="W306" i="7"/>
  <c r="Y308" i="7"/>
  <c r="R305" i="7"/>
  <c r="R126" i="7"/>
  <c r="Y277" i="7"/>
  <c r="M248" i="7"/>
  <c r="AA260" i="7"/>
  <c r="Z260" i="7"/>
  <c r="Y260" i="7"/>
  <c r="Y218" i="7"/>
  <c r="Y290" i="7"/>
  <c r="R289" i="7"/>
  <c r="AC127" i="7"/>
  <c r="AA127" i="7"/>
  <c r="W124" i="7"/>
  <c r="M308" i="7"/>
  <c r="M305" i="7" s="1"/>
  <c r="Z277" i="7"/>
  <c r="AB127" i="7"/>
  <c r="U124" i="7"/>
  <c r="Z174" i="7"/>
  <c r="AA174" i="7"/>
  <c r="Y174" i="7"/>
  <c r="Z226" i="7"/>
  <c r="Z230" i="7"/>
  <c r="Y230" i="7"/>
  <c r="M290" i="7"/>
  <c r="Z290" i="7" s="1"/>
  <c r="AA291" i="7"/>
  <c r="Q345" i="7"/>
  <c r="AA9" i="7"/>
  <c r="Y9" i="7"/>
  <c r="Z9" i="7"/>
  <c r="AA186" i="7"/>
  <c r="Y186" i="7"/>
  <c r="AA310" i="7"/>
  <c r="M307" i="7"/>
  <c r="AA307" i="7" s="1"/>
  <c r="R122" i="7"/>
  <c r="AC128" i="7"/>
  <c r="AA128" i="7"/>
  <c r="W125" i="7"/>
  <c r="AA112" i="7"/>
  <c r="Z112" i="7"/>
  <c r="AC41" i="7"/>
  <c r="AA41" i="7"/>
  <c r="AA142" i="7"/>
  <c r="Z337" i="7"/>
  <c r="AA277" i="7"/>
  <c r="G306" i="7"/>
  <c r="L309" i="7"/>
  <c r="Z130" i="7"/>
  <c r="AB246" i="7"/>
  <c r="L41" i="7"/>
  <c r="G10" i="7"/>
  <c r="AA218" i="7"/>
  <c r="Z214" i="7"/>
  <c r="AA214" i="7"/>
  <c r="Y214" i="7"/>
  <c r="H55" i="6"/>
  <c r="K60" i="6"/>
  <c r="H65" i="6"/>
  <c r="K67" i="6"/>
  <c r="J7" i="6"/>
  <c r="K66" i="6"/>
  <c r="J64" i="6"/>
  <c r="J51" i="6"/>
  <c r="H66" i="6"/>
  <c r="H54" i="6"/>
  <c r="K56" i="6"/>
  <c r="H79" i="6"/>
  <c r="K81" i="6"/>
  <c r="H21" i="6"/>
  <c r="K22" i="6"/>
  <c r="H8" i="6"/>
  <c r="H168" i="5"/>
  <c r="N170" i="5"/>
  <c r="M64" i="5"/>
  <c r="N64" i="5"/>
  <c r="H9" i="5"/>
  <c r="K165" i="5"/>
  <c r="N167" i="5"/>
  <c r="J196" i="5"/>
  <c r="M198" i="5"/>
  <c r="O195" i="5"/>
  <c r="H184" i="5"/>
  <c r="N185" i="5"/>
  <c r="M185" i="5"/>
  <c r="H159" i="5"/>
  <c r="M160" i="5"/>
  <c r="O198" i="5"/>
  <c r="K196" i="5"/>
  <c r="H165" i="5"/>
  <c r="H53" i="5"/>
  <c r="M95" i="5"/>
  <c r="N95" i="5"/>
  <c r="H195" i="5"/>
  <c r="M189" i="5"/>
  <c r="O159" i="5"/>
  <c r="N159" i="5"/>
  <c r="M103" i="5"/>
  <c r="M195" i="5"/>
  <c r="J52" i="5"/>
  <c r="M54" i="5"/>
  <c r="M17" i="5"/>
  <c r="K52" i="5"/>
  <c r="O54" i="5"/>
  <c r="M9" i="5"/>
  <c r="J166" i="5"/>
  <c r="M168" i="5"/>
  <c r="O168" i="5"/>
  <c r="H54" i="5"/>
  <c r="N54" i="5" s="1"/>
  <c r="N83" i="5"/>
  <c r="M83" i="5"/>
  <c r="N189" i="5"/>
  <c r="N59" i="5"/>
  <c r="O183" i="5"/>
  <c r="O10" i="5"/>
  <c r="N10" i="5"/>
  <c r="K9" i="5"/>
  <c r="N197" i="5"/>
  <c r="M167" i="5"/>
  <c r="J165" i="5"/>
  <c r="H198" i="5"/>
  <c r="N91" i="5"/>
  <c r="M91" i="5"/>
  <c r="N75" i="5"/>
  <c r="M10" i="5"/>
  <c r="M170" i="5"/>
  <c r="H189" i="5"/>
  <c r="N87" i="5"/>
  <c r="M87" i="5"/>
  <c r="Y112" i="4"/>
  <c r="AA112" i="4"/>
  <c r="Z112" i="4"/>
  <c r="L296" i="4"/>
  <c r="G295" i="4"/>
  <c r="L295" i="4" s="1"/>
  <c r="AB296" i="4"/>
  <c r="U295" i="4"/>
  <c r="Y158" i="4"/>
  <c r="Z158" i="4"/>
  <c r="AA158" i="4"/>
  <c r="AA49" i="4"/>
  <c r="G306" i="4"/>
  <c r="L309" i="4"/>
  <c r="M246" i="4"/>
  <c r="Z218" i="4"/>
  <c r="AA218" i="4"/>
  <c r="AC289" i="4"/>
  <c r="Y142" i="4"/>
  <c r="Z142" i="4"/>
  <c r="AA142" i="4"/>
  <c r="AB41" i="4"/>
  <c r="M127" i="4"/>
  <c r="Z130" i="4"/>
  <c r="AA130" i="4"/>
  <c r="S10" i="4"/>
  <c r="S345" i="4" s="1"/>
  <c r="AA111" i="4"/>
  <c r="Y111" i="4"/>
  <c r="Z111" i="4"/>
  <c r="L127" i="4"/>
  <c r="G124" i="4"/>
  <c r="AA146" i="4"/>
  <c r="Z146" i="4"/>
  <c r="Y146" i="4"/>
  <c r="Z301" i="4"/>
  <c r="Y218" i="4"/>
  <c r="Y241" i="4"/>
  <c r="R240" i="4"/>
  <c r="Y240" i="4" s="1"/>
  <c r="W125" i="4"/>
  <c r="AC128" i="4"/>
  <c r="AA128" i="4"/>
  <c r="Z256" i="4"/>
  <c r="AA256" i="4"/>
  <c r="Y256" i="4"/>
  <c r="M41" i="4"/>
  <c r="Z11" i="4"/>
  <c r="U10" i="4"/>
  <c r="AB11" i="4"/>
  <c r="Z49" i="4"/>
  <c r="AB309" i="4"/>
  <c r="U306" i="4"/>
  <c r="R247" i="4"/>
  <c r="Y249" i="4"/>
  <c r="M296" i="4"/>
  <c r="Z166" i="4"/>
  <c r="Y166" i="4"/>
  <c r="AA301" i="4"/>
  <c r="R121" i="4"/>
  <c r="Y41" i="4"/>
  <c r="R10" i="4"/>
  <c r="M129" i="4"/>
  <c r="Y231" i="4"/>
  <c r="AA231" i="4"/>
  <c r="AB246" i="4"/>
  <c r="Y127" i="4"/>
  <c r="R124" i="4"/>
  <c r="Y49" i="4"/>
  <c r="L308" i="4"/>
  <c r="G305" i="4"/>
  <c r="L305" i="4" s="1"/>
  <c r="AA241" i="4"/>
  <c r="W240" i="4"/>
  <c r="AC241" i="4"/>
  <c r="L41" i="4"/>
  <c r="U126" i="4"/>
  <c r="AC305" i="4"/>
  <c r="AC11" i="4"/>
  <c r="AA11" i="4"/>
  <c r="W10" i="4"/>
  <c r="Y333" i="4"/>
  <c r="Z333" i="4"/>
  <c r="U247" i="4"/>
  <c r="AB249" i="4"/>
  <c r="Z249" i="4"/>
  <c r="AB290" i="4"/>
  <c r="R289" i="4"/>
  <c r="Y226" i="4"/>
  <c r="Z226" i="4"/>
  <c r="AA206" i="4"/>
  <c r="Y206" i="4"/>
  <c r="Z206" i="4"/>
  <c r="G246" i="4"/>
  <c r="L246" i="4" s="1"/>
  <c r="L248" i="4"/>
  <c r="Z291" i="4"/>
  <c r="M290" i="4"/>
  <c r="AA291" i="4"/>
  <c r="AB241" i="4"/>
  <c r="U240" i="4"/>
  <c r="Z241" i="4"/>
  <c r="W124" i="4"/>
  <c r="AC127" i="4"/>
  <c r="Y162" i="4"/>
  <c r="M308" i="4"/>
  <c r="AA311" i="4"/>
  <c r="Z311" i="4"/>
  <c r="Y210" i="4"/>
  <c r="Z210" i="4"/>
  <c r="AA249" i="4"/>
  <c r="W247" i="4"/>
  <c r="AC249" i="4"/>
  <c r="Y337" i="4"/>
  <c r="L129" i="4"/>
  <c r="G126" i="4"/>
  <c r="Y222" i="4"/>
  <c r="Z222" i="4"/>
  <c r="U307" i="4"/>
  <c r="Z310" i="4"/>
  <c r="AB310" i="4"/>
  <c r="AA190" i="4"/>
  <c r="Z190" i="4"/>
  <c r="Y190" i="4"/>
  <c r="Y271" i="4"/>
  <c r="Z202" i="4"/>
  <c r="Y202" i="4"/>
  <c r="AA202" i="4"/>
  <c r="L11" i="4"/>
  <c r="G10" i="4"/>
  <c r="AA271" i="4"/>
  <c r="G121" i="4"/>
  <c r="L121" i="4" s="1"/>
  <c r="L125" i="4"/>
  <c r="AC296" i="4"/>
  <c r="Y316" i="4"/>
  <c r="M309" i="4"/>
  <c r="Y214" i="4"/>
  <c r="Z214" i="4"/>
  <c r="Z138" i="4"/>
  <c r="AA138" i="4"/>
  <c r="Z248" i="4"/>
  <c r="Y198" i="4"/>
  <c r="AA198" i="4"/>
  <c r="Z198" i="4"/>
  <c r="AC310" i="4"/>
  <c r="AA310" i="4"/>
  <c r="W307" i="4"/>
  <c r="Y248" i="4"/>
  <c r="R246" i="4"/>
  <c r="Z277" i="4"/>
  <c r="Y277" i="4"/>
  <c r="AA277" i="4"/>
  <c r="M128" i="4"/>
  <c r="AA248" i="4"/>
  <c r="W246" i="4"/>
  <c r="Y308" i="4"/>
  <c r="R305" i="4"/>
  <c r="Z316" i="4"/>
  <c r="AC309" i="4"/>
  <c r="W306" i="4"/>
  <c r="AA309" i="4"/>
  <c r="Z162" i="4"/>
  <c r="AB308" i="4"/>
  <c r="AA337" i="4"/>
  <c r="AA333" i="4"/>
  <c r="AA210" i="4"/>
  <c r="Y11" i="4"/>
  <c r="Y341" i="4"/>
  <c r="AA341" i="4"/>
  <c r="U125" i="4"/>
  <c r="AB128" i="4"/>
  <c r="Z128" i="4"/>
  <c r="Y301" i="4"/>
  <c r="AC41" i="4"/>
  <c r="AA41" i="4"/>
  <c r="Y130" i="4"/>
  <c r="AB127" i="4"/>
  <c r="U124" i="4"/>
  <c r="AA226" i="4"/>
  <c r="K80" i="3"/>
  <c r="H78" i="3"/>
  <c r="K68" i="3"/>
  <c r="H67" i="3"/>
  <c r="K56" i="3"/>
  <c r="H54" i="3"/>
  <c r="H79" i="3"/>
  <c r="K81" i="3"/>
  <c r="H21" i="3"/>
  <c r="K22" i="3"/>
  <c r="H66" i="3"/>
  <c r="K72" i="3"/>
  <c r="H8" i="3"/>
  <c r="K9" i="3"/>
  <c r="K45" i="3"/>
  <c r="J51" i="3"/>
  <c r="H55" i="3"/>
  <c r="K60" i="3"/>
  <c r="M59" i="2"/>
  <c r="N167" i="2"/>
  <c r="O53" i="2"/>
  <c r="N53" i="2"/>
  <c r="K51" i="2"/>
  <c r="M91" i="2"/>
  <c r="M198" i="2"/>
  <c r="J196" i="2"/>
  <c r="M71" i="2"/>
  <c r="M87" i="2"/>
  <c r="H159" i="2"/>
  <c r="J166" i="2"/>
  <c r="N10" i="2"/>
  <c r="K9" i="2"/>
  <c r="N159" i="2"/>
  <c r="J159" i="2"/>
  <c r="M159" i="2" s="1"/>
  <c r="M160" i="2"/>
  <c r="H196" i="2"/>
  <c r="N198" i="2"/>
  <c r="H168" i="2"/>
  <c r="M168" i="2" s="1"/>
  <c r="N170" i="2"/>
  <c r="N64" i="2"/>
  <c r="K183" i="2"/>
  <c r="N183" i="2" s="1"/>
  <c r="N184" i="2"/>
  <c r="H190" i="2"/>
  <c r="N191" i="2"/>
  <c r="J189" i="2"/>
  <c r="M190" i="2"/>
  <c r="J195" i="2"/>
  <c r="M195" i="2" s="1"/>
  <c r="M197" i="2"/>
  <c r="M170" i="2"/>
  <c r="M165" i="2"/>
  <c r="M191" i="2"/>
  <c r="J183" i="2"/>
  <c r="M183" i="2" s="1"/>
  <c r="M184" i="2"/>
  <c r="H10" i="2"/>
  <c r="H165" i="2"/>
  <c r="K49" i="2"/>
  <c r="N71" i="2"/>
  <c r="H195" i="2"/>
  <c r="N59" i="2"/>
  <c r="N217" i="2"/>
  <c r="M75" i="2"/>
  <c r="H53" i="2"/>
  <c r="N63" i="2"/>
  <c r="N165" i="2"/>
  <c r="M83" i="2"/>
  <c r="M53" i="2"/>
  <c r="J51" i="2"/>
  <c r="H54" i="2"/>
  <c r="M55" i="2"/>
  <c r="N55" i="2"/>
  <c r="J52" i="2"/>
  <c r="M54" i="2"/>
  <c r="J9" i="2"/>
  <c r="M10" i="2"/>
  <c r="Z92" i="1"/>
  <c r="AA92" i="1"/>
  <c r="Y92" i="1"/>
  <c r="R292" i="1"/>
  <c r="Y293" i="1"/>
  <c r="Z334" i="1"/>
  <c r="M41" i="1"/>
  <c r="G302" i="1"/>
  <c r="L302" i="1" s="1"/>
  <c r="L305" i="1"/>
  <c r="AA163" i="1"/>
  <c r="Z163" i="1"/>
  <c r="M245" i="1"/>
  <c r="Z257" i="1"/>
  <c r="AC124" i="1"/>
  <c r="W121" i="1"/>
  <c r="G292" i="1"/>
  <c r="L292" i="1" s="1"/>
  <c r="L293" i="1"/>
  <c r="M11" i="1"/>
  <c r="Z12" i="1"/>
  <c r="Y12" i="1"/>
  <c r="Y179" i="1"/>
  <c r="Z179" i="1"/>
  <c r="Z199" i="1"/>
  <c r="AA42" i="1"/>
  <c r="Z330" i="1"/>
  <c r="AA238" i="1"/>
  <c r="W237" i="1"/>
  <c r="W118" i="1"/>
  <c r="R302" i="1"/>
  <c r="AA223" i="1"/>
  <c r="Z223" i="1"/>
  <c r="Y223" i="1"/>
  <c r="U244" i="1"/>
  <c r="AB246" i="1"/>
  <c r="Z246" i="1"/>
  <c r="AB124" i="1"/>
  <c r="U121" i="1"/>
  <c r="G243" i="1"/>
  <c r="L243" i="1" s="1"/>
  <c r="L245" i="1"/>
  <c r="M124" i="1"/>
  <c r="Z135" i="1"/>
  <c r="Y135" i="1"/>
  <c r="M305" i="1"/>
  <c r="M302" i="1" s="1"/>
  <c r="AA308" i="1"/>
  <c r="Y49" i="1"/>
  <c r="AA257" i="1"/>
  <c r="G10" i="1"/>
  <c r="L11" i="1"/>
  <c r="M306" i="1"/>
  <c r="Y313" i="1"/>
  <c r="AA313" i="1"/>
  <c r="Y123" i="1"/>
  <c r="R244" i="1"/>
  <c r="Y244" i="1" s="1"/>
  <c r="AA96" i="1"/>
  <c r="Z96" i="1"/>
  <c r="Y96" i="1"/>
  <c r="Z253" i="1"/>
  <c r="AA253" i="1"/>
  <c r="Y253" i="1"/>
  <c r="AA268" i="1"/>
  <c r="Y268" i="1"/>
  <c r="Z268" i="1"/>
  <c r="AA203" i="1"/>
  <c r="Y203" i="1"/>
  <c r="M287" i="1"/>
  <c r="Z288" i="1"/>
  <c r="Y288" i="1"/>
  <c r="Y195" i="1"/>
  <c r="AA195" i="1"/>
  <c r="W244" i="1"/>
  <c r="AA246" i="1"/>
  <c r="Y42" i="1"/>
  <c r="L303" i="1"/>
  <c r="G119" i="1"/>
  <c r="L119" i="1" s="1"/>
  <c r="Z203" i="1"/>
  <c r="Y9" i="1"/>
  <c r="AA9" i="1"/>
  <c r="Y159" i="1"/>
  <c r="Z159" i="1"/>
  <c r="G123" i="1"/>
  <c r="L126" i="1"/>
  <c r="W286" i="1"/>
  <c r="M293" i="1"/>
  <c r="Z294" i="1"/>
  <c r="AA294" i="1"/>
  <c r="AA135" i="1"/>
  <c r="Y108" i="1"/>
  <c r="AA108" i="1"/>
  <c r="Z108" i="1"/>
  <c r="M246" i="1"/>
  <c r="M244" i="1" s="1"/>
  <c r="Y247" i="1"/>
  <c r="AA247" i="1"/>
  <c r="R122" i="1"/>
  <c r="R121" i="1"/>
  <c r="I286" i="1"/>
  <c r="L287" i="1"/>
  <c r="M125" i="1"/>
  <c r="W302" i="1"/>
  <c r="AB122" i="1"/>
  <c r="U118" i="1"/>
  <c r="AA191" i="1"/>
  <c r="L124" i="1"/>
  <c r="G121" i="1"/>
  <c r="AC11" i="1"/>
  <c r="AA11" i="1"/>
  <c r="W10" i="1"/>
  <c r="R243" i="1"/>
  <c r="AA215" i="1"/>
  <c r="Z215" i="1"/>
  <c r="Y191" i="1"/>
  <c r="Y41" i="1"/>
  <c r="Y314" i="1"/>
  <c r="M307" i="1"/>
  <c r="Z314" i="1"/>
  <c r="AA91" i="1"/>
  <c r="Y91" i="1"/>
  <c r="Y338" i="1"/>
  <c r="AA274" i="1"/>
  <c r="AA179" i="1"/>
  <c r="Z338" i="1"/>
  <c r="AC303" i="1"/>
  <c r="W119" i="1"/>
  <c r="AA334" i="1"/>
  <c r="W304" i="1"/>
  <c r="Z9" i="1"/>
  <c r="AB125" i="1"/>
  <c r="Y163" i="1"/>
  <c r="Y330" i="1"/>
  <c r="AC41" i="1"/>
  <c r="AA41" i="1"/>
  <c r="W243" i="1"/>
  <c r="AA245" i="1"/>
  <c r="Y257" i="1"/>
  <c r="AB293" i="1"/>
  <c r="U292" i="1"/>
  <c r="Z293" i="1"/>
  <c r="Y171" i="1"/>
  <c r="AA199" i="1"/>
  <c r="Z41" i="1"/>
  <c r="AB41" i="1"/>
  <c r="U10" i="1"/>
  <c r="AA175" i="1"/>
  <c r="Z175" i="1"/>
  <c r="Y199" i="1"/>
  <c r="Y227" i="1"/>
  <c r="AA227" i="1"/>
  <c r="M109" i="1"/>
  <c r="Y111" i="1"/>
  <c r="AA111" i="1"/>
  <c r="AA171" i="1"/>
  <c r="AB306" i="1"/>
  <c r="U303" i="1"/>
  <c r="Z306" i="1"/>
  <c r="M238" i="1"/>
  <c r="Y239" i="1"/>
  <c r="Z239" i="1"/>
  <c r="Z171" i="1"/>
  <c r="Y334" i="1"/>
  <c r="L125" i="1"/>
  <c r="G122" i="1"/>
  <c r="AA314" i="1"/>
  <c r="AA155" i="1"/>
  <c r="Y155" i="1"/>
  <c r="AB305" i="1"/>
  <c r="U302" i="1"/>
  <c r="H53" i="18" l="1"/>
  <c r="K55" i="18"/>
  <c r="J88" i="18"/>
  <c r="H7" i="18"/>
  <c r="K65" i="18"/>
  <c r="H77" i="18"/>
  <c r="K79" i="18"/>
  <c r="H64" i="18"/>
  <c r="K66" i="18"/>
  <c r="K21" i="18"/>
  <c r="H9" i="17"/>
  <c r="H195" i="17"/>
  <c r="H51" i="17"/>
  <c r="N10" i="17"/>
  <c r="O51" i="17"/>
  <c r="N51" i="17"/>
  <c r="K48" i="17"/>
  <c r="J49" i="17"/>
  <c r="M52" i="17"/>
  <c r="H189" i="17"/>
  <c r="N190" i="17"/>
  <c r="J48" i="17"/>
  <c r="M51" i="17"/>
  <c r="M189" i="17"/>
  <c r="N197" i="17"/>
  <c r="O9" i="17"/>
  <c r="N9" i="17"/>
  <c r="M53" i="17"/>
  <c r="H166" i="17"/>
  <c r="M190" i="17"/>
  <c r="O195" i="17"/>
  <c r="N195" i="17"/>
  <c r="M166" i="17"/>
  <c r="J50" i="17"/>
  <c r="O52" i="17"/>
  <c r="H196" i="17"/>
  <c r="N196" i="17" s="1"/>
  <c r="M198" i="17"/>
  <c r="O183" i="17"/>
  <c r="N183" i="17"/>
  <c r="H52" i="17"/>
  <c r="N54" i="17"/>
  <c r="O196" i="17"/>
  <c r="M10" i="17"/>
  <c r="H183" i="17"/>
  <c r="M184" i="17"/>
  <c r="O49" i="17"/>
  <c r="N166" i="17"/>
  <c r="K50" i="17"/>
  <c r="O166" i="17"/>
  <c r="M197" i="17"/>
  <c r="N184" i="17"/>
  <c r="M9" i="17"/>
  <c r="N168" i="17"/>
  <c r="O189" i="17"/>
  <c r="N53" i="17"/>
  <c r="M295" i="14"/>
  <c r="Z296" i="14"/>
  <c r="AA296" i="14"/>
  <c r="Z308" i="14"/>
  <c r="AA308" i="14"/>
  <c r="Y127" i="14"/>
  <c r="J88" i="16"/>
  <c r="K7" i="16"/>
  <c r="H7" i="16"/>
  <c r="H64" i="16"/>
  <c r="K66" i="16"/>
  <c r="H53" i="16"/>
  <c r="K55" i="16"/>
  <c r="H77" i="16"/>
  <c r="K79" i="16"/>
  <c r="M183" i="15"/>
  <c r="O48" i="15"/>
  <c r="M9" i="15"/>
  <c r="J50" i="15"/>
  <c r="M189" i="15"/>
  <c r="J49" i="15"/>
  <c r="M52" i="15"/>
  <c r="O196" i="15"/>
  <c r="N196" i="15"/>
  <c r="N9" i="15"/>
  <c r="O9" i="15"/>
  <c r="H189" i="15"/>
  <c r="M196" i="15"/>
  <c r="O52" i="15"/>
  <c r="H166" i="15"/>
  <c r="N168" i="15"/>
  <c r="N190" i="15"/>
  <c r="J48" i="15"/>
  <c r="M51" i="15"/>
  <c r="H195" i="15"/>
  <c r="M195" i="15" s="1"/>
  <c r="N197" i="15"/>
  <c r="H159" i="15"/>
  <c r="M160" i="15"/>
  <c r="N160" i="15"/>
  <c r="O49" i="15"/>
  <c r="O189" i="15"/>
  <c r="K50" i="15"/>
  <c r="H49" i="15"/>
  <c r="N49" i="15" s="1"/>
  <c r="O195" i="15"/>
  <c r="H51" i="15"/>
  <c r="N53" i="15"/>
  <c r="M165" i="15"/>
  <c r="O166" i="15"/>
  <c r="Z305" i="14"/>
  <c r="AB305" i="14"/>
  <c r="Y112" i="14"/>
  <c r="Z112" i="14"/>
  <c r="AA127" i="14"/>
  <c r="AC240" i="14"/>
  <c r="Y126" i="14"/>
  <c r="R123" i="14"/>
  <c r="AB123" i="14" s="1"/>
  <c r="AB10" i="14"/>
  <c r="AA247" i="14"/>
  <c r="AC247" i="14"/>
  <c r="AB307" i="14"/>
  <c r="AC307" i="14"/>
  <c r="Y41" i="14"/>
  <c r="AB247" i="14"/>
  <c r="Z247" i="14"/>
  <c r="Y305" i="14"/>
  <c r="AA306" i="14"/>
  <c r="AC306" i="14"/>
  <c r="W122" i="14"/>
  <c r="AC124" i="14"/>
  <c r="W120" i="14"/>
  <c r="Y295" i="14"/>
  <c r="AB295" i="14"/>
  <c r="AC123" i="14"/>
  <c r="AB124" i="14"/>
  <c r="U120" i="14"/>
  <c r="Y308" i="14"/>
  <c r="AC305" i="14"/>
  <c r="AA305" i="14"/>
  <c r="R120" i="14"/>
  <c r="Z241" i="14"/>
  <c r="M240" i="14"/>
  <c r="Y241" i="14"/>
  <c r="AB121" i="14"/>
  <c r="Y246" i="14"/>
  <c r="G123" i="14"/>
  <c r="L123" i="14" s="1"/>
  <c r="L126" i="14"/>
  <c r="AB289" i="14"/>
  <c r="Z289" i="14"/>
  <c r="G120" i="14"/>
  <c r="L124" i="14"/>
  <c r="AA41" i="14"/>
  <c r="M125" i="14"/>
  <c r="Y128" i="14"/>
  <c r="Z128" i="14"/>
  <c r="AA128" i="14"/>
  <c r="Z246" i="14"/>
  <c r="AB246" i="14"/>
  <c r="M124" i="14"/>
  <c r="Y124" i="14" s="1"/>
  <c r="AA289" i="14"/>
  <c r="G121" i="14"/>
  <c r="L121" i="14" s="1"/>
  <c r="L125" i="14"/>
  <c r="AB306" i="14"/>
  <c r="Z306" i="14"/>
  <c r="U122" i="14"/>
  <c r="U345" i="14" s="1"/>
  <c r="Y289" i="14"/>
  <c r="AC121" i="14"/>
  <c r="M10" i="14"/>
  <c r="Z11" i="14"/>
  <c r="AA11" i="14"/>
  <c r="Y11" i="14"/>
  <c r="AA49" i="14"/>
  <c r="Y49" i="14"/>
  <c r="Z49" i="14"/>
  <c r="Y306" i="14"/>
  <c r="R122" i="14"/>
  <c r="Y122" i="14" s="1"/>
  <c r="AC289" i="14"/>
  <c r="M307" i="14"/>
  <c r="Z307" i="14" s="1"/>
  <c r="AA310" i="14"/>
  <c r="Y310" i="14"/>
  <c r="H64" i="13"/>
  <c r="H52" i="13"/>
  <c r="K54" i="13"/>
  <c r="H77" i="13"/>
  <c r="K79" i="13"/>
  <c r="K64" i="13"/>
  <c r="J49" i="13"/>
  <c r="H53" i="13"/>
  <c r="K55" i="13"/>
  <c r="H7" i="13"/>
  <c r="J88" i="13"/>
  <c r="K7" i="13"/>
  <c r="K66" i="13"/>
  <c r="K8" i="13"/>
  <c r="H51" i="13"/>
  <c r="K65" i="13"/>
  <c r="O50" i="12"/>
  <c r="H183" i="12"/>
  <c r="N184" i="12"/>
  <c r="M184" i="12"/>
  <c r="H52" i="12"/>
  <c r="N52" i="12" s="1"/>
  <c r="O48" i="12"/>
  <c r="O52" i="12"/>
  <c r="K49" i="12"/>
  <c r="H195" i="12"/>
  <c r="M197" i="12"/>
  <c r="N197" i="12"/>
  <c r="H9" i="12"/>
  <c r="N9" i="12" s="1"/>
  <c r="O9" i="12"/>
  <c r="M10" i="12"/>
  <c r="H159" i="12"/>
  <c r="M160" i="12"/>
  <c r="N160" i="12"/>
  <c r="H189" i="12"/>
  <c r="O189" i="12"/>
  <c r="N189" i="12"/>
  <c r="N54" i="12"/>
  <c r="M54" i="12"/>
  <c r="H166" i="12"/>
  <c r="N168" i="12"/>
  <c r="M168" i="12"/>
  <c r="M190" i="12"/>
  <c r="O196" i="12"/>
  <c r="M165" i="12"/>
  <c r="M9" i="12"/>
  <c r="N190" i="12"/>
  <c r="J49" i="12"/>
  <c r="J225" i="12" s="1"/>
  <c r="H196" i="12"/>
  <c r="N196" i="12" s="1"/>
  <c r="AC124" i="11"/>
  <c r="W120" i="11"/>
  <c r="AC306" i="11"/>
  <c r="W122" i="11"/>
  <c r="AA306" i="11"/>
  <c r="L10" i="11"/>
  <c r="AB305" i="11"/>
  <c r="AC289" i="11"/>
  <c r="M307" i="11"/>
  <c r="Y310" i="11"/>
  <c r="AA310" i="11"/>
  <c r="Z41" i="11"/>
  <c r="AA246" i="11"/>
  <c r="M289" i="11"/>
  <c r="Z290" i="11"/>
  <c r="Y290" i="11"/>
  <c r="M247" i="11"/>
  <c r="AA247" i="11" s="1"/>
  <c r="Y249" i="11"/>
  <c r="Z249" i="11"/>
  <c r="AC305" i="11"/>
  <c r="M306" i="11"/>
  <c r="Z309" i="11"/>
  <c r="Y246" i="11"/>
  <c r="M10" i="11"/>
  <c r="Y11" i="11"/>
  <c r="AA11" i="11"/>
  <c r="AA112" i="11"/>
  <c r="Z112" i="11"/>
  <c r="Y112" i="11"/>
  <c r="R120" i="11"/>
  <c r="U123" i="11"/>
  <c r="AA126" i="11"/>
  <c r="W123" i="11"/>
  <c r="H120" i="11"/>
  <c r="H345" i="11" s="1"/>
  <c r="AB10" i="11"/>
  <c r="Z10" i="11"/>
  <c r="U345" i="11"/>
  <c r="AB124" i="11"/>
  <c r="U120" i="11"/>
  <c r="AC247" i="11"/>
  <c r="Z127" i="11"/>
  <c r="M295" i="11"/>
  <c r="Z296" i="11"/>
  <c r="Y296" i="11"/>
  <c r="M305" i="11"/>
  <c r="Y305" i="11" s="1"/>
  <c r="Y308" i="11"/>
  <c r="L124" i="11"/>
  <c r="G120" i="11"/>
  <c r="L120" i="11" s="1"/>
  <c r="AA308" i="11"/>
  <c r="AB307" i="11"/>
  <c r="Z307" i="11"/>
  <c r="AC121" i="11"/>
  <c r="R121" i="11"/>
  <c r="M124" i="11"/>
  <c r="Y127" i="11"/>
  <c r="M125" i="11"/>
  <c r="Z128" i="11"/>
  <c r="AA128" i="11"/>
  <c r="Y128" i="11"/>
  <c r="AB240" i="11"/>
  <c r="Y240" i="11"/>
  <c r="R122" i="11"/>
  <c r="AB306" i="11"/>
  <c r="AB121" i="11"/>
  <c r="Y10" i="11"/>
  <c r="M246" i="11"/>
  <c r="Z248" i="11"/>
  <c r="AB246" i="11"/>
  <c r="AA295" i="11"/>
  <c r="AC295" i="11"/>
  <c r="M126" i="11"/>
  <c r="Z126" i="11" s="1"/>
  <c r="Y129" i="11"/>
  <c r="J49" i="10"/>
  <c r="H64" i="10"/>
  <c r="K64" i="10" s="1"/>
  <c r="H77" i="10"/>
  <c r="H7" i="10"/>
  <c r="K8" i="10"/>
  <c r="J51" i="10"/>
  <c r="H52" i="10"/>
  <c r="K54" i="10"/>
  <c r="H53" i="10"/>
  <c r="K55" i="10"/>
  <c r="H76" i="10"/>
  <c r="K78" i="10"/>
  <c r="H65" i="10"/>
  <c r="K67" i="10"/>
  <c r="H196" i="8"/>
  <c r="H166" i="8"/>
  <c r="M168" i="8"/>
  <c r="N168" i="8"/>
  <c r="O196" i="8"/>
  <c r="N196" i="8"/>
  <c r="K50" i="8"/>
  <c r="K49" i="8"/>
  <c r="O52" i="8"/>
  <c r="O9" i="8"/>
  <c r="H159" i="8"/>
  <c r="N160" i="8"/>
  <c r="M160" i="8"/>
  <c r="M198" i="8"/>
  <c r="H52" i="8"/>
  <c r="M52" i="8"/>
  <c r="J49" i="8"/>
  <c r="M189" i="8"/>
  <c r="H9" i="8"/>
  <c r="M9" i="8"/>
  <c r="O51" i="8"/>
  <c r="K48" i="8"/>
  <c r="N51" i="8"/>
  <c r="N198" i="8"/>
  <c r="M196" i="8"/>
  <c r="J50" i="8"/>
  <c r="H51" i="8"/>
  <c r="M53" i="8"/>
  <c r="M54" i="8"/>
  <c r="H183" i="8"/>
  <c r="M184" i="8"/>
  <c r="N184" i="8"/>
  <c r="L10" i="7"/>
  <c r="L306" i="7"/>
  <c r="G122" i="7"/>
  <c r="L122" i="7" s="1"/>
  <c r="Z127" i="7"/>
  <c r="AC124" i="7"/>
  <c r="W120" i="7"/>
  <c r="Z307" i="7"/>
  <c r="AB307" i="7"/>
  <c r="AC307" i="7"/>
  <c r="Y125" i="7"/>
  <c r="R121" i="7"/>
  <c r="G120" i="7"/>
  <c r="L120" i="7" s="1"/>
  <c r="Z249" i="7"/>
  <c r="M10" i="7"/>
  <c r="Y10" i="7" s="1"/>
  <c r="Y11" i="7"/>
  <c r="Z11" i="7"/>
  <c r="AA11" i="7"/>
  <c r="Z125" i="7"/>
  <c r="AB125" i="7"/>
  <c r="U121" i="7"/>
  <c r="AB247" i="7"/>
  <c r="U123" i="7"/>
  <c r="M306" i="7"/>
  <c r="AA306" i="7" s="1"/>
  <c r="Z309" i="7"/>
  <c r="Y309" i="7"/>
  <c r="Z305" i="7"/>
  <c r="AB305" i="7"/>
  <c r="I120" i="7"/>
  <c r="I345" i="7" s="1"/>
  <c r="Z124" i="7"/>
  <c r="AB124" i="7"/>
  <c r="U120" i="7"/>
  <c r="Y126" i="7"/>
  <c r="R123" i="7"/>
  <c r="M247" i="7"/>
  <c r="Y249" i="7"/>
  <c r="AA305" i="7"/>
  <c r="AC305" i="7"/>
  <c r="AB289" i="7"/>
  <c r="AC289" i="7"/>
  <c r="AC247" i="7"/>
  <c r="M246" i="7"/>
  <c r="AA248" i="7"/>
  <c r="Y248" i="7"/>
  <c r="Z248" i="7"/>
  <c r="R120" i="7"/>
  <c r="R345" i="7" s="1"/>
  <c r="M124" i="7"/>
  <c r="M126" i="7"/>
  <c r="Z129" i="7"/>
  <c r="AB122" i="7"/>
  <c r="AA129" i="7"/>
  <c r="AB10" i="7"/>
  <c r="AC306" i="7"/>
  <c r="W122" i="7"/>
  <c r="AA125" i="7"/>
  <c r="W121" i="7"/>
  <c r="AC125" i="7"/>
  <c r="M289" i="7"/>
  <c r="Z289" i="7" s="1"/>
  <c r="AA290" i="7"/>
  <c r="Y305" i="7"/>
  <c r="M295" i="7"/>
  <c r="AA296" i="7"/>
  <c r="Z296" i="7"/>
  <c r="Y296" i="7"/>
  <c r="G121" i="7"/>
  <c r="L121" i="7" s="1"/>
  <c r="L125" i="7"/>
  <c r="AA308" i="7"/>
  <c r="AA126" i="7"/>
  <c r="W123" i="7"/>
  <c r="M121" i="7"/>
  <c r="K21" i="6"/>
  <c r="H52" i="6"/>
  <c r="K54" i="6"/>
  <c r="K64" i="6"/>
  <c r="J49" i="6"/>
  <c r="K65" i="6"/>
  <c r="H64" i="6"/>
  <c r="J88" i="6"/>
  <c r="H7" i="6"/>
  <c r="H77" i="6"/>
  <c r="K79" i="6"/>
  <c r="K8" i="6"/>
  <c r="H53" i="6"/>
  <c r="K55" i="6"/>
  <c r="O196" i="5"/>
  <c r="K50" i="5"/>
  <c r="H51" i="5"/>
  <c r="N53" i="5"/>
  <c r="M53" i="5"/>
  <c r="H196" i="5"/>
  <c r="J49" i="5"/>
  <c r="M52" i="5"/>
  <c r="M165" i="5"/>
  <c r="J48" i="5"/>
  <c r="H183" i="5"/>
  <c r="M184" i="5"/>
  <c r="N184" i="5"/>
  <c r="N165" i="5"/>
  <c r="K48" i="5"/>
  <c r="O9" i="5"/>
  <c r="N9" i="5"/>
  <c r="M196" i="5"/>
  <c r="O52" i="5"/>
  <c r="K49" i="5"/>
  <c r="M159" i="5"/>
  <c r="N195" i="5"/>
  <c r="H52" i="5"/>
  <c r="J50" i="5"/>
  <c r="O166" i="5"/>
  <c r="N198" i="5"/>
  <c r="H166" i="5"/>
  <c r="M166" i="5" s="1"/>
  <c r="N168" i="5"/>
  <c r="AB125" i="4"/>
  <c r="U121" i="4"/>
  <c r="AA247" i="4"/>
  <c r="AC247" i="4"/>
  <c r="AC124" i="4"/>
  <c r="W120" i="4"/>
  <c r="Y124" i="4"/>
  <c r="R120" i="4"/>
  <c r="R345" i="4" s="1"/>
  <c r="W123" i="4"/>
  <c r="L10" i="4"/>
  <c r="L345" i="4" s="1"/>
  <c r="M305" i="4"/>
  <c r="AA308" i="4"/>
  <c r="Z308" i="4"/>
  <c r="AB289" i="4"/>
  <c r="Y289" i="4"/>
  <c r="AC240" i="4"/>
  <c r="AA240" i="4"/>
  <c r="Y247" i="4"/>
  <c r="R123" i="4"/>
  <c r="W122" i="4"/>
  <c r="AC306" i="4"/>
  <c r="AB240" i="4"/>
  <c r="Z240" i="4"/>
  <c r="AB306" i="4"/>
  <c r="Z306" i="4"/>
  <c r="U122" i="4"/>
  <c r="M124" i="4"/>
  <c r="G122" i="4"/>
  <c r="L122" i="4" s="1"/>
  <c r="L306" i="4"/>
  <c r="U120" i="4"/>
  <c r="AB124" i="4"/>
  <c r="Z124" i="4"/>
  <c r="AB307" i="4"/>
  <c r="Z307" i="4"/>
  <c r="M125" i="4"/>
  <c r="Y128" i="4"/>
  <c r="AC10" i="4"/>
  <c r="U123" i="4"/>
  <c r="AC125" i="4"/>
  <c r="W121" i="4"/>
  <c r="G120" i="4"/>
  <c r="L120" i="4" s="1"/>
  <c r="L124" i="4"/>
  <c r="M289" i="4"/>
  <c r="Z290" i="4"/>
  <c r="AA290" i="4"/>
  <c r="Y290" i="4"/>
  <c r="M126" i="4"/>
  <c r="Z126" i="4" s="1"/>
  <c r="Y129" i="4"/>
  <c r="AA129" i="4"/>
  <c r="M306" i="4"/>
  <c r="Y309" i="4"/>
  <c r="L126" i="4"/>
  <c r="G123" i="4"/>
  <c r="L123" i="4" s="1"/>
  <c r="AB10" i="4"/>
  <c r="U345" i="4"/>
  <c r="AA246" i="4"/>
  <c r="Y246" i="4"/>
  <c r="Z129" i="4"/>
  <c r="Z246" i="4"/>
  <c r="M295" i="4"/>
  <c r="Y296" i="4"/>
  <c r="AA296" i="4"/>
  <c r="Z309" i="4"/>
  <c r="Z41" i="4"/>
  <c r="Z295" i="4"/>
  <c r="AB295" i="4"/>
  <c r="Z127" i="4"/>
  <c r="M10" i="4"/>
  <c r="AA10" i="4" s="1"/>
  <c r="Y305" i="4"/>
  <c r="AC307" i="4"/>
  <c r="AA307" i="4"/>
  <c r="AA127" i="4"/>
  <c r="AB247" i="4"/>
  <c r="Z247" i="4"/>
  <c r="AB305" i="4"/>
  <c r="AC295" i="4"/>
  <c r="Z296" i="4"/>
  <c r="H64" i="3"/>
  <c r="K66" i="3"/>
  <c r="H53" i="3"/>
  <c r="K55" i="3"/>
  <c r="K54" i="3"/>
  <c r="H52" i="3"/>
  <c r="K67" i="3"/>
  <c r="H65" i="3"/>
  <c r="H77" i="3"/>
  <c r="K79" i="3"/>
  <c r="K78" i="3"/>
  <c r="H76" i="3"/>
  <c r="J88" i="3"/>
  <c r="H7" i="3"/>
  <c r="K8" i="3"/>
  <c r="K21" i="3"/>
  <c r="M196" i="2"/>
  <c r="M189" i="2"/>
  <c r="N196" i="2"/>
  <c r="J50" i="2"/>
  <c r="N195" i="2"/>
  <c r="J49" i="2"/>
  <c r="M52" i="2"/>
  <c r="H52" i="2"/>
  <c r="N54" i="2"/>
  <c r="O52" i="2"/>
  <c r="H9" i="2"/>
  <c r="M9" i="2" s="1"/>
  <c r="H166" i="2"/>
  <c r="N168" i="2"/>
  <c r="J48" i="2"/>
  <c r="H51" i="2"/>
  <c r="H189" i="2"/>
  <c r="N190" i="2"/>
  <c r="N51" i="2"/>
  <c r="O51" i="2"/>
  <c r="K48" i="2"/>
  <c r="AB302" i="1"/>
  <c r="Z302" i="1"/>
  <c r="Y109" i="1"/>
  <c r="AA109" i="1"/>
  <c r="M304" i="1"/>
  <c r="Z307" i="1"/>
  <c r="Y307" i="1"/>
  <c r="M122" i="1"/>
  <c r="Z125" i="1"/>
  <c r="AA125" i="1"/>
  <c r="Y125" i="1"/>
  <c r="L123" i="1"/>
  <c r="G120" i="1"/>
  <c r="L120" i="1" s="1"/>
  <c r="M121" i="1"/>
  <c r="M243" i="1"/>
  <c r="Z245" i="1"/>
  <c r="Z303" i="1"/>
  <c r="AB303" i="1"/>
  <c r="U119" i="1"/>
  <c r="AA243" i="1"/>
  <c r="AB118" i="1"/>
  <c r="M292" i="1"/>
  <c r="AA293" i="1"/>
  <c r="AA244" i="1"/>
  <c r="W120" i="1"/>
  <c r="Y305" i="1"/>
  <c r="Y292" i="1"/>
  <c r="M303" i="1"/>
  <c r="Y306" i="1"/>
  <c r="AA306" i="1"/>
  <c r="AB244" i="1"/>
  <c r="Z244" i="1"/>
  <c r="U120" i="1"/>
  <c r="M120" i="1"/>
  <c r="Y246" i="1"/>
  <c r="Z124" i="1"/>
  <c r="AA124" i="1"/>
  <c r="G117" i="1"/>
  <c r="L121" i="1"/>
  <c r="M286" i="1"/>
  <c r="Z287" i="1"/>
  <c r="Y287" i="1"/>
  <c r="Z305" i="1"/>
  <c r="AA302" i="1"/>
  <c r="R120" i="1"/>
  <c r="Y120" i="1" s="1"/>
  <c r="L10" i="1"/>
  <c r="AB121" i="1"/>
  <c r="Z121" i="1"/>
  <c r="U117" i="1"/>
  <c r="U342" i="1" s="1"/>
  <c r="M10" i="1"/>
  <c r="Z10" i="1" s="1"/>
  <c r="Z11" i="1"/>
  <c r="Y11" i="1"/>
  <c r="AB10" i="1"/>
  <c r="I117" i="1"/>
  <c r="I342" i="1" s="1"/>
  <c r="L286" i="1"/>
  <c r="Y302" i="1"/>
  <c r="AA121" i="1"/>
  <c r="AC121" i="1"/>
  <c r="W117" i="1"/>
  <c r="G118" i="1"/>
  <c r="L118" i="1" s="1"/>
  <c r="L122" i="1"/>
  <c r="AB292" i="1"/>
  <c r="AA304" i="1"/>
  <c r="R117" i="1"/>
  <c r="Y121" i="1"/>
  <c r="M237" i="1"/>
  <c r="Y238" i="1"/>
  <c r="Z238" i="1"/>
  <c r="AA307" i="1"/>
  <c r="Y245" i="1"/>
  <c r="Y124" i="1"/>
  <c r="AA287" i="1"/>
  <c r="AC10" i="1"/>
  <c r="W342" i="1"/>
  <c r="AA305" i="1"/>
  <c r="R118" i="1"/>
  <c r="AA237" i="1"/>
  <c r="Z109" i="1"/>
  <c r="K7" i="18" l="1"/>
  <c r="K77" i="18"/>
  <c r="H49" i="18"/>
  <c r="K64" i="18"/>
  <c r="H51" i="18"/>
  <c r="H50" i="18"/>
  <c r="K53" i="18"/>
  <c r="J225" i="17"/>
  <c r="H50" i="17"/>
  <c r="N50" i="17" s="1"/>
  <c r="H48" i="17"/>
  <c r="O48" i="17"/>
  <c r="N48" i="17"/>
  <c r="M196" i="17"/>
  <c r="M183" i="17"/>
  <c r="H49" i="17"/>
  <c r="M49" i="17" s="1"/>
  <c r="N52" i="17"/>
  <c r="N189" i="17"/>
  <c r="M48" i="17"/>
  <c r="K225" i="17"/>
  <c r="O50" i="17"/>
  <c r="M195" i="17"/>
  <c r="Z295" i="14"/>
  <c r="AA295" i="14"/>
  <c r="R345" i="14"/>
  <c r="AB345" i="14" s="1"/>
  <c r="K64" i="16"/>
  <c r="H49" i="16"/>
  <c r="H50" i="16"/>
  <c r="K53" i="16"/>
  <c r="H51" i="16"/>
  <c r="K77" i="16"/>
  <c r="H50" i="15"/>
  <c r="N50" i="15" s="1"/>
  <c r="N166" i="15"/>
  <c r="M49" i="15"/>
  <c r="N195" i="15"/>
  <c r="K225" i="15"/>
  <c r="O50" i="15"/>
  <c r="J225" i="15"/>
  <c r="N159" i="15"/>
  <c r="M159" i="15"/>
  <c r="M48" i="15"/>
  <c r="M166" i="15"/>
  <c r="H48" i="15"/>
  <c r="N51" i="15"/>
  <c r="N189" i="15"/>
  <c r="Z240" i="14"/>
  <c r="Y240" i="14"/>
  <c r="AC122" i="14"/>
  <c r="AA122" i="14"/>
  <c r="AA240" i="14"/>
  <c r="AA10" i="14"/>
  <c r="L120" i="14"/>
  <c r="L345" i="14" s="1"/>
  <c r="G345" i="14"/>
  <c r="AB120" i="14"/>
  <c r="Z10" i="14"/>
  <c r="Y10" i="14"/>
  <c r="AB122" i="14"/>
  <c r="Z122" i="14"/>
  <c r="AA307" i="14"/>
  <c r="Y307" i="14"/>
  <c r="M123" i="14"/>
  <c r="Y123" i="14" s="1"/>
  <c r="M120" i="14"/>
  <c r="Z124" i="14"/>
  <c r="AA124" i="14"/>
  <c r="M121" i="14"/>
  <c r="Y125" i="14"/>
  <c r="Z125" i="14"/>
  <c r="AA125" i="14"/>
  <c r="AC120" i="14"/>
  <c r="AA120" i="14"/>
  <c r="W345" i="14"/>
  <c r="H50" i="13"/>
  <c r="K53" i="13"/>
  <c r="K88" i="13"/>
  <c r="K49" i="13"/>
  <c r="H49" i="13"/>
  <c r="K52" i="13"/>
  <c r="H88" i="13"/>
  <c r="I7" i="13"/>
  <c r="K51" i="13"/>
  <c r="K77" i="13"/>
  <c r="H50" i="12"/>
  <c r="N166" i="12"/>
  <c r="M166" i="12"/>
  <c r="M189" i="12"/>
  <c r="H49" i="12"/>
  <c r="M159" i="12"/>
  <c r="N159" i="12"/>
  <c r="H48" i="12"/>
  <c r="M49" i="12"/>
  <c r="M196" i="12"/>
  <c r="O49" i="12"/>
  <c r="N49" i="12"/>
  <c r="M52" i="12"/>
  <c r="N195" i="12"/>
  <c r="M195" i="12"/>
  <c r="M183" i="12"/>
  <c r="N183" i="12"/>
  <c r="K225" i="12"/>
  <c r="Z289" i="11"/>
  <c r="Y289" i="11"/>
  <c r="AA289" i="11"/>
  <c r="M120" i="11"/>
  <c r="Y124" i="11"/>
  <c r="Z246" i="11"/>
  <c r="Z305" i="11"/>
  <c r="AA124" i="11"/>
  <c r="R345" i="11"/>
  <c r="Y122" i="11"/>
  <c r="AB122" i="11"/>
  <c r="Y121" i="11"/>
  <c r="Z124" i="11"/>
  <c r="G345" i="11"/>
  <c r="AC120" i="11"/>
  <c r="W345" i="11"/>
  <c r="AB123" i="11"/>
  <c r="AC122" i="11"/>
  <c r="AA122" i="11"/>
  <c r="M123" i="11"/>
  <c r="Y126" i="11"/>
  <c r="M122" i="11"/>
  <c r="Z306" i="11"/>
  <c r="Y247" i="11"/>
  <c r="Z247" i="11"/>
  <c r="Y306" i="11"/>
  <c r="M121" i="11"/>
  <c r="AA125" i="11"/>
  <c r="Z125" i="11"/>
  <c r="Y125" i="11"/>
  <c r="Y295" i="11"/>
  <c r="Z295" i="11"/>
  <c r="AB120" i="11"/>
  <c r="AC123" i="11"/>
  <c r="AA123" i="11"/>
  <c r="AA10" i="11"/>
  <c r="AA305" i="11"/>
  <c r="Y307" i="11"/>
  <c r="AA307" i="11"/>
  <c r="L345" i="11"/>
  <c r="H50" i="10"/>
  <c r="K53" i="10"/>
  <c r="K76" i="10"/>
  <c r="H49" i="10"/>
  <c r="K49" i="10" s="1"/>
  <c r="K52" i="10"/>
  <c r="K7" i="10"/>
  <c r="H51" i="10"/>
  <c r="K65" i="10"/>
  <c r="K77" i="10"/>
  <c r="J88" i="10"/>
  <c r="N9" i="8"/>
  <c r="O49" i="8"/>
  <c r="N49" i="8"/>
  <c r="K225" i="8"/>
  <c r="O50" i="8"/>
  <c r="O48" i="8"/>
  <c r="N48" i="8"/>
  <c r="J225" i="8"/>
  <c r="M183" i="8"/>
  <c r="N183" i="8"/>
  <c r="N159" i="8"/>
  <c r="M159" i="8"/>
  <c r="H49" i="8"/>
  <c r="H50" i="8"/>
  <c r="M166" i="8"/>
  <c r="N166" i="8"/>
  <c r="H48" i="8"/>
  <c r="M51" i="8"/>
  <c r="N52" i="8"/>
  <c r="Y289" i="7"/>
  <c r="Z10" i="7"/>
  <c r="M123" i="7"/>
  <c r="Z126" i="7"/>
  <c r="Y247" i="7"/>
  <c r="Z121" i="7"/>
  <c r="AB121" i="7"/>
  <c r="AA123" i="7"/>
  <c r="AC123" i="7"/>
  <c r="AC122" i="7"/>
  <c r="Y123" i="7"/>
  <c r="N121" i="7"/>
  <c r="AA121" i="7"/>
  <c r="AC121" i="7"/>
  <c r="M120" i="7"/>
  <c r="Z123" i="7"/>
  <c r="AB123" i="7"/>
  <c r="AA120" i="7"/>
  <c r="AC120" i="7"/>
  <c r="W345" i="7"/>
  <c r="Y120" i="7"/>
  <c r="Z120" i="7"/>
  <c r="AB120" i="7"/>
  <c r="Y121" i="7"/>
  <c r="G345" i="7"/>
  <c r="M122" i="7"/>
  <c r="AA122" i="7" s="1"/>
  <c r="Y306" i="7"/>
  <c r="Z306" i="7"/>
  <c r="N10" i="7"/>
  <c r="AA10" i="7"/>
  <c r="M345" i="7"/>
  <c r="AA289" i="7"/>
  <c r="N246" i="7"/>
  <c r="AA246" i="7"/>
  <c r="Z246" i="7"/>
  <c r="Y246" i="7"/>
  <c r="Y295" i="7"/>
  <c r="AA295" i="7"/>
  <c r="Z295" i="7"/>
  <c r="U345" i="7"/>
  <c r="Y124" i="7"/>
  <c r="AA247" i="7"/>
  <c r="Z247" i="7"/>
  <c r="AA124" i="7"/>
  <c r="L345" i="7"/>
  <c r="K77" i="6"/>
  <c r="H50" i="6"/>
  <c r="K53" i="6"/>
  <c r="H49" i="6"/>
  <c r="K52" i="6"/>
  <c r="H51" i="6"/>
  <c r="K7" i="6"/>
  <c r="K49" i="6"/>
  <c r="O49" i="5"/>
  <c r="O48" i="5"/>
  <c r="K225" i="5"/>
  <c r="O50" i="5"/>
  <c r="J225" i="5"/>
  <c r="M50" i="5"/>
  <c r="M183" i="5"/>
  <c r="N183" i="5"/>
  <c r="H49" i="5"/>
  <c r="N52" i="5"/>
  <c r="N196" i="5"/>
  <c r="H50" i="5"/>
  <c r="N166" i="5"/>
  <c r="H48" i="5"/>
  <c r="N51" i="5"/>
  <c r="M51" i="5"/>
  <c r="AB120" i="4"/>
  <c r="AC122" i="4"/>
  <c r="M121" i="4"/>
  <c r="AA121" i="4" s="1"/>
  <c r="Y125" i="4"/>
  <c r="Y123" i="4"/>
  <c r="AB121" i="4"/>
  <c r="Z121" i="4"/>
  <c r="Y10" i="4"/>
  <c r="AC121" i="4"/>
  <c r="M120" i="4"/>
  <c r="Z120" i="4" s="1"/>
  <c r="Z305" i="4"/>
  <c r="AA305" i="4"/>
  <c r="AA124" i="4"/>
  <c r="Z125" i="4"/>
  <c r="AB345" i="4"/>
  <c r="AB122" i="4"/>
  <c r="M123" i="4"/>
  <c r="AA123" i="4" s="1"/>
  <c r="Y126" i="4"/>
  <c r="AA126" i="4"/>
  <c r="Z123" i="4"/>
  <c r="AB123" i="4"/>
  <c r="AC123" i="4"/>
  <c r="Z10" i="4"/>
  <c r="M122" i="4"/>
  <c r="Y306" i="4"/>
  <c r="AA125" i="4"/>
  <c r="W345" i="4"/>
  <c r="Y295" i="4"/>
  <c r="AA295" i="4"/>
  <c r="Z289" i="4"/>
  <c r="AA289" i="4"/>
  <c r="AA306" i="4"/>
  <c r="G345" i="4"/>
  <c r="AC120" i="4"/>
  <c r="K76" i="3"/>
  <c r="H50" i="3"/>
  <c r="K53" i="3"/>
  <c r="K88" i="3"/>
  <c r="K77" i="3"/>
  <c r="K52" i="3"/>
  <c r="H49" i="3"/>
  <c r="I64" i="3"/>
  <c r="K64" i="3"/>
  <c r="K65" i="3"/>
  <c r="H51" i="3"/>
  <c r="H88" i="3"/>
  <c r="I53" i="3" s="1"/>
  <c r="I7" i="3"/>
  <c r="K7" i="3"/>
  <c r="H49" i="2"/>
  <c r="N52" i="2"/>
  <c r="M49" i="2"/>
  <c r="J225" i="2"/>
  <c r="N9" i="2"/>
  <c r="H50" i="2"/>
  <c r="N166" i="2"/>
  <c r="H48" i="2"/>
  <c r="M166" i="2"/>
  <c r="O48" i="2"/>
  <c r="M51" i="2"/>
  <c r="K225" i="2"/>
  <c r="N189" i="2"/>
  <c r="O49" i="2"/>
  <c r="Z286" i="1"/>
  <c r="Y286" i="1"/>
  <c r="Z120" i="1"/>
  <c r="AB120" i="1"/>
  <c r="AA292" i="1"/>
  <c r="M118" i="1"/>
  <c r="AA122" i="1"/>
  <c r="Z122" i="1"/>
  <c r="AC342" i="1"/>
  <c r="R342" i="1"/>
  <c r="AC117" i="1"/>
  <c r="AB117" i="1"/>
  <c r="AA286" i="1"/>
  <c r="AA10" i="1"/>
  <c r="Z292" i="1"/>
  <c r="L117" i="1"/>
  <c r="L342" i="1" s="1"/>
  <c r="AA120" i="1"/>
  <c r="Z243" i="1"/>
  <c r="Y304" i="1"/>
  <c r="Z304" i="1"/>
  <c r="Y10" i="1"/>
  <c r="Y118" i="1"/>
  <c r="Y237" i="1"/>
  <c r="Z237" i="1"/>
  <c r="Y122" i="1"/>
  <c r="G342" i="1"/>
  <c r="Y243" i="1"/>
  <c r="M119" i="1"/>
  <c r="Y303" i="1"/>
  <c r="AA303" i="1"/>
  <c r="Z119" i="1"/>
  <c r="AB119" i="1"/>
  <c r="M117" i="1"/>
  <c r="Y117" i="1" s="1"/>
  <c r="AC119" i="1"/>
  <c r="K50" i="18" l="1"/>
  <c r="I51" i="18"/>
  <c r="K51" i="18"/>
  <c r="I49" i="18"/>
  <c r="K49" i="18"/>
  <c r="H88" i="18"/>
  <c r="N49" i="17"/>
  <c r="H225" i="17"/>
  <c r="I50" i="17"/>
  <c r="O225" i="17"/>
  <c r="N225" i="17"/>
  <c r="M50" i="17"/>
  <c r="I48" i="17"/>
  <c r="M225" i="17"/>
  <c r="K50" i="16"/>
  <c r="K51" i="16"/>
  <c r="I49" i="16"/>
  <c r="K49" i="16"/>
  <c r="H88" i="16"/>
  <c r="I51" i="16" s="1"/>
  <c r="M50" i="15"/>
  <c r="O225" i="15"/>
  <c r="H225" i="15"/>
  <c r="I50" i="15" s="1"/>
  <c r="I48" i="15"/>
  <c r="N48" i="15"/>
  <c r="N121" i="14"/>
  <c r="Y121" i="14"/>
  <c r="AA121" i="14"/>
  <c r="Z121" i="14"/>
  <c r="N120" i="14"/>
  <c r="N123" i="14"/>
  <c r="AA123" i="14"/>
  <c r="Z123" i="14"/>
  <c r="M345" i="14"/>
  <c r="Z120" i="14"/>
  <c r="Y120" i="14"/>
  <c r="AC345" i="14"/>
  <c r="AA345" i="14"/>
  <c r="I71" i="13"/>
  <c r="I85" i="13"/>
  <c r="I16" i="13"/>
  <c r="I12" i="13"/>
  <c r="I30" i="13"/>
  <c r="I14" i="13"/>
  <c r="I41" i="13"/>
  <c r="I17" i="13"/>
  <c r="I43" i="13"/>
  <c r="I40" i="13"/>
  <c r="I35" i="13"/>
  <c r="I84" i="13"/>
  <c r="I37" i="13"/>
  <c r="I39" i="13"/>
  <c r="I44" i="13"/>
  <c r="I29" i="13"/>
  <c r="I18" i="13"/>
  <c r="I82" i="13"/>
  <c r="I87" i="13"/>
  <c r="I33" i="13"/>
  <c r="I19" i="13"/>
  <c r="I25" i="13"/>
  <c r="I48" i="13"/>
  <c r="I75" i="13"/>
  <c r="I28" i="13"/>
  <c r="I63" i="13"/>
  <c r="I36" i="13"/>
  <c r="I70" i="13"/>
  <c r="I15" i="13"/>
  <c r="I32" i="13"/>
  <c r="I20" i="13"/>
  <c r="I42" i="13"/>
  <c r="I27" i="13"/>
  <c r="I59" i="13"/>
  <c r="I24" i="13"/>
  <c r="I47" i="13"/>
  <c r="I11" i="13"/>
  <c r="I31" i="13"/>
  <c r="I62" i="13"/>
  <c r="I38" i="13"/>
  <c r="I58" i="13"/>
  <c r="I69" i="13"/>
  <c r="I74" i="13"/>
  <c r="I26" i="13"/>
  <c r="I80" i="13"/>
  <c r="I13" i="13"/>
  <c r="I86" i="13"/>
  <c r="I34" i="13"/>
  <c r="I83" i="13"/>
  <c r="I73" i="13"/>
  <c r="I61" i="13"/>
  <c r="I23" i="13"/>
  <c r="I68" i="13"/>
  <c r="I78" i="13"/>
  <c r="I57" i="13"/>
  <c r="I10" i="13"/>
  <c r="I46" i="13"/>
  <c r="I72" i="13"/>
  <c r="I22" i="13"/>
  <c r="I76" i="13"/>
  <c r="I9" i="13"/>
  <c r="I60" i="13"/>
  <c r="I81" i="13"/>
  <c r="I45" i="13"/>
  <c r="I67" i="13"/>
  <c r="I56" i="13"/>
  <c r="I66" i="13"/>
  <c r="I79" i="13"/>
  <c r="I55" i="13"/>
  <c r="I54" i="13"/>
  <c r="I8" i="13"/>
  <c r="I21" i="13"/>
  <c r="I65" i="13"/>
  <c r="I64" i="13"/>
  <c r="I53" i="13"/>
  <c r="I49" i="13"/>
  <c r="I88" i="13" s="1"/>
  <c r="I50" i="13"/>
  <c r="K50" i="13"/>
  <c r="I77" i="13"/>
  <c r="I52" i="13"/>
  <c r="I51" i="13"/>
  <c r="O225" i="12"/>
  <c r="H225" i="12"/>
  <c r="I50" i="12"/>
  <c r="M50" i="12"/>
  <c r="N50" i="12"/>
  <c r="I48" i="12"/>
  <c r="N48" i="12"/>
  <c r="M48" i="12"/>
  <c r="Z120" i="11"/>
  <c r="AA120" i="11"/>
  <c r="Y345" i="11"/>
  <c r="AC345" i="11"/>
  <c r="AA345" i="11"/>
  <c r="Y120" i="11"/>
  <c r="M345" i="11"/>
  <c r="N121" i="11"/>
  <c r="AA121" i="11"/>
  <c r="Z121" i="11"/>
  <c r="N123" i="11"/>
  <c r="Y123" i="11"/>
  <c r="N122" i="11"/>
  <c r="Z122" i="11"/>
  <c r="Z123" i="11"/>
  <c r="AB345" i="11"/>
  <c r="H88" i="10"/>
  <c r="I49" i="10"/>
  <c r="K88" i="10"/>
  <c r="I50" i="10"/>
  <c r="K50" i="10"/>
  <c r="K51" i="10"/>
  <c r="M48" i="8"/>
  <c r="H225" i="8"/>
  <c r="I48" i="8" s="1"/>
  <c r="I50" i="8"/>
  <c r="I49" i="8"/>
  <c r="O225" i="8"/>
  <c r="M50" i="8"/>
  <c r="N50" i="8"/>
  <c r="M49" i="8"/>
  <c r="N344" i="7"/>
  <c r="N322" i="7"/>
  <c r="N321" i="7" s="1"/>
  <c r="N327" i="7"/>
  <c r="N320" i="7"/>
  <c r="N319" i="7"/>
  <c r="N318" i="7" s="1"/>
  <c r="N315" i="7" s="1"/>
  <c r="N280" i="7"/>
  <c r="N268" i="7"/>
  <c r="N245" i="7"/>
  <c r="N244" i="7"/>
  <c r="N243" i="7"/>
  <c r="N242" i="7"/>
  <c r="N239" i="7"/>
  <c r="N233" i="7" s="1"/>
  <c r="N197" i="7"/>
  <c r="N157" i="7"/>
  <c r="N156" i="7"/>
  <c r="N155" i="7"/>
  <c r="N154" i="7"/>
  <c r="N201" i="7"/>
  <c r="N184" i="7"/>
  <c r="N173" i="7"/>
  <c r="N172" i="7"/>
  <c r="N164" i="7"/>
  <c r="N209" i="7"/>
  <c r="N141" i="7"/>
  <c r="N195" i="7"/>
  <c r="N183" i="7"/>
  <c r="N182" i="7"/>
  <c r="N169" i="7"/>
  <c r="N137" i="7"/>
  <c r="N165" i="7"/>
  <c r="N161" i="7"/>
  <c r="N160" i="7"/>
  <c r="N113" i="7"/>
  <c r="N110" i="7"/>
  <c r="N118" i="7"/>
  <c r="N73" i="7"/>
  <c r="N158" i="7"/>
  <c r="N59" i="7"/>
  <c r="N170" i="7"/>
  <c r="N145" i="7"/>
  <c r="N136" i="7"/>
  <c r="N117" i="7"/>
  <c r="N253" i="7"/>
  <c r="N159" i="7"/>
  <c r="N83" i="7"/>
  <c r="N74" i="7"/>
  <c r="N63" i="7"/>
  <c r="N61" i="7"/>
  <c r="N46" i="7"/>
  <c r="N28" i="7"/>
  <c r="N26" i="7"/>
  <c r="N23" i="7"/>
  <c r="N16" i="7"/>
  <c r="N84" i="7"/>
  <c r="N60" i="7"/>
  <c r="N25" i="7"/>
  <c r="N75" i="7"/>
  <c r="N34" i="7"/>
  <c r="N27" i="7"/>
  <c r="N36" i="7"/>
  <c r="N17" i="7"/>
  <c r="N77" i="7"/>
  <c r="N78" i="7"/>
  <c r="N35" i="7"/>
  <c r="N52" i="7"/>
  <c r="N98" i="7"/>
  <c r="N106" i="7"/>
  <c r="N31" i="7"/>
  <c r="N103" i="7"/>
  <c r="N177" i="7"/>
  <c r="N221" i="7"/>
  <c r="N255" i="7"/>
  <c r="N237" i="7"/>
  <c r="N286" i="7"/>
  <c r="N314" i="7"/>
  <c r="N313" i="7" s="1"/>
  <c r="N312" i="7" s="1"/>
  <c r="N311" i="7" s="1"/>
  <c r="N336" i="7"/>
  <c r="N329" i="7"/>
  <c r="N24" i="7"/>
  <c r="N18" i="7"/>
  <c r="N72" i="7"/>
  <c r="N93" i="7"/>
  <c r="N102" i="7"/>
  <c r="N91" i="7"/>
  <c r="N81" i="7"/>
  <c r="N168" i="7"/>
  <c r="N229" i="7"/>
  <c r="N225" i="7"/>
  <c r="N252" i="7"/>
  <c r="N263" i="7"/>
  <c r="N213" i="7"/>
  <c r="N279" i="7"/>
  <c r="N325" i="7"/>
  <c r="N21" i="7"/>
  <c r="N39" i="7"/>
  <c r="N79" i="7"/>
  <c r="N193" i="7"/>
  <c r="N276" i="7"/>
  <c r="N332" i="7"/>
  <c r="N66" i="7"/>
  <c r="N38" i="7"/>
  <c r="N20" i="7"/>
  <c r="N69" i="7"/>
  <c r="N167" i="7"/>
  <c r="N48" i="7"/>
  <c r="N133" i="7"/>
  <c r="N88" i="7"/>
  <c r="N181" i="7"/>
  <c r="N194" i="7"/>
  <c r="N210" i="7"/>
  <c r="N212" i="7"/>
  <c r="N185" i="7"/>
  <c r="N204" i="7"/>
  <c r="N205" i="7"/>
  <c r="N258" i="7"/>
  <c r="N259" i="7"/>
  <c r="N288" i="7"/>
  <c r="N86" i="7"/>
  <c r="N109" i="7"/>
  <c r="N153" i="7"/>
  <c r="N217" i="7"/>
  <c r="N343" i="7"/>
  <c r="N65" i="7"/>
  <c r="N44" i="7"/>
  <c r="N56" i="7"/>
  <c r="N40" i="7"/>
  <c r="N45" i="7"/>
  <c r="N82" i="7"/>
  <c r="N92" i="7"/>
  <c r="N89" i="7"/>
  <c r="N149" i="7"/>
  <c r="N111" i="7"/>
  <c r="N140" i="7"/>
  <c r="N171" i="7"/>
  <c r="N196" i="7"/>
  <c r="N107" i="7"/>
  <c r="N189" i="7"/>
  <c r="N300" i="7"/>
  <c r="N330" i="7"/>
  <c r="N340" i="7"/>
  <c r="N19" i="7"/>
  <c r="N57" i="7"/>
  <c r="N30" i="7"/>
  <c r="N85" i="7"/>
  <c r="N71" i="7"/>
  <c r="N303" i="7"/>
  <c r="N270" i="7"/>
  <c r="N304" i="7"/>
  <c r="N282" i="7"/>
  <c r="N294" i="7"/>
  <c r="N284" i="7"/>
  <c r="N15" i="7"/>
  <c r="N53" i="7"/>
  <c r="N64" i="7"/>
  <c r="N29" i="7"/>
  <c r="N22" i="7"/>
  <c r="N37" i="7"/>
  <c r="N58" i="7"/>
  <c r="N116" i="7"/>
  <c r="N90" i="7"/>
  <c r="N119" i="7"/>
  <c r="N236" i="7"/>
  <c r="N257" i="7"/>
  <c r="N211" i="7"/>
  <c r="N274" i="7"/>
  <c r="N265" i="7"/>
  <c r="N302" i="7"/>
  <c r="N148" i="7"/>
  <c r="N108" i="7"/>
  <c r="N262" i="7"/>
  <c r="N224" i="7"/>
  <c r="N228" i="7"/>
  <c r="N200" i="7"/>
  <c r="N144" i="7"/>
  <c r="N132" i="7"/>
  <c r="N101" i="7"/>
  <c r="N55" i="7"/>
  <c r="N339" i="7"/>
  <c r="N287" i="7"/>
  <c r="N267" i="7"/>
  <c r="N220" i="7"/>
  <c r="N192" i="7"/>
  <c r="N269" i="7"/>
  <c r="N264" i="7"/>
  <c r="N188" i="7"/>
  <c r="N283" i="7"/>
  <c r="N135" i="7"/>
  <c r="N203" i="7"/>
  <c r="N342" i="7"/>
  <c r="N285" i="7"/>
  <c r="N80" i="7"/>
  <c r="N97" i="7"/>
  <c r="N70" i="7"/>
  <c r="N33" i="7"/>
  <c r="N68" i="7"/>
  <c r="N273" i="7"/>
  <c r="N238" i="7"/>
  <c r="N208" i="7"/>
  <c r="N51" i="7"/>
  <c r="N275" i="7"/>
  <c r="N43" i="7"/>
  <c r="N324" i="7"/>
  <c r="N241" i="7"/>
  <c r="N139" i="7"/>
  <c r="N14" i="7"/>
  <c r="N331" i="7"/>
  <c r="N293" i="7"/>
  <c r="N216" i="7"/>
  <c r="N152" i="7"/>
  <c r="N87" i="7"/>
  <c r="N254" i="7"/>
  <c r="N281" i="7"/>
  <c r="N115" i="7"/>
  <c r="N235" i="7"/>
  <c r="N234" i="7"/>
  <c r="N163" i="7"/>
  <c r="N256" i="7"/>
  <c r="N105" i="7"/>
  <c r="N180" i="7"/>
  <c r="N166" i="7"/>
  <c r="N251" i="7"/>
  <c r="N335" i="7"/>
  <c r="N299" i="7"/>
  <c r="N176" i="7"/>
  <c r="N62" i="7"/>
  <c r="N76" i="7"/>
  <c r="N326" i="7"/>
  <c r="N47" i="7"/>
  <c r="N292" i="7"/>
  <c r="N42" i="7"/>
  <c r="N334" i="7"/>
  <c r="N175" i="7"/>
  <c r="N338" i="7"/>
  <c r="N219" i="7"/>
  <c r="N261" i="7"/>
  <c r="N278" i="7"/>
  <c r="N100" i="7"/>
  <c r="N138" i="7"/>
  <c r="N223" i="7"/>
  <c r="N151" i="7"/>
  <c r="N96" i="7"/>
  <c r="N162" i="7"/>
  <c r="N114" i="7"/>
  <c r="N301" i="7"/>
  <c r="N250" i="7"/>
  <c r="N249" i="7" s="1"/>
  <c r="N50" i="7"/>
  <c r="N32" i="7"/>
  <c r="N266" i="7"/>
  <c r="N227" i="7"/>
  <c r="N323" i="7"/>
  <c r="N316" i="7" s="1"/>
  <c r="N309" i="7" s="1"/>
  <c r="N306" i="7" s="1"/>
  <c r="N131" i="7"/>
  <c r="N341" i="7"/>
  <c r="N13" i="7"/>
  <c r="N199" i="7"/>
  <c r="N240" i="7"/>
  <c r="N298" i="7"/>
  <c r="N272" i="7"/>
  <c r="N143" i="7"/>
  <c r="N179" i="7"/>
  <c r="N191" i="7"/>
  <c r="N134" i="7"/>
  <c r="N147" i="7"/>
  <c r="N187" i="7"/>
  <c r="N104" i="7"/>
  <c r="N215" i="7"/>
  <c r="N207" i="7"/>
  <c r="N67" i="7"/>
  <c r="N202" i="7"/>
  <c r="N41" i="7"/>
  <c r="N337" i="7"/>
  <c r="N190" i="7"/>
  <c r="N130" i="7"/>
  <c r="N198" i="7"/>
  <c r="N9" i="7"/>
  <c r="N214" i="7"/>
  <c r="N94" i="7"/>
  <c r="N222" i="7"/>
  <c r="N128" i="7"/>
  <c r="N260" i="7"/>
  <c r="N95" i="7"/>
  <c r="N277" i="7"/>
  <c r="N49" i="7"/>
  <c r="N226" i="7"/>
  <c r="N297" i="7"/>
  <c r="N150" i="7"/>
  <c r="N112" i="7"/>
  <c r="N174" i="7"/>
  <c r="N146" i="7"/>
  <c r="N12" i="7"/>
  <c r="N99" i="7"/>
  <c r="N271" i="7"/>
  <c r="N206" i="7"/>
  <c r="N142" i="7"/>
  <c r="N178" i="7"/>
  <c r="N291" i="7"/>
  <c r="N333" i="7"/>
  <c r="N218" i="7"/>
  <c r="N186" i="7"/>
  <c r="N248" i="7"/>
  <c r="N290" i="7"/>
  <c r="N296" i="7"/>
  <c r="N129" i="7"/>
  <c r="N127" i="7"/>
  <c r="N11" i="7"/>
  <c r="N125" i="7"/>
  <c r="Z345" i="7"/>
  <c r="AB345" i="7"/>
  <c r="N123" i="7"/>
  <c r="N126" i="7"/>
  <c r="N120" i="7"/>
  <c r="N295" i="7"/>
  <c r="N289" i="7"/>
  <c r="N122" i="7"/>
  <c r="Z122" i="7"/>
  <c r="Y122" i="7"/>
  <c r="AC345" i="7"/>
  <c r="AA345" i="7"/>
  <c r="N124" i="7"/>
  <c r="N247" i="7"/>
  <c r="Y345" i="7"/>
  <c r="K51" i="6"/>
  <c r="H88" i="6"/>
  <c r="I50" i="6"/>
  <c r="K50" i="6"/>
  <c r="I49" i="6"/>
  <c r="N48" i="5"/>
  <c r="O225" i="5"/>
  <c r="N225" i="5"/>
  <c r="M48" i="5"/>
  <c r="H225" i="5"/>
  <c r="I49" i="5" s="1"/>
  <c r="I50" i="5"/>
  <c r="M49" i="5"/>
  <c r="N50" i="5"/>
  <c r="N49" i="5"/>
  <c r="M225" i="5"/>
  <c r="Y122" i="4"/>
  <c r="Z122" i="4"/>
  <c r="M345" i="4"/>
  <c r="N120" i="4" s="1"/>
  <c r="AA120" i="4"/>
  <c r="Y120" i="4"/>
  <c r="AA122" i="4"/>
  <c r="AC345" i="4"/>
  <c r="N123" i="4"/>
  <c r="N121" i="4"/>
  <c r="Y121" i="4"/>
  <c r="I52" i="3"/>
  <c r="I51" i="3"/>
  <c r="K51" i="3"/>
  <c r="I49" i="3"/>
  <c r="K49" i="3"/>
  <c r="I88" i="3"/>
  <c r="I33" i="3"/>
  <c r="I20" i="3"/>
  <c r="I15" i="3"/>
  <c r="I28" i="3"/>
  <c r="I41" i="3"/>
  <c r="I71" i="3"/>
  <c r="I37" i="3"/>
  <c r="I85" i="3"/>
  <c r="I75" i="3"/>
  <c r="I17" i="3"/>
  <c r="I44" i="3"/>
  <c r="I30" i="3"/>
  <c r="I19" i="3"/>
  <c r="I14" i="3"/>
  <c r="I87" i="3"/>
  <c r="I12" i="3"/>
  <c r="I27" i="3"/>
  <c r="I39" i="3"/>
  <c r="I25" i="3"/>
  <c r="I40" i="3"/>
  <c r="I32" i="3"/>
  <c r="I59" i="3"/>
  <c r="I48" i="3"/>
  <c r="I36" i="3"/>
  <c r="I16" i="3"/>
  <c r="I29" i="3"/>
  <c r="I18" i="3"/>
  <c r="I42" i="3"/>
  <c r="I63" i="3"/>
  <c r="I26" i="3"/>
  <c r="I43" i="3"/>
  <c r="I62" i="3"/>
  <c r="I38" i="3"/>
  <c r="I13" i="3"/>
  <c r="I31" i="3"/>
  <c r="I70" i="3"/>
  <c r="I24" i="3"/>
  <c r="I47" i="3"/>
  <c r="I11" i="3"/>
  <c r="I84" i="3"/>
  <c r="I58" i="3"/>
  <c r="I86" i="3"/>
  <c r="I74" i="3"/>
  <c r="I35" i="3"/>
  <c r="I83" i="3"/>
  <c r="I57" i="3"/>
  <c r="I73" i="3"/>
  <c r="I23" i="3"/>
  <c r="I69" i="3"/>
  <c r="I82" i="3"/>
  <c r="I34" i="3"/>
  <c r="I10" i="3"/>
  <c r="I61" i="3"/>
  <c r="I46" i="3"/>
  <c r="I56" i="3"/>
  <c r="I60" i="3"/>
  <c r="I68" i="3"/>
  <c r="I72" i="3"/>
  <c r="I80" i="3"/>
  <c r="I22" i="3"/>
  <c r="I9" i="3"/>
  <c r="I81" i="3"/>
  <c r="I45" i="3"/>
  <c r="I66" i="3"/>
  <c r="I79" i="3"/>
  <c r="I54" i="3"/>
  <c r="I55" i="3"/>
  <c r="I67" i="3"/>
  <c r="I78" i="3"/>
  <c r="I8" i="3"/>
  <c r="I21" i="3"/>
  <c r="I76" i="3"/>
  <c r="I65" i="3"/>
  <c r="I50" i="3"/>
  <c r="K50" i="3"/>
  <c r="I77" i="3"/>
  <c r="N48" i="2"/>
  <c r="M48" i="2"/>
  <c r="H225" i="2"/>
  <c r="N50" i="2"/>
  <c r="O225" i="2"/>
  <c r="M50" i="2"/>
  <c r="N49" i="2"/>
  <c r="M342" i="1"/>
  <c r="N118" i="1" s="1"/>
  <c r="AA118" i="1"/>
  <c r="Z118" i="1"/>
  <c r="N117" i="1"/>
  <c r="Z117" i="1"/>
  <c r="AA117" i="1"/>
  <c r="Y342" i="1"/>
  <c r="N119" i="1"/>
  <c r="Y119" i="1"/>
  <c r="AA119" i="1"/>
  <c r="AB342" i="1"/>
  <c r="I13" i="18" l="1"/>
  <c r="I15" i="18"/>
  <c r="I56" i="18"/>
  <c r="I27" i="18"/>
  <c r="I12" i="18"/>
  <c r="I36" i="18"/>
  <c r="I17" i="18"/>
  <c r="I40" i="18"/>
  <c r="I31" i="18"/>
  <c r="I39" i="18"/>
  <c r="I43" i="18"/>
  <c r="I38" i="18"/>
  <c r="I14" i="18"/>
  <c r="I25" i="18"/>
  <c r="I42" i="18"/>
  <c r="I59" i="18"/>
  <c r="I82" i="18"/>
  <c r="I19" i="18"/>
  <c r="I70" i="18"/>
  <c r="I44" i="18"/>
  <c r="I71" i="18"/>
  <c r="I84" i="18"/>
  <c r="I18" i="18"/>
  <c r="I58" i="18"/>
  <c r="I28" i="18"/>
  <c r="I48" i="18"/>
  <c r="I32" i="18"/>
  <c r="I20" i="18"/>
  <c r="I37" i="18"/>
  <c r="I87" i="18"/>
  <c r="I35" i="18"/>
  <c r="I85" i="18"/>
  <c r="I41" i="18"/>
  <c r="I29" i="18"/>
  <c r="I30" i="18"/>
  <c r="I63" i="18"/>
  <c r="I26" i="18"/>
  <c r="I57" i="18"/>
  <c r="I16" i="18"/>
  <c r="I54" i="18"/>
  <c r="I33" i="18"/>
  <c r="I75" i="18"/>
  <c r="I52" i="18"/>
  <c r="I86" i="18"/>
  <c r="I74" i="18"/>
  <c r="I34" i="18"/>
  <c r="I62" i="18"/>
  <c r="I80" i="18"/>
  <c r="I11" i="18"/>
  <c r="I24" i="18"/>
  <c r="I69" i="18"/>
  <c r="I47" i="18"/>
  <c r="I61" i="18"/>
  <c r="I73" i="18"/>
  <c r="I46" i="18"/>
  <c r="I23" i="18"/>
  <c r="I83" i="18"/>
  <c r="I10" i="18"/>
  <c r="I78" i="18"/>
  <c r="I68" i="18"/>
  <c r="I72" i="18"/>
  <c r="I81" i="18"/>
  <c r="I22" i="18"/>
  <c r="I76" i="18"/>
  <c r="I45" i="18"/>
  <c r="I60" i="18"/>
  <c r="I9" i="18"/>
  <c r="I67" i="18"/>
  <c r="I55" i="18"/>
  <c r="I8" i="18"/>
  <c r="I65" i="18"/>
  <c r="I66" i="18"/>
  <c r="I79" i="18"/>
  <c r="I21" i="18"/>
  <c r="I7" i="18"/>
  <c r="I64" i="18"/>
  <c r="K88" i="18"/>
  <c r="I77" i="18"/>
  <c r="I53" i="18"/>
  <c r="I50" i="18"/>
  <c r="I212" i="17"/>
  <c r="I210" i="17"/>
  <c r="I202" i="17"/>
  <c r="I188" i="17"/>
  <c r="I176" i="17"/>
  <c r="I110" i="17"/>
  <c r="I174" i="17"/>
  <c r="I157" i="17"/>
  <c r="I105" i="17"/>
  <c r="I74" i="17"/>
  <c r="I70" i="17"/>
  <c r="I62" i="17"/>
  <c r="I58" i="17"/>
  <c r="I35" i="17"/>
  <c r="I29" i="17"/>
  <c r="I28" i="17"/>
  <c r="I27" i="17"/>
  <c r="I26" i="17"/>
  <c r="I25" i="17"/>
  <c r="I24" i="17"/>
  <c r="I91" i="17"/>
  <c r="I43" i="17"/>
  <c r="I36" i="17"/>
  <c r="I83" i="17"/>
  <c r="I75" i="17"/>
  <c r="I68" i="17"/>
  <c r="I81" i="17"/>
  <c r="I162" i="17"/>
  <c r="I89" i="17"/>
  <c r="I33" i="17"/>
  <c r="I14" i="17"/>
  <c r="I39" i="17"/>
  <c r="I141" i="17"/>
  <c r="I82" i="17"/>
  <c r="I94" i="17"/>
  <c r="I152" i="17"/>
  <c r="I84" i="17"/>
  <c r="I85" i="17"/>
  <c r="I98" i="17"/>
  <c r="I153" i="17"/>
  <c r="I122" i="17"/>
  <c r="I156" i="17"/>
  <c r="I138" i="17"/>
  <c r="I114" i="17"/>
  <c r="I154" i="17"/>
  <c r="I163" i="17"/>
  <c r="I102" i="17"/>
  <c r="I22" i="17"/>
  <c r="I37" i="17"/>
  <c r="I90" i="17"/>
  <c r="I146" i="17"/>
  <c r="I182" i="17"/>
  <c r="I194" i="17"/>
  <c r="I118" i="17"/>
  <c r="I13" i="17"/>
  <c r="I117" i="17"/>
  <c r="I16" i="17"/>
  <c r="I78" i="17"/>
  <c r="I80" i="17"/>
  <c r="I134" i="17"/>
  <c r="I160" i="17"/>
  <c r="I77" i="17"/>
  <c r="I161" i="17"/>
  <c r="I142" i="17"/>
  <c r="I216" i="17"/>
  <c r="I20" i="17"/>
  <c r="I15" i="17"/>
  <c r="I158" i="17"/>
  <c r="I106" i="17"/>
  <c r="I76" i="17"/>
  <c r="I92" i="17"/>
  <c r="I181" i="17"/>
  <c r="I150" i="17"/>
  <c r="I177" i="17"/>
  <c r="I224" i="17"/>
  <c r="I47" i="17"/>
  <c r="I32" i="17"/>
  <c r="I101" i="17"/>
  <c r="I130" i="17"/>
  <c r="I173" i="17"/>
  <c r="I86" i="17"/>
  <c r="I208" i="17"/>
  <c r="I164" i="17"/>
  <c r="I93" i="17"/>
  <c r="I109" i="17"/>
  <c r="I126" i="17"/>
  <c r="I220" i="17"/>
  <c r="I42" i="17"/>
  <c r="I40" i="17"/>
  <c r="I113" i="17"/>
  <c r="I21" i="17"/>
  <c r="I38" i="17"/>
  <c r="I88" i="17"/>
  <c r="I211" i="17"/>
  <c r="I97" i="17"/>
  <c r="I178" i="17"/>
  <c r="I145" i="17"/>
  <c r="I180" i="17"/>
  <c r="I23" i="17"/>
  <c r="I209" i="17"/>
  <c r="I129" i="17"/>
  <c r="I219" i="17"/>
  <c r="I46" i="17"/>
  <c r="I149" i="17"/>
  <c r="I96" i="17"/>
  <c r="I151" i="17"/>
  <c r="I112" i="17"/>
  <c r="I31" i="17"/>
  <c r="I193" i="17"/>
  <c r="I79" i="17"/>
  <c r="I61" i="17"/>
  <c r="I121" i="17"/>
  <c r="I223" i="17"/>
  <c r="I67" i="17"/>
  <c r="I140" i="17"/>
  <c r="I57" i="17"/>
  <c r="I171" i="17"/>
  <c r="I155" i="17"/>
  <c r="I133" i="17"/>
  <c r="I187" i="17"/>
  <c r="I108" i="17"/>
  <c r="I207" i="17"/>
  <c r="I69" i="17"/>
  <c r="I19" i="17"/>
  <c r="I215" i="17"/>
  <c r="I100" i="17"/>
  <c r="I159" i="17"/>
  <c r="I104" i="17"/>
  <c r="I175" i="17"/>
  <c r="I137" i="17"/>
  <c r="I87" i="17"/>
  <c r="I201" i="17"/>
  <c r="I34" i="17"/>
  <c r="I125" i="17"/>
  <c r="I116" i="17"/>
  <c r="I12" i="17"/>
  <c r="I41" i="17"/>
  <c r="I73" i="17"/>
  <c r="I222" i="17"/>
  <c r="I60" i="17"/>
  <c r="I103" i="17"/>
  <c r="I99" i="17"/>
  <c r="I179" i="17"/>
  <c r="I128" i="17"/>
  <c r="I186" i="17"/>
  <c r="I192" i="17"/>
  <c r="I45" i="17"/>
  <c r="I65" i="17"/>
  <c r="I115" i="17"/>
  <c r="I148" i="17"/>
  <c r="I144" i="17"/>
  <c r="I18" i="17"/>
  <c r="I218" i="17"/>
  <c r="I95" i="17"/>
  <c r="I169" i="17"/>
  <c r="I206" i="17"/>
  <c r="I72" i="17"/>
  <c r="I214" i="17"/>
  <c r="I66" i="17"/>
  <c r="I136" i="17"/>
  <c r="I30" i="17"/>
  <c r="I132" i="17"/>
  <c r="I124" i="17"/>
  <c r="I172" i="17"/>
  <c r="I107" i="17"/>
  <c r="I11" i="17"/>
  <c r="I56" i="17"/>
  <c r="I120" i="17"/>
  <c r="I205" i="17"/>
  <c r="I111" i="17"/>
  <c r="I139" i="17"/>
  <c r="I200" i="17"/>
  <c r="I123" i="17"/>
  <c r="I63" i="17"/>
  <c r="I64" i="17"/>
  <c r="I17" i="17"/>
  <c r="I147" i="17"/>
  <c r="I221" i="17"/>
  <c r="I170" i="17"/>
  <c r="I131" i="17"/>
  <c r="I185" i="17"/>
  <c r="I213" i="17"/>
  <c r="I55" i="17"/>
  <c r="I71" i="17"/>
  <c r="I204" i="17"/>
  <c r="I44" i="17"/>
  <c r="I191" i="17"/>
  <c r="I135" i="17"/>
  <c r="I127" i="17"/>
  <c r="I217" i="17"/>
  <c r="I143" i="17"/>
  <c r="I59" i="17"/>
  <c r="I199" i="17"/>
  <c r="I203" i="17"/>
  <c r="I119" i="17"/>
  <c r="I167" i="17"/>
  <c r="I190" i="17"/>
  <c r="I54" i="17"/>
  <c r="I184" i="17"/>
  <c r="I165" i="17"/>
  <c r="I10" i="17"/>
  <c r="I198" i="17"/>
  <c r="I197" i="17"/>
  <c r="I53" i="17"/>
  <c r="I168" i="17"/>
  <c r="I183" i="17"/>
  <c r="I9" i="17"/>
  <c r="I189" i="17"/>
  <c r="I166" i="17"/>
  <c r="I52" i="17"/>
  <c r="I195" i="17"/>
  <c r="I196" i="17"/>
  <c r="I51" i="17"/>
  <c r="I49" i="17"/>
  <c r="I225" i="17" s="1"/>
  <c r="I85" i="16"/>
  <c r="I59" i="16"/>
  <c r="I71" i="16"/>
  <c r="I29" i="16"/>
  <c r="I20" i="16"/>
  <c r="I18" i="16"/>
  <c r="I14" i="16"/>
  <c r="I41" i="16"/>
  <c r="I36" i="16"/>
  <c r="I32" i="16"/>
  <c r="I27" i="16"/>
  <c r="I44" i="16"/>
  <c r="I39" i="16"/>
  <c r="I16" i="16"/>
  <c r="I80" i="16"/>
  <c r="I58" i="16"/>
  <c r="I25" i="16"/>
  <c r="I42" i="16"/>
  <c r="I35" i="16"/>
  <c r="I34" i="16"/>
  <c r="I65" i="16"/>
  <c r="I28" i="16"/>
  <c r="I48" i="16"/>
  <c r="I43" i="16"/>
  <c r="I70" i="16"/>
  <c r="I38" i="16"/>
  <c r="I26" i="16"/>
  <c r="I69" i="16"/>
  <c r="I67" i="16"/>
  <c r="I12" i="16"/>
  <c r="I30" i="16"/>
  <c r="I63" i="16"/>
  <c r="I68" i="16"/>
  <c r="I13" i="16"/>
  <c r="I19" i="16"/>
  <c r="I40" i="16"/>
  <c r="I87" i="16"/>
  <c r="I57" i="16"/>
  <c r="I31" i="16"/>
  <c r="I84" i="16"/>
  <c r="I82" i="16"/>
  <c r="I15" i="16"/>
  <c r="I33" i="16"/>
  <c r="I17" i="16"/>
  <c r="I37" i="16"/>
  <c r="I75" i="16"/>
  <c r="I78" i="16"/>
  <c r="I74" i="16"/>
  <c r="I47" i="16"/>
  <c r="I24" i="16"/>
  <c r="I86" i="16"/>
  <c r="I56" i="16"/>
  <c r="I11" i="16"/>
  <c r="I62" i="16"/>
  <c r="I76" i="16"/>
  <c r="I10" i="16"/>
  <c r="I83" i="16"/>
  <c r="I54" i="16"/>
  <c r="I61" i="16"/>
  <c r="I23" i="16"/>
  <c r="I46" i="16"/>
  <c r="I73" i="16"/>
  <c r="I22" i="16"/>
  <c r="I45" i="16"/>
  <c r="I81" i="16"/>
  <c r="I52" i="16"/>
  <c r="I60" i="16"/>
  <c r="I72" i="16"/>
  <c r="I9" i="16"/>
  <c r="I66" i="16"/>
  <c r="I79" i="16"/>
  <c r="I21" i="16"/>
  <c r="I55" i="16"/>
  <c r="I8" i="16"/>
  <c r="I64" i="16"/>
  <c r="I53" i="16"/>
  <c r="I7" i="16"/>
  <c r="I88" i="16" s="1"/>
  <c r="I77" i="16"/>
  <c r="K88" i="16"/>
  <c r="I50" i="16"/>
  <c r="I212" i="15"/>
  <c r="I211" i="15"/>
  <c r="I202" i="15"/>
  <c r="I176" i="15"/>
  <c r="I210" i="15"/>
  <c r="I188" i="15"/>
  <c r="I220" i="15"/>
  <c r="I194" i="15"/>
  <c r="I94" i="15"/>
  <c r="I86" i="15"/>
  <c r="I78" i="15"/>
  <c r="I70" i="15"/>
  <c r="I122" i="15"/>
  <c r="I114" i="15"/>
  <c r="I110" i="15"/>
  <c r="I106" i="15"/>
  <c r="I102" i="15"/>
  <c r="I98" i="15"/>
  <c r="I62" i="15"/>
  <c r="I21" i="15"/>
  <c r="I16" i="15"/>
  <c r="I14" i="15"/>
  <c r="I134" i="15"/>
  <c r="I126" i="15"/>
  <c r="I118" i="15"/>
  <c r="I58" i="15"/>
  <c r="I47" i="15"/>
  <c r="I42" i="15"/>
  <c r="I90" i="15"/>
  <c r="I82" i="15"/>
  <c r="I74" i="15"/>
  <c r="I130" i="15"/>
  <c r="I22" i="15"/>
  <c r="I20" i="15"/>
  <c r="I15" i="15"/>
  <c r="I19" i="15"/>
  <c r="I27" i="15"/>
  <c r="I89" i="15"/>
  <c r="I113" i="15"/>
  <c r="I33" i="15"/>
  <c r="I174" i="15"/>
  <c r="I208" i="15"/>
  <c r="I224" i="15"/>
  <c r="I25" i="15"/>
  <c r="I121" i="15"/>
  <c r="I61" i="15"/>
  <c r="I66" i="15"/>
  <c r="I77" i="15"/>
  <c r="I93" i="15"/>
  <c r="I34" i="15"/>
  <c r="I216" i="15"/>
  <c r="I178" i="15"/>
  <c r="I138" i="15"/>
  <c r="I23" i="15"/>
  <c r="I28" i="15"/>
  <c r="I97" i="15"/>
  <c r="I81" i="15"/>
  <c r="I68" i="15"/>
  <c r="I180" i="15"/>
  <c r="I142" i="15"/>
  <c r="I158" i="15"/>
  <c r="I201" i="15"/>
  <c r="I26" i="15"/>
  <c r="I30" i="15"/>
  <c r="I41" i="15"/>
  <c r="I101" i="15"/>
  <c r="I32" i="15"/>
  <c r="I57" i="15"/>
  <c r="I117" i="15"/>
  <c r="I164" i="15"/>
  <c r="I146" i="15"/>
  <c r="I182" i="15"/>
  <c r="I29" i="15"/>
  <c r="I35" i="15"/>
  <c r="I105" i="15"/>
  <c r="I173" i="15"/>
  <c r="I209" i="15"/>
  <c r="I36" i="15"/>
  <c r="I37" i="15"/>
  <c r="I85" i="15"/>
  <c r="I125" i="15"/>
  <c r="I129" i="15"/>
  <c r="I150" i="15"/>
  <c r="I43" i="15"/>
  <c r="I13" i="15"/>
  <c r="I24" i="15"/>
  <c r="I64" i="15"/>
  <c r="I39" i="15"/>
  <c r="I109" i="15"/>
  <c r="I40" i="15"/>
  <c r="I38" i="15"/>
  <c r="I181" i="15"/>
  <c r="I31" i="15"/>
  <c r="I69" i="15"/>
  <c r="I133" i="15"/>
  <c r="I73" i="15"/>
  <c r="I175" i="15"/>
  <c r="I187" i="15"/>
  <c r="I154" i="15"/>
  <c r="I108" i="15"/>
  <c r="I80" i="15"/>
  <c r="I145" i="15"/>
  <c r="I76" i="15"/>
  <c r="I88" i="15"/>
  <c r="I215" i="15"/>
  <c r="I157" i="15"/>
  <c r="I96" i="15"/>
  <c r="I141" i="15"/>
  <c r="I116" i="15"/>
  <c r="I219" i="15"/>
  <c r="I137" i="15"/>
  <c r="I67" i="15"/>
  <c r="I128" i="15"/>
  <c r="I223" i="15"/>
  <c r="I124" i="15"/>
  <c r="I163" i="15"/>
  <c r="I46" i="15"/>
  <c r="I206" i="15"/>
  <c r="I171" i="15"/>
  <c r="I193" i="15"/>
  <c r="I12" i="15"/>
  <c r="I112" i="15"/>
  <c r="I132" i="15"/>
  <c r="I200" i="15"/>
  <c r="I179" i="15"/>
  <c r="I104" i="15"/>
  <c r="I177" i="15"/>
  <c r="I100" i="15"/>
  <c r="I92" i="15"/>
  <c r="I153" i="15"/>
  <c r="I18" i="15"/>
  <c r="I72" i="15"/>
  <c r="I207" i="15"/>
  <c r="I84" i="15"/>
  <c r="I149" i="15"/>
  <c r="I56" i="15"/>
  <c r="I60" i="15"/>
  <c r="I120" i="15"/>
  <c r="I186" i="15"/>
  <c r="I79" i="15"/>
  <c r="I111" i="15"/>
  <c r="I140" i="15"/>
  <c r="I45" i="15"/>
  <c r="I91" i="15"/>
  <c r="I199" i="15"/>
  <c r="I185" i="15"/>
  <c r="I99" i="15"/>
  <c r="I65" i="15"/>
  <c r="I136" i="15"/>
  <c r="I169" i="15"/>
  <c r="I144" i="15"/>
  <c r="I115" i="15"/>
  <c r="I83" i="15"/>
  <c r="I87" i="15"/>
  <c r="I55" i="15"/>
  <c r="I162" i="15"/>
  <c r="I75" i="15"/>
  <c r="I59" i="15"/>
  <c r="I172" i="15"/>
  <c r="I119" i="15"/>
  <c r="I71" i="15"/>
  <c r="I192" i="15"/>
  <c r="I127" i="15"/>
  <c r="I107" i="15"/>
  <c r="I131" i="15"/>
  <c r="I156" i="15"/>
  <c r="I204" i="15"/>
  <c r="I123" i="15"/>
  <c r="I222" i="15"/>
  <c r="I205" i="15"/>
  <c r="I214" i="15"/>
  <c r="I152" i="15"/>
  <c r="I17" i="15"/>
  <c r="I103" i="15"/>
  <c r="I11" i="15"/>
  <c r="I218" i="15"/>
  <c r="I95" i="15"/>
  <c r="I148" i="15"/>
  <c r="I54" i="15"/>
  <c r="I44" i="15"/>
  <c r="I217" i="15"/>
  <c r="I221" i="15"/>
  <c r="I161" i="15"/>
  <c r="I63" i="15"/>
  <c r="I143" i="15"/>
  <c r="I198" i="15"/>
  <c r="I155" i="15"/>
  <c r="I147" i="15"/>
  <c r="I191" i="15"/>
  <c r="I213" i="15"/>
  <c r="I170" i="15"/>
  <c r="I135" i="15"/>
  <c r="I203" i="15"/>
  <c r="I139" i="15"/>
  <c r="I10" i="15"/>
  <c r="I184" i="15"/>
  <c r="I151" i="15"/>
  <c r="I167" i="15"/>
  <c r="I183" i="15"/>
  <c r="I196" i="15"/>
  <c r="I160" i="15"/>
  <c r="I53" i="15"/>
  <c r="I168" i="15"/>
  <c r="I165" i="15"/>
  <c r="I190" i="15"/>
  <c r="I197" i="15"/>
  <c r="I52" i="15"/>
  <c r="I9" i="15"/>
  <c r="I189" i="15"/>
  <c r="I166" i="15"/>
  <c r="I159" i="15"/>
  <c r="I49" i="15"/>
  <c r="I225" i="15" s="1"/>
  <c r="I195" i="15"/>
  <c r="I51" i="15"/>
  <c r="N225" i="15"/>
  <c r="M225" i="15"/>
  <c r="N344" i="14"/>
  <c r="N343" i="14"/>
  <c r="N337" i="14"/>
  <c r="N338" i="14"/>
  <c r="N339" i="14"/>
  <c r="N340" i="14"/>
  <c r="N322" i="14"/>
  <c r="N321" i="14" s="1"/>
  <c r="N320" i="14"/>
  <c r="N297" i="14"/>
  <c r="N342" i="14"/>
  <c r="N304" i="14"/>
  <c r="N302" i="14"/>
  <c r="N276" i="14"/>
  <c r="N267" i="14"/>
  <c r="N299" i="14"/>
  <c r="N288" i="14"/>
  <c r="N294" i="14"/>
  <c r="N263" i="14"/>
  <c r="N221" i="14"/>
  <c r="N229" i="14"/>
  <c r="N217" i="14"/>
  <c r="N213" i="14"/>
  <c r="N208" i="14"/>
  <c r="N177" i="14"/>
  <c r="N204" i="14"/>
  <c r="N172" i="14"/>
  <c r="N173" i="14"/>
  <c r="N220" i="14"/>
  <c r="N143" i="14"/>
  <c r="N145" i="14"/>
  <c r="N142" i="14"/>
  <c r="N209" i="14"/>
  <c r="N171" i="14"/>
  <c r="N176" i="14"/>
  <c r="N133" i="14"/>
  <c r="N88" i="14"/>
  <c r="N119" i="14"/>
  <c r="N144" i="14"/>
  <c r="N64" i="14"/>
  <c r="N57" i="14"/>
  <c r="N37" i="14"/>
  <c r="N29" i="14"/>
  <c r="N22" i="14"/>
  <c r="N16" i="14"/>
  <c r="N30" i="14"/>
  <c r="N58" i="14"/>
  <c r="N38" i="14"/>
  <c r="N73" i="14"/>
  <c r="N23" i="14"/>
  <c r="N17" i="14"/>
  <c r="N75" i="14"/>
  <c r="N63" i="14"/>
  <c r="N31" i="14"/>
  <c r="N48" i="14"/>
  <c r="N59" i="14"/>
  <c r="N60" i="14"/>
  <c r="N83" i="14"/>
  <c r="N21" i="14"/>
  <c r="N149" i="14"/>
  <c r="N113" i="14"/>
  <c r="N84" i="14"/>
  <c r="N103" i="14"/>
  <c r="N181" i="14"/>
  <c r="N207" i="14"/>
  <c r="N201" i="14"/>
  <c r="N237" i="14"/>
  <c r="N169" i="14"/>
  <c r="N228" i="14"/>
  <c r="N236" i="14"/>
  <c r="N286" i="14"/>
  <c r="N268" i="14"/>
  <c r="N332" i="14"/>
  <c r="N184" i="14"/>
  <c r="N325" i="14"/>
  <c r="N183" i="14"/>
  <c r="N35" i="14"/>
  <c r="N93" i="14"/>
  <c r="N45" i="14"/>
  <c r="N15" i="14"/>
  <c r="N117" i="14"/>
  <c r="N170" i="14"/>
  <c r="N78" i="14"/>
  <c r="N82" i="14"/>
  <c r="N92" i="14"/>
  <c r="N156" i="14"/>
  <c r="N157" i="14"/>
  <c r="N175" i="14"/>
  <c r="N255" i="14"/>
  <c r="N239" i="14"/>
  <c r="N233" i="14" s="1"/>
  <c r="N330" i="14"/>
  <c r="N287" i="14"/>
  <c r="N71" i="14"/>
  <c r="N61" i="14"/>
  <c r="N141" i="14"/>
  <c r="N270" i="14"/>
  <c r="N282" i="14"/>
  <c r="N275" i="14"/>
  <c r="N101" i="14"/>
  <c r="N25" i="14"/>
  <c r="N52" i="14"/>
  <c r="N53" i="14"/>
  <c r="N65" i="14"/>
  <c r="N34" i="14"/>
  <c r="N20" i="14"/>
  <c r="N98" i="14"/>
  <c r="N81" i="14"/>
  <c r="N106" i="14"/>
  <c r="N161" i="14"/>
  <c r="N153" i="14"/>
  <c r="N189" i="14"/>
  <c r="N225" i="14"/>
  <c r="N245" i="14"/>
  <c r="N193" i="14"/>
  <c r="N265" i="14"/>
  <c r="N274" i="14"/>
  <c r="N303" i="14"/>
  <c r="N336" i="14"/>
  <c r="N298" i="14"/>
  <c r="N341" i="14"/>
  <c r="N28" i="14"/>
  <c r="N18" i="14"/>
  <c r="N19" i="14"/>
  <c r="N197" i="14"/>
  <c r="N90" i="14"/>
  <c r="N66" i="14"/>
  <c r="N69" i="14"/>
  <c r="N56" i="14"/>
  <c r="N102" i="14"/>
  <c r="N27" i="14"/>
  <c r="N40" i="14"/>
  <c r="N46" i="14"/>
  <c r="N118" i="14"/>
  <c r="N89" i="14"/>
  <c r="N86" i="14"/>
  <c r="N154" i="14"/>
  <c r="N79" i="14"/>
  <c r="N185" i="14"/>
  <c r="N212" i="14"/>
  <c r="N259" i="14"/>
  <c r="N165" i="14"/>
  <c r="N234" i="14"/>
  <c r="N203" i="14"/>
  <c r="N253" i="14"/>
  <c r="N205" i="14"/>
  <c r="N252" i="14"/>
  <c r="N284" i="14"/>
  <c r="N300" i="14"/>
  <c r="N327" i="14"/>
  <c r="N91" i="14"/>
  <c r="N107" i="14"/>
  <c r="N190" i="14"/>
  <c r="N293" i="14"/>
  <c r="N262" i="14"/>
  <c r="N77" i="14"/>
  <c r="N36" i="14"/>
  <c r="N26" i="14"/>
  <c r="N74" i="14"/>
  <c r="N110" i="14"/>
  <c r="N137" i="14"/>
  <c r="N155" i="14"/>
  <c r="N280" i="14"/>
  <c r="N192" i="14"/>
  <c r="N191" i="14"/>
  <c r="N238" i="14"/>
  <c r="N314" i="14"/>
  <c r="N313" i="14" s="1"/>
  <c r="N312" i="14" s="1"/>
  <c r="N311" i="14" s="1"/>
  <c r="N319" i="14"/>
  <c r="N318" i="14" s="1"/>
  <c r="N315" i="14" s="1"/>
  <c r="N251" i="14"/>
  <c r="N168" i="14"/>
  <c r="N140" i="14"/>
  <c r="N206" i="14"/>
  <c r="N72" i="14"/>
  <c r="N244" i="14"/>
  <c r="N105" i="14"/>
  <c r="N62" i="14"/>
  <c r="N254" i="14"/>
  <c r="N14" i="14"/>
  <c r="N111" i="14"/>
  <c r="N55" i="14"/>
  <c r="N200" i="14"/>
  <c r="N264" i="14"/>
  <c r="N152" i="14"/>
  <c r="N47" i="14"/>
  <c r="N188" i="14"/>
  <c r="N68" i="14"/>
  <c r="N329" i="14"/>
  <c r="N292" i="14"/>
  <c r="N180" i="14"/>
  <c r="N129" i="14"/>
  <c r="N301" i="14"/>
  <c r="N148" i="14"/>
  <c r="N44" i="14"/>
  <c r="N285" i="14"/>
  <c r="N258" i="14"/>
  <c r="N160" i="14"/>
  <c r="N261" i="14"/>
  <c r="N87" i="14"/>
  <c r="N273" i="14"/>
  <c r="N326" i="14"/>
  <c r="N39" i="14"/>
  <c r="N97" i="14"/>
  <c r="N324" i="14"/>
  <c r="N227" i="14"/>
  <c r="N196" i="14"/>
  <c r="N335" i="14"/>
  <c r="N216" i="14"/>
  <c r="N164" i="14"/>
  <c r="N132" i="14"/>
  <c r="N182" i="14"/>
  <c r="N283" i="14"/>
  <c r="N202" i="14"/>
  <c r="N235" i="14"/>
  <c r="N219" i="14"/>
  <c r="N24" i="14"/>
  <c r="N100" i="14"/>
  <c r="N174" i="14"/>
  <c r="N80" i="14"/>
  <c r="N269" i="14"/>
  <c r="N116" i="14"/>
  <c r="N224" i="14"/>
  <c r="N109" i="14"/>
  <c r="N33" i="14"/>
  <c r="N281" i="14"/>
  <c r="N331" i="14"/>
  <c r="N211" i="14"/>
  <c r="N85" i="14"/>
  <c r="N136" i="14"/>
  <c r="N279" i="14"/>
  <c r="N76" i="14"/>
  <c r="N135" i="14"/>
  <c r="N223" i="14"/>
  <c r="N266" i="14"/>
  <c r="N257" i="14"/>
  <c r="N199" i="14"/>
  <c r="N272" i="14"/>
  <c r="N115" i="14"/>
  <c r="N51" i="14"/>
  <c r="N218" i="14"/>
  <c r="N131" i="14"/>
  <c r="N147" i="14"/>
  <c r="N210" i="14"/>
  <c r="N243" i="14"/>
  <c r="N167" i="14"/>
  <c r="N250" i="14"/>
  <c r="N249" i="14" s="1"/>
  <c r="N96" i="14"/>
  <c r="N291" i="14"/>
  <c r="N323" i="14"/>
  <c r="N316" i="14" s="1"/>
  <c r="N309" i="14" s="1"/>
  <c r="N306" i="14" s="1"/>
  <c r="N32" i="14"/>
  <c r="N334" i="14"/>
  <c r="N296" i="14"/>
  <c r="N179" i="14"/>
  <c r="N108" i="14"/>
  <c r="N43" i="14"/>
  <c r="N226" i="14"/>
  <c r="N187" i="14"/>
  <c r="N70" i="14"/>
  <c r="N13" i="14"/>
  <c r="N104" i="14"/>
  <c r="N139" i="14"/>
  <c r="N260" i="14"/>
  <c r="N159" i="14"/>
  <c r="N126" i="14"/>
  <c r="N278" i="14"/>
  <c r="N151" i="14"/>
  <c r="N163" i="14"/>
  <c r="N99" i="14"/>
  <c r="N215" i="14"/>
  <c r="N195" i="14"/>
  <c r="N247" i="14"/>
  <c r="N95" i="14"/>
  <c r="N198" i="14"/>
  <c r="N271" i="14"/>
  <c r="N67" i="14"/>
  <c r="N134" i="14"/>
  <c r="N42" i="14"/>
  <c r="N150" i="14"/>
  <c r="N122" i="14"/>
  <c r="N114" i="14"/>
  <c r="N186" i="14"/>
  <c r="N194" i="14"/>
  <c r="N248" i="14"/>
  <c r="N242" i="14"/>
  <c r="N94" i="14"/>
  <c r="N214" i="14"/>
  <c r="N50" i="14"/>
  <c r="N333" i="14"/>
  <c r="N290" i="14"/>
  <c r="N166" i="14"/>
  <c r="N277" i="14"/>
  <c r="N256" i="14"/>
  <c r="N158" i="14"/>
  <c r="N9" i="14"/>
  <c r="N146" i="14"/>
  <c r="N130" i="14"/>
  <c r="N178" i="14"/>
  <c r="N138" i="14"/>
  <c r="N12" i="14"/>
  <c r="N295" i="14"/>
  <c r="N222" i="14"/>
  <c r="N162" i="14"/>
  <c r="N49" i="14"/>
  <c r="N289" i="14"/>
  <c r="N112" i="14"/>
  <c r="N128" i="14"/>
  <c r="N11" i="14"/>
  <c r="N241" i="14"/>
  <c r="N246" i="14"/>
  <c r="N127" i="14"/>
  <c r="N41" i="14"/>
  <c r="N124" i="14"/>
  <c r="N125" i="14"/>
  <c r="Z345" i="14"/>
  <c r="Y345" i="14"/>
  <c r="N10" i="14"/>
  <c r="N240" i="14"/>
  <c r="I224" i="12"/>
  <c r="I220" i="12"/>
  <c r="I216" i="12"/>
  <c r="I208" i="12"/>
  <c r="I182" i="12"/>
  <c r="I178" i="12"/>
  <c r="I194" i="12"/>
  <c r="I207" i="12"/>
  <c r="I181" i="12"/>
  <c r="I158" i="12"/>
  <c r="I223" i="12"/>
  <c r="I142" i="12"/>
  <c r="I130" i="12"/>
  <c r="I118" i="12"/>
  <c r="I68" i="12"/>
  <c r="I35" i="12"/>
  <c r="I27" i="12"/>
  <c r="I39" i="12"/>
  <c r="I37" i="12"/>
  <c r="I24" i="12"/>
  <c r="I150" i="12"/>
  <c r="I40" i="12"/>
  <c r="I38" i="12"/>
  <c r="I42" i="12"/>
  <c r="I36" i="12"/>
  <c r="I164" i="12"/>
  <c r="I29" i="12"/>
  <c r="I82" i="12"/>
  <c r="I86" i="12"/>
  <c r="I74" i="12"/>
  <c r="I106" i="12"/>
  <c r="I43" i="12"/>
  <c r="I81" i="12"/>
  <c r="I14" i="12"/>
  <c r="I32" i="12"/>
  <c r="I98" i="12"/>
  <c r="I19" i="12"/>
  <c r="I102" i="12"/>
  <c r="I25" i="12"/>
  <c r="I78" i="12"/>
  <c r="I157" i="12"/>
  <c r="I47" i="12"/>
  <c r="I65" i="12"/>
  <c r="I113" i="12"/>
  <c r="I70" i="12"/>
  <c r="I73" i="12"/>
  <c r="I105" i="12"/>
  <c r="I173" i="12"/>
  <c r="I26" i="12"/>
  <c r="I62" i="12"/>
  <c r="I110" i="12"/>
  <c r="I122" i="12"/>
  <c r="I146" i="12"/>
  <c r="I210" i="12"/>
  <c r="I174" i="12"/>
  <c r="I176" i="12"/>
  <c r="I212" i="12"/>
  <c r="I22" i="12"/>
  <c r="I41" i="12"/>
  <c r="I15" i="12"/>
  <c r="I33" i="12"/>
  <c r="I114" i="12"/>
  <c r="I28" i="12"/>
  <c r="I126" i="12"/>
  <c r="I89" i="12"/>
  <c r="I134" i="12"/>
  <c r="I188" i="12"/>
  <c r="I218" i="12"/>
  <c r="I222" i="12"/>
  <c r="I67" i="12"/>
  <c r="I154" i="12"/>
  <c r="I215" i="12"/>
  <c r="I177" i="12"/>
  <c r="I21" i="12"/>
  <c r="I20" i="12"/>
  <c r="I97" i="12"/>
  <c r="I16" i="12"/>
  <c r="I138" i="12"/>
  <c r="I90" i="12"/>
  <c r="I58" i="12"/>
  <c r="I94" i="12"/>
  <c r="I202" i="12"/>
  <c r="I219" i="12"/>
  <c r="I93" i="12"/>
  <c r="I101" i="12"/>
  <c r="I156" i="12"/>
  <c r="I141" i="12"/>
  <c r="I46" i="12"/>
  <c r="I187" i="12"/>
  <c r="I61" i="12"/>
  <c r="I109" i="12"/>
  <c r="I80" i="12"/>
  <c r="I125" i="12"/>
  <c r="I205" i="12"/>
  <c r="I96" i="12"/>
  <c r="I201" i="12"/>
  <c r="I57" i="12"/>
  <c r="I34" i="12"/>
  <c r="I121" i="12"/>
  <c r="I13" i="12"/>
  <c r="I175" i="12"/>
  <c r="I209" i="12"/>
  <c r="I104" i="12"/>
  <c r="I149" i="12"/>
  <c r="I63" i="12"/>
  <c r="I171" i="12"/>
  <c r="I117" i="12"/>
  <c r="I112" i="12"/>
  <c r="I18" i="12"/>
  <c r="I214" i="12"/>
  <c r="I85" i="12"/>
  <c r="I129" i="12"/>
  <c r="I77" i="12"/>
  <c r="I211" i="12"/>
  <c r="I163" i="12"/>
  <c r="I221" i="12"/>
  <c r="I217" i="12"/>
  <c r="I145" i="12"/>
  <c r="I153" i="12"/>
  <c r="I137" i="12"/>
  <c r="I88" i="12"/>
  <c r="I23" i="12"/>
  <c r="I69" i="12"/>
  <c r="I193" i="12"/>
  <c r="I180" i="12"/>
  <c r="I133" i="12"/>
  <c r="I31" i="12"/>
  <c r="I72" i="12"/>
  <c r="I17" i="12"/>
  <c r="I144" i="12"/>
  <c r="I66" i="12"/>
  <c r="I76" i="12"/>
  <c r="I162" i="12"/>
  <c r="I79" i="12"/>
  <c r="I108" i="12"/>
  <c r="I12" i="12"/>
  <c r="I103" i="12"/>
  <c r="I100" i="12"/>
  <c r="I132" i="12"/>
  <c r="I95" i="12"/>
  <c r="I179" i="12"/>
  <c r="I87" i="12"/>
  <c r="I148" i="12"/>
  <c r="I92" i="12"/>
  <c r="I124" i="12"/>
  <c r="I169" i="12"/>
  <c r="I45" i="12"/>
  <c r="I206" i="12"/>
  <c r="I136" i="12"/>
  <c r="I152" i="12"/>
  <c r="I120" i="12"/>
  <c r="I56" i="12"/>
  <c r="I203" i="12"/>
  <c r="I71" i="12"/>
  <c r="I128" i="12"/>
  <c r="I60" i="12"/>
  <c r="I213" i="12"/>
  <c r="I30" i="12"/>
  <c r="I192" i="12"/>
  <c r="I116" i="12"/>
  <c r="I172" i="12"/>
  <c r="I140" i="12"/>
  <c r="I200" i="12"/>
  <c r="I84" i="12"/>
  <c r="I111" i="12"/>
  <c r="I155" i="12"/>
  <c r="I186" i="12"/>
  <c r="I53" i="12"/>
  <c r="I139" i="12"/>
  <c r="I167" i="12"/>
  <c r="I170" i="12"/>
  <c r="I147" i="12"/>
  <c r="I55" i="12"/>
  <c r="I143" i="12"/>
  <c r="I64" i="12"/>
  <c r="I135" i="12"/>
  <c r="I91" i="12"/>
  <c r="I59" i="12"/>
  <c r="I204" i="12"/>
  <c r="I75" i="12"/>
  <c r="I107" i="12"/>
  <c r="I151" i="12"/>
  <c r="I123" i="12"/>
  <c r="I83" i="12"/>
  <c r="I99" i="12"/>
  <c r="I191" i="12"/>
  <c r="I161" i="12"/>
  <c r="I127" i="12"/>
  <c r="I119" i="12"/>
  <c r="I115" i="12"/>
  <c r="I185" i="12"/>
  <c r="I44" i="12"/>
  <c r="I199" i="12"/>
  <c r="I11" i="12"/>
  <c r="I131" i="12"/>
  <c r="I51" i="12"/>
  <c r="I10" i="12"/>
  <c r="I184" i="12"/>
  <c r="I197" i="12"/>
  <c r="I190" i="12"/>
  <c r="I168" i="12"/>
  <c r="I54" i="12"/>
  <c r="I160" i="12"/>
  <c r="I165" i="12"/>
  <c r="I198" i="12"/>
  <c r="M225" i="12"/>
  <c r="I166" i="12"/>
  <c r="I9" i="12"/>
  <c r="I159" i="12"/>
  <c r="I52" i="12"/>
  <c r="I196" i="12"/>
  <c r="I195" i="12"/>
  <c r="I189" i="12"/>
  <c r="I183" i="12"/>
  <c r="N225" i="12"/>
  <c r="I49" i="12"/>
  <c r="I225" i="12" s="1"/>
  <c r="N322" i="11"/>
  <c r="N321" i="11" s="1"/>
  <c r="N320" i="11"/>
  <c r="N282" i="11"/>
  <c r="N268" i="11"/>
  <c r="N265" i="11"/>
  <c r="N253" i="11"/>
  <c r="N171" i="11"/>
  <c r="N206" i="11"/>
  <c r="N142" i="11"/>
  <c r="N344" i="11"/>
  <c r="N221" i="11"/>
  <c r="N209" i="11"/>
  <c r="N170" i="11"/>
  <c r="N145" i="11"/>
  <c r="N81" i="11"/>
  <c r="N172" i="11"/>
  <c r="N236" i="11"/>
  <c r="N208" i="11"/>
  <c r="N207" i="11"/>
  <c r="N180" i="11"/>
  <c r="N26" i="11"/>
  <c r="N244" i="11"/>
  <c r="N144" i="11"/>
  <c r="N143" i="11"/>
  <c r="N314" i="11"/>
  <c r="N313" i="11" s="1"/>
  <c r="N312" i="11" s="1"/>
  <c r="N311" i="11" s="1"/>
  <c r="N65" i="11"/>
  <c r="N53" i="11"/>
  <c r="N46" i="11"/>
  <c r="N45" i="11"/>
  <c r="N259" i="11"/>
  <c r="N91" i="11"/>
  <c r="N89" i="11"/>
  <c r="N173" i="11"/>
  <c r="N82" i="11"/>
  <c r="N20" i="11"/>
  <c r="N193" i="11"/>
  <c r="N77" i="11"/>
  <c r="N84" i="11"/>
  <c r="N177" i="11"/>
  <c r="N103" i="11"/>
  <c r="N117" i="11"/>
  <c r="N220" i="11"/>
  <c r="N37" i="11"/>
  <c r="N58" i="11"/>
  <c r="N178" i="11"/>
  <c r="N148" i="11"/>
  <c r="N165" i="11"/>
  <c r="N106" i="11"/>
  <c r="N237" i="11"/>
  <c r="N205" i="11"/>
  <c r="N243" i="11"/>
  <c r="N245" i="11"/>
  <c r="N325" i="11"/>
  <c r="N39" i="11"/>
  <c r="N52" i="11"/>
  <c r="N74" i="11"/>
  <c r="N34" i="11"/>
  <c r="N137" i="11"/>
  <c r="N30" i="11"/>
  <c r="N83" i="11"/>
  <c r="N176" i="11"/>
  <c r="N18" i="11"/>
  <c r="N90" i="11"/>
  <c r="N200" i="11"/>
  <c r="N213" i="11"/>
  <c r="N86" i="11"/>
  <c r="N255" i="11"/>
  <c r="N179" i="11"/>
  <c r="N181" i="11"/>
  <c r="N270" i="11"/>
  <c r="N280" i="11"/>
  <c r="N327" i="11"/>
  <c r="N98" i="11"/>
  <c r="N78" i="11"/>
  <c r="N31" i="11"/>
  <c r="N241" i="11"/>
  <c r="N23" i="11"/>
  <c r="N15" i="11"/>
  <c r="N38" i="11"/>
  <c r="N102" i="11"/>
  <c r="N73" i="11"/>
  <c r="N60" i="11"/>
  <c r="N29" i="11"/>
  <c r="N88" i="11"/>
  <c r="N110" i="11"/>
  <c r="N217" i="11"/>
  <c r="N240" i="11"/>
  <c r="N284" i="11"/>
  <c r="N304" i="11"/>
  <c r="N336" i="11"/>
  <c r="N340" i="11"/>
  <c r="N57" i="11"/>
  <c r="N133" i="11"/>
  <c r="N63" i="11"/>
  <c r="N59" i="11"/>
  <c r="N71" i="11"/>
  <c r="N25" i="11"/>
  <c r="N35" i="11"/>
  <c r="N332" i="11"/>
  <c r="N229" i="11"/>
  <c r="N275" i="11"/>
  <c r="N281" i="11"/>
  <c r="N242" i="11"/>
  <c r="N264" i="11"/>
  <c r="N36" i="11"/>
  <c r="N274" i="11"/>
  <c r="N17" i="11"/>
  <c r="N28" i="11"/>
  <c r="N48" i="11"/>
  <c r="N92" i="11"/>
  <c r="N263" i="11"/>
  <c r="N288" i="11"/>
  <c r="N27" i="11"/>
  <c r="N153" i="11"/>
  <c r="N197" i="11"/>
  <c r="N294" i="11"/>
  <c r="N161" i="11"/>
  <c r="N141" i="11"/>
  <c r="N225" i="11"/>
  <c r="N239" i="11"/>
  <c r="N233" i="11" s="1"/>
  <c r="N276" i="11"/>
  <c r="N319" i="11"/>
  <c r="N318" i="11" s="1"/>
  <c r="N315" i="11" s="1"/>
  <c r="N85" i="11"/>
  <c r="N107" i="11"/>
  <c r="N21" i="11"/>
  <c r="N19" i="11"/>
  <c r="N149" i="11"/>
  <c r="N157" i="11"/>
  <c r="N185" i="11"/>
  <c r="N300" i="11"/>
  <c r="N286" i="11"/>
  <c r="N55" i="11"/>
  <c r="N22" i="11"/>
  <c r="N56" i="11"/>
  <c r="N64" i="11"/>
  <c r="N66" i="11"/>
  <c r="N69" i="11"/>
  <c r="N16" i="11"/>
  <c r="N40" i="11"/>
  <c r="N75" i="11"/>
  <c r="N61" i="11"/>
  <c r="N119" i="11"/>
  <c r="N93" i="11"/>
  <c r="N189" i="11"/>
  <c r="N201" i="11"/>
  <c r="N79" i="11"/>
  <c r="N234" i="11"/>
  <c r="N169" i="11"/>
  <c r="N330" i="11"/>
  <c r="N216" i="11"/>
  <c r="N335" i="11"/>
  <c r="N175" i="11"/>
  <c r="N238" i="11"/>
  <c r="N80" i="11"/>
  <c r="N147" i="11"/>
  <c r="N343" i="11"/>
  <c r="N283" i="11"/>
  <c r="N87" i="11"/>
  <c r="N267" i="11"/>
  <c r="N44" i="11"/>
  <c r="N299" i="11"/>
  <c r="N326" i="11"/>
  <c r="N258" i="11"/>
  <c r="N116" i="11"/>
  <c r="N188" i="11"/>
  <c r="N118" i="11"/>
  <c r="N97" i="11"/>
  <c r="N324" i="11"/>
  <c r="N252" i="11"/>
  <c r="N273" i="11"/>
  <c r="N219" i="11"/>
  <c r="N329" i="11"/>
  <c r="N303" i="11"/>
  <c r="N199" i="11"/>
  <c r="N293" i="11"/>
  <c r="N47" i="11"/>
  <c r="N204" i="11"/>
  <c r="N164" i="11"/>
  <c r="N262" i="11"/>
  <c r="N228" i="11"/>
  <c r="N72" i="11"/>
  <c r="N196" i="11"/>
  <c r="N132" i="11"/>
  <c r="N33" i="11"/>
  <c r="N269" i="11"/>
  <c r="N156" i="11"/>
  <c r="N285" i="11"/>
  <c r="N160" i="11"/>
  <c r="N168" i="11"/>
  <c r="N212" i="11"/>
  <c r="N331" i="11"/>
  <c r="N235" i="11"/>
  <c r="N140" i="11"/>
  <c r="N51" i="11"/>
  <c r="N136" i="11"/>
  <c r="N279" i="11"/>
  <c r="N68" i="11"/>
  <c r="N105" i="11"/>
  <c r="N287" i="11"/>
  <c r="N109" i="11"/>
  <c r="N70" i="11"/>
  <c r="N62" i="11"/>
  <c r="N152" i="11"/>
  <c r="N254" i="11"/>
  <c r="N192" i="11"/>
  <c r="N224" i="11"/>
  <c r="N101" i="11"/>
  <c r="N24" i="11"/>
  <c r="N339" i="11"/>
  <c r="N76" i="11"/>
  <c r="N14" i="11"/>
  <c r="N184" i="11"/>
  <c r="N323" i="11"/>
  <c r="N316" i="11" s="1"/>
  <c r="N309" i="11" s="1"/>
  <c r="N306" i="11" s="1"/>
  <c r="N223" i="11"/>
  <c r="N266" i="11"/>
  <c r="N298" i="11"/>
  <c r="N113" i="11"/>
  <c r="N139" i="11"/>
  <c r="N131" i="11"/>
  <c r="N338" i="11"/>
  <c r="N155" i="11"/>
  <c r="N334" i="11"/>
  <c r="N187" i="11"/>
  <c r="N195" i="11"/>
  <c r="N104" i="11"/>
  <c r="N198" i="11"/>
  <c r="N100" i="11"/>
  <c r="N203" i="11"/>
  <c r="N43" i="11"/>
  <c r="N211" i="11"/>
  <c r="N167" i="11"/>
  <c r="N218" i="11"/>
  <c r="N227" i="11"/>
  <c r="N163" i="11"/>
  <c r="N32" i="11"/>
  <c r="N151" i="11"/>
  <c r="N257" i="11"/>
  <c r="N272" i="11"/>
  <c r="N67" i="11"/>
  <c r="N342" i="11"/>
  <c r="N251" i="11"/>
  <c r="N215" i="11"/>
  <c r="N135" i="11"/>
  <c r="N174" i="11"/>
  <c r="N191" i="11"/>
  <c r="N278" i="11"/>
  <c r="N183" i="11"/>
  <c r="N292" i="11"/>
  <c r="N159" i="11"/>
  <c r="N96" i="11"/>
  <c r="N50" i="11"/>
  <c r="N302" i="11"/>
  <c r="N13" i="11"/>
  <c r="N115" i="11"/>
  <c r="N108" i="11"/>
  <c r="N261" i="11"/>
  <c r="N146" i="11"/>
  <c r="N130" i="11"/>
  <c r="N341" i="11"/>
  <c r="N256" i="11"/>
  <c r="N162" i="11"/>
  <c r="N297" i="11"/>
  <c r="N154" i="11"/>
  <c r="N301" i="11"/>
  <c r="N210" i="11"/>
  <c r="N260" i="11"/>
  <c r="N94" i="11"/>
  <c r="N226" i="11"/>
  <c r="N138" i="11"/>
  <c r="N42" i="11"/>
  <c r="N194" i="11"/>
  <c r="N202" i="11"/>
  <c r="N333" i="11"/>
  <c r="N190" i="11"/>
  <c r="N114" i="11"/>
  <c r="N111" i="11"/>
  <c r="N95" i="11"/>
  <c r="N9" i="11"/>
  <c r="N99" i="11"/>
  <c r="N49" i="11"/>
  <c r="N134" i="11"/>
  <c r="N214" i="11"/>
  <c r="N271" i="11"/>
  <c r="N337" i="11"/>
  <c r="N250" i="11"/>
  <c r="N249" i="11" s="1"/>
  <c r="N186" i="11"/>
  <c r="N277" i="11"/>
  <c r="N291" i="11"/>
  <c r="N182" i="11"/>
  <c r="N150" i="11"/>
  <c r="N166" i="11"/>
  <c r="N12" i="11"/>
  <c r="N158" i="11"/>
  <c r="N222" i="11"/>
  <c r="N290" i="11"/>
  <c r="N11" i="11"/>
  <c r="N248" i="11"/>
  <c r="N112" i="11"/>
  <c r="N127" i="11"/>
  <c r="N129" i="11"/>
  <c r="N41" i="11"/>
  <c r="N296" i="11"/>
  <c r="N128" i="11"/>
  <c r="N125" i="11"/>
  <c r="N10" i="11"/>
  <c r="N289" i="11"/>
  <c r="N246" i="11"/>
  <c r="Z345" i="11"/>
  <c r="N124" i="11"/>
  <c r="N295" i="11"/>
  <c r="N247" i="11"/>
  <c r="N126" i="11"/>
  <c r="N120" i="11"/>
  <c r="I87" i="10"/>
  <c r="I75" i="10"/>
  <c r="I63" i="10"/>
  <c r="I48" i="10"/>
  <c r="I42" i="10"/>
  <c r="I40" i="10"/>
  <c r="I37" i="10"/>
  <c r="I33" i="10"/>
  <c r="I30" i="10"/>
  <c r="I28" i="10"/>
  <c r="I25" i="10"/>
  <c r="I19" i="10"/>
  <c r="I17" i="10"/>
  <c r="I15" i="10"/>
  <c r="I12" i="10"/>
  <c r="I41" i="10"/>
  <c r="I32" i="10"/>
  <c r="I85" i="10"/>
  <c r="I59" i="10"/>
  <c r="I16" i="10"/>
  <c r="I11" i="10"/>
  <c r="I44" i="10"/>
  <c r="I29" i="10"/>
  <c r="I27" i="10"/>
  <c r="I36" i="10"/>
  <c r="I18" i="10"/>
  <c r="I39" i="10"/>
  <c r="I71" i="10"/>
  <c r="I14" i="10"/>
  <c r="I20" i="10"/>
  <c r="I31" i="10"/>
  <c r="I74" i="10"/>
  <c r="I35" i="10"/>
  <c r="I58" i="10"/>
  <c r="I24" i="10"/>
  <c r="I47" i="10"/>
  <c r="I43" i="10"/>
  <c r="I13" i="10"/>
  <c r="I70" i="10"/>
  <c r="I26" i="10"/>
  <c r="I62" i="10"/>
  <c r="I38" i="10"/>
  <c r="I84" i="10"/>
  <c r="I86" i="10"/>
  <c r="I83" i="10"/>
  <c r="I82" i="10"/>
  <c r="I46" i="10"/>
  <c r="I69" i="10"/>
  <c r="I23" i="10"/>
  <c r="I34" i="10"/>
  <c r="I10" i="10"/>
  <c r="I57" i="10"/>
  <c r="I73" i="10"/>
  <c r="I61" i="10"/>
  <c r="I56" i="10"/>
  <c r="I22" i="10"/>
  <c r="I60" i="10"/>
  <c r="I81" i="10"/>
  <c r="I45" i="10"/>
  <c r="I68" i="10"/>
  <c r="I9" i="10"/>
  <c r="I72" i="10"/>
  <c r="I80" i="10"/>
  <c r="I79" i="10"/>
  <c r="I55" i="10"/>
  <c r="I21" i="10"/>
  <c r="I67" i="10"/>
  <c r="I54" i="10"/>
  <c r="I78" i="10"/>
  <c r="I8" i="10"/>
  <c r="I66" i="10"/>
  <c r="I53" i="10"/>
  <c r="I52" i="10"/>
  <c r="I7" i="10"/>
  <c r="I88" i="10" s="1"/>
  <c r="I64" i="10"/>
  <c r="I77" i="10"/>
  <c r="I76" i="10"/>
  <c r="I65" i="10"/>
  <c r="I51" i="10"/>
  <c r="N225" i="8"/>
  <c r="I212" i="8"/>
  <c r="I220" i="8"/>
  <c r="I219" i="8"/>
  <c r="I181" i="8"/>
  <c r="I223" i="8"/>
  <c r="I201" i="8"/>
  <c r="I154" i="8"/>
  <c r="I146" i="8"/>
  <c r="I138" i="8"/>
  <c r="I130" i="8"/>
  <c r="I122" i="8"/>
  <c r="I150" i="8"/>
  <c r="I126" i="8"/>
  <c r="I118" i="8"/>
  <c r="I22" i="8"/>
  <c r="I21" i="8"/>
  <c r="I20" i="8"/>
  <c r="I177" i="8"/>
  <c r="I62" i="8"/>
  <c r="I27" i="8"/>
  <c r="I142" i="8"/>
  <c r="I25" i="8"/>
  <c r="I134" i="8"/>
  <c r="I58" i="8"/>
  <c r="I35" i="8"/>
  <c r="I34" i="8"/>
  <c r="I24" i="8"/>
  <c r="I78" i="8"/>
  <c r="I90" i="8"/>
  <c r="I102" i="8"/>
  <c r="I55" i="8"/>
  <c r="I32" i="8"/>
  <c r="I43" i="8"/>
  <c r="I158" i="8"/>
  <c r="I218" i="8"/>
  <c r="I182" i="8"/>
  <c r="I224" i="8"/>
  <c r="I13" i="8"/>
  <c r="I82" i="8"/>
  <c r="I94" i="8"/>
  <c r="I106" i="8"/>
  <c r="I29" i="8"/>
  <c r="I42" i="8"/>
  <c r="I174" i="8"/>
  <c r="I171" i="8"/>
  <c r="I222" i="8"/>
  <c r="I46" i="8"/>
  <c r="I157" i="8"/>
  <c r="I40" i="8"/>
  <c r="I202" i="8"/>
  <c r="I47" i="8"/>
  <c r="I68" i="8"/>
  <c r="I61" i="8"/>
  <c r="I110" i="8"/>
  <c r="I14" i="8"/>
  <c r="I28" i="8"/>
  <c r="I37" i="8"/>
  <c r="I26" i="8"/>
  <c r="I57" i="8"/>
  <c r="I194" i="8"/>
  <c r="I164" i="8"/>
  <c r="I208" i="8"/>
  <c r="I33" i="8"/>
  <c r="I70" i="8"/>
  <c r="I193" i="8"/>
  <c r="I188" i="8"/>
  <c r="I39" i="8"/>
  <c r="I215" i="8"/>
  <c r="I211" i="8"/>
  <c r="I178" i="8"/>
  <c r="I12" i="8"/>
  <c r="I86" i="8"/>
  <c r="I98" i="8"/>
  <c r="I38" i="8"/>
  <c r="I15" i="8"/>
  <c r="I56" i="8"/>
  <c r="I74" i="8"/>
  <c r="I210" i="8"/>
  <c r="I176" i="8"/>
  <c r="I207" i="8"/>
  <c r="I216" i="8"/>
  <c r="I173" i="8"/>
  <c r="I16" i="8"/>
  <c r="I31" i="8"/>
  <c r="I19" i="8"/>
  <c r="I41" i="8"/>
  <c r="I114" i="8"/>
  <c r="I180" i="8"/>
  <c r="I121" i="8"/>
  <c r="I192" i="8"/>
  <c r="I60" i="8"/>
  <c r="I200" i="8"/>
  <c r="I179" i="8"/>
  <c r="I156" i="8"/>
  <c r="I101" i="8"/>
  <c r="I77" i="8"/>
  <c r="I137" i="8"/>
  <c r="I109" i="8"/>
  <c r="I145" i="8"/>
  <c r="I89" i="8"/>
  <c r="I113" i="8"/>
  <c r="I129" i="8"/>
  <c r="I149" i="8"/>
  <c r="I217" i="8"/>
  <c r="I97" i="8"/>
  <c r="I93" i="8"/>
  <c r="I153" i="8"/>
  <c r="I169" i="8"/>
  <c r="I11" i="8"/>
  <c r="I133" i="8"/>
  <c r="I69" i="8"/>
  <c r="I117" i="8"/>
  <c r="I36" i="8"/>
  <c r="I141" i="8"/>
  <c r="I45" i="8"/>
  <c r="I163" i="8"/>
  <c r="I23" i="8"/>
  <c r="I85" i="8"/>
  <c r="I73" i="8"/>
  <c r="I67" i="8"/>
  <c r="I221" i="8"/>
  <c r="I209" i="8"/>
  <c r="I214" i="8"/>
  <c r="I105" i="8"/>
  <c r="I81" i="8"/>
  <c r="I125" i="8"/>
  <c r="I175" i="8"/>
  <c r="I205" i="8"/>
  <c r="I187" i="8"/>
  <c r="I72" i="8"/>
  <c r="I136" i="8"/>
  <c r="I18" i="8"/>
  <c r="I88" i="8"/>
  <c r="I152" i="8"/>
  <c r="I206" i="8"/>
  <c r="I100" i="8"/>
  <c r="I104" i="8"/>
  <c r="I76" i="8"/>
  <c r="I116" i="8"/>
  <c r="I96" i="8"/>
  <c r="I128" i="8"/>
  <c r="I80" i="8"/>
  <c r="I120" i="8"/>
  <c r="I124" i="8"/>
  <c r="I30" i="8"/>
  <c r="I155" i="8"/>
  <c r="I92" i="8"/>
  <c r="I167" i="8"/>
  <c r="I59" i="8"/>
  <c r="I66" i="8"/>
  <c r="I108" i="8"/>
  <c r="I140" i="8"/>
  <c r="I112" i="8"/>
  <c r="I203" i="8"/>
  <c r="I44" i="8"/>
  <c r="I225" i="8" s="1"/>
  <c r="I199" i="8"/>
  <c r="I191" i="8"/>
  <c r="I132" i="8"/>
  <c r="I186" i="8"/>
  <c r="I84" i="8"/>
  <c r="I65" i="8"/>
  <c r="I162" i="8"/>
  <c r="I148" i="8"/>
  <c r="I172" i="8"/>
  <c r="I144" i="8"/>
  <c r="I213" i="8"/>
  <c r="I17" i="8"/>
  <c r="I204" i="8"/>
  <c r="I91" i="8"/>
  <c r="I165" i="8"/>
  <c r="I131" i="8"/>
  <c r="I190" i="8"/>
  <c r="I123" i="8"/>
  <c r="I119" i="8"/>
  <c r="I127" i="8"/>
  <c r="I147" i="8"/>
  <c r="I103" i="8"/>
  <c r="I83" i="8"/>
  <c r="I185" i="8"/>
  <c r="I64" i="8"/>
  <c r="I170" i="8"/>
  <c r="I79" i="8"/>
  <c r="I95" i="8"/>
  <c r="I161" i="8"/>
  <c r="I111" i="8"/>
  <c r="I115" i="8"/>
  <c r="I143" i="8"/>
  <c r="I135" i="8"/>
  <c r="I107" i="8"/>
  <c r="I87" i="8"/>
  <c r="I71" i="8"/>
  <c r="I139" i="8"/>
  <c r="I99" i="8"/>
  <c r="I197" i="8"/>
  <c r="I151" i="8"/>
  <c r="I75" i="8"/>
  <c r="I63" i="8"/>
  <c r="I198" i="8"/>
  <c r="I189" i="8"/>
  <c r="I53" i="8"/>
  <c r="I10" i="8"/>
  <c r="I195" i="8"/>
  <c r="I184" i="8"/>
  <c r="I54" i="8"/>
  <c r="I160" i="8"/>
  <c r="I168" i="8"/>
  <c r="I166" i="8"/>
  <c r="I196" i="8"/>
  <c r="I9" i="8"/>
  <c r="I183" i="8"/>
  <c r="I51" i="8"/>
  <c r="I52" i="8"/>
  <c r="I159" i="8"/>
  <c r="M225" i="8"/>
  <c r="N328" i="7"/>
  <c r="N317" i="7" s="1"/>
  <c r="N310" i="7" s="1"/>
  <c r="N307" i="7" s="1"/>
  <c r="N231" i="7"/>
  <c r="N232" i="7"/>
  <c r="N230" i="7" s="1"/>
  <c r="N345" i="7"/>
  <c r="N308" i="7"/>
  <c r="N305" i="7" s="1"/>
  <c r="I85" i="6"/>
  <c r="I30" i="6"/>
  <c r="I12" i="6"/>
  <c r="I82" i="6"/>
  <c r="I71" i="6"/>
  <c r="I16" i="6"/>
  <c r="I41" i="6"/>
  <c r="I19" i="6"/>
  <c r="I33" i="6"/>
  <c r="I75" i="6"/>
  <c r="I14" i="6"/>
  <c r="I59" i="6"/>
  <c r="I43" i="6"/>
  <c r="I18" i="6"/>
  <c r="I32" i="6"/>
  <c r="I63" i="6"/>
  <c r="I25" i="6"/>
  <c r="I20" i="6"/>
  <c r="I48" i="6"/>
  <c r="I28" i="6"/>
  <c r="I80" i="6"/>
  <c r="I87" i="6"/>
  <c r="I84" i="6"/>
  <c r="I36" i="6"/>
  <c r="I40" i="6"/>
  <c r="I39" i="6"/>
  <c r="I42" i="6"/>
  <c r="I44" i="6"/>
  <c r="I17" i="6"/>
  <c r="I15" i="6"/>
  <c r="I37" i="6"/>
  <c r="I70" i="6"/>
  <c r="I29" i="6"/>
  <c r="I27" i="6"/>
  <c r="I13" i="6"/>
  <c r="I62" i="6"/>
  <c r="I38" i="6"/>
  <c r="I35" i="6"/>
  <c r="I69" i="6"/>
  <c r="I58" i="6"/>
  <c r="I26" i="6"/>
  <c r="I24" i="6"/>
  <c r="I47" i="6"/>
  <c r="I74" i="6"/>
  <c r="I11" i="6"/>
  <c r="I86" i="6"/>
  <c r="I78" i="6"/>
  <c r="I31" i="6"/>
  <c r="I83" i="6"/>
  <c r="I61" i="6"/>
  <c r="I57" i="6"/>
  <c r="I10" i="6"/>
  <c r="I23" i="6"/>
  <c r="I73" i="6"/>
  <c r="I68" i="6"/>
  <c r="I34" i="6"/>
  <c r="I76" i="6"/>
  <c r="I46" i="6"/>
  <c r="I45" i="6"/>
  <c r="I60" i="6"/>
  <c r="I72" i="6"/>
  <c r="I81" i="6"/>
  <c r="I9" i="6"/>
  <c r="I67" i="6"/>
  <c r="I56" i="6"/>
  <c r="I22" i="6"/>
  <c r="I21" i="6"/>
  <c r="I65" i="6"/>
  <c r="I54" i="6"/>
  <c r="I8" i="6"/>
  <c r="I79" i="6"/>
  <c r="I55" i="6"/>
  <c r="I66" i="6"/>
  <c r="I77" i="6"/>
  <c r="I52" i="6"/>
  <c r="K88" i="6"/>
  <c r="I64" i="6"/>
  <c r="I53" i="6"/>
  <c r="I7" i="6"/>
  <c r="I51" i="6"/>
  <c r="I212" i="5"/>
  <c r="I174" i="5"/>
  <c r="I215" i="5"/>
  <c r="I207" i="5"/>
  <c r="I201" i="5"/>
  <c r="I158" i="5"/>
  <c r="I178" i="5"/>
  <c r="I114" i="5"/>
  <c r="I223" i="5"/>
  <c r="I110" i="5"/>
  <c r="I102" i="5"/>
  <c r="I22" i="5"/>
  <c r="I21" i="5"/>
  <c r="I20" i="5"/>
  <c r="I181" i="5"/>
  <c r="I65" i="5"/>
  <c r="I82" i="5"/>
  <c r="I39" i="5"/>
  <c r="I37" i="5"/>
  <c r="I40" i="5"/>
  <c r="I38" i="5"/>
  <c r="I24" i="5"/>
  <c r="I33" i="5"/>
  <c r="I111" i="5"/>
  <c r="I15" i="5"/>
  <c r="I150" i="5"/>
  <c r="I90" i="5"/>
  <c r="I176" i="5"/>
  <c r="I78" i="5"/>
  <c r="I113" i="5"/>
  <c r="I182" i="5"/>
  <c r="I208" i="5"/>
  <c r="I67" i="5"/>
  <c r="I146" i="5"/>
  <c r="I153" i="5"/>
  <c r="I220" i="5"/>
  <c r="I28" i="5"/>
  <c r="I98" i="5"/>
  <c r="I58" i="5"/>
  <c r="I130" i="5"/>
  <c r="I31" i="5"/>
  <c r="I80" i="5"/>
  <c r="I74" i="5"/>
  <c r="I14" i="5"/>
  <c r="I63" i="5"/>
  <c r="I106" i="5"/>
  <c r="I43" i="5"/>
  <c r="I32" i="5"/>
  <c r="I117" i="5"/>
  <c r="I94" i="5"/>
  <c r="I126" i="5"/>
  <c r="I137" i="5"/>
  <c r="I120" i="5"/>
  <c r="I81" i="5"/>
  <c r="I202" i="5"/>
  <c r="I216" i="5"/>
  <c r="I134" i="5"/>
  <c r="I129" i="5"/>
  <c r="I125" i="5"/>
  <c r="I70" i="5"/>
  <c r="I154" i="5"/>
  <c r="I47" i="5"/>
  <c r="I26" i="5"/>
  <c r="I25" i="5"/>
  <c r="I62" i="5"/>
  <c r="I211" i="5"/>
  <c r="I173" i="5"/>
  <c r="I224" i="5"/>
  <c r="I36" i="5"/>
  <c r="I35" i="5"/>
  <c r="I16" i="5"/>
  <c r="I68" i="5"/>
  <c r="I42" i="5"/>
  <c r="I27" i="5"/>
  <c r="I119" i="5"/>
  <c r="I112" i="5"/>
  <c r="I163" i="5"/>
  <c r="I121" i="5"/>
  <c r="I133" i="5"/>
  <c r="I145" i="5"/>
  <c r="I157" i="5"/>
  <c r="I194" i="5"/>
  <c r="I219" i="5"/>
  <c r="I171" i="5"/>
  <c r="I222" i="5"/>
  <c r="I193" i="5"/>
  <c r="I141" i="5"/>
  <c r="I29" i="5"/>
  <c r="I19" i="5"/>
  <c r="I149" i="5"/>
  <c r="I169" i="5"/>
  <c r="I142" i="5"/>
  <c r="I177" i="5"/>
  <c r="I138" i="5"/>
  <c r="I118" i="5"/>
  <c r="I41" i="5"/>
  <c r="I86" i="5"/>
  <c r="I210" i="5"/>
  <c r="I46" i="5"/>
  <c r="I13" i="5"/>
  <c r="I164" i="5"/>
  <c r="I188" i="5"/>
  <c r="I122" i="5"/>
  <c r="I205" i="5"/>
  <c r="I156" i="5"/>
  <c r="I209" i="5"/>
  <c r="I214" i="5"/>
  <c r="I77" i="5"/>
  <c r="I152" i="5"/>
  <c r="I192" i="5"/>
  <c r="I116" i="5"/>
  <c r="I61" i="5"/>
  <c r="I140" i="5"/>
  <c r="I105" i="5"/>
  <c r="I69" i="5"/>
  <c r="I73" i="5"/>
  <c r="I162" i="5"/>
  <c r="I101" i="5"/>
  <c r="I128" i="5"/>
  <c r="I23" i="5"/>
  <c r="I218" i="5"/>
  <c r="I221" i="5"/>
  <c r="I109" i="5"/>
  <c r="I93" i="5"/>
  <c r="I45" i="5"/>
  <c r="I97" i="5"/>
  <c r="I136" i="5"/>
  <c r="I34" i="5"/>
  <c r="I12" i="5"/>
  <c r="I57" i="5"/>
  <c r="I187" i="5"/>
  <c r="I175" i="5"/>
  <c r="I79" i="5"/>
  <c r="I144" i="5"/>
  <c r="I148" i="5"/>
  <c r="I30" i="5"/>
  <c r="I85" i="5"/>
  <c r="I200" i="5"/>
  <c r="I89" i="5"/>
  <c r="I132" i="5"/>
  <c r="I124" i="5"/>
  <c r="I180" i="5"/>
  <c r="I213" i="5"/>
  <c r="I72" i="5"/>
  <c r="I84" i="5"/>
  <c r="I56" i="5"/>
  <c r="I143" i="5"/>
  <c r="I108" i="5"/>
  <c r="I18" i="5"/>
  <c r="I203" i="5"/>
  <c r="I172" i="5"/>
  <c r="I104" i="5"/>
  <c r="I131" i="5"/>
  <c r="I96" i="5"/>
  <c r="I115" i="5"/>
  <c r="I155" i="5"/>
  <c r="I139" i="5"/>
  <c r="I88" i="5"/>
  <c r="I191" i="5"/>
  <c r="I100" i="5"/>
  <c r="I186" i="5"/>
  <c r="I151" i="5"/>
  <c r="I44" i="5"/>
  <c r="I179" i="5"/>
  <c r="I60" i="5"/>
  <c r="I135" i="5"/>
  <c r="I92" i="5"/>
  <c r="I66" i="5"/>
  <c r="I76" i="5"/>
  <c r="I147" i="5"/>
  <c r="I217" i="5"/>
  <c r="I11" i="5"/>
  <c r="I127" i="5"/>
  <c r="I161" i="5"/>
  <c r="I123" i="5"/>
  <c r="I199" i="5"/>
  <c r="I206" i="5"/>
  <c r="I103" i="5"/>
  <c r="I75" i="5"/>
  <c r="I190" i="5"/>
  <c r="I64" i="5"/>
  <c r="I204" i="5"/>
  <c r="I83" i="5"/>
  <c r="I91" i="5"/>
  <c r="I170" i="5"/>
  <c r="I10" i="5"/>
  <c r="I167" i="5"/>
  <c r="I197" i="5"/>
  <c r="I107" i="5"/>
  <c r="I95" i="5"/>
  <c r="I99" i="5"/>
  <c r="I55" i="5"/>
  <c r="I17" i="5"/>
  <c r="I160" i="5"/>
  <c r="I71" i="5"/>
  <c r="I185" i="5"/>
  <c r="I87" i="5"/>
  <c r="I59" i="5"/>
  <c r="I159" i="5"/>
  <c r="I198" i="5"/>
  <c r="I195" i="5"/>
  <c r="I9" i="5"/>
  <c r="I165" i="5"/>
  <c r="I54" i="5"/>
  <c r="I168" i="5"/>
  <c r="I184" i="5"/>
  <c r="I189" i="5"/>
  <c r="I53" i="5"/>
  <c r="I166" i="5"/>
  <c r="I196" i="5"/>
  <c r="I51" i="5"/>
  <c r="I183" i="5"/>
  <c r="I52" i="5"/>
  <c r="I48" i="5"/>
  <c r="I225" i="5" s="1"/>
  <c r="N268" i="4"/>
  <c r="N236" i="4"/>
  <c r="N173" i="4"/>
  <c r="N322" i="4"/>
  <c r="N321" i="4" s="1"/>
  <c r="N320" i="4"/>
  <c r="N263" i="4"/>
  <c r="N262" i="4"/>
  <c r="N340" i="4"/>
  <c r="N265" i="4"/>
  <c r="N189" i="4"/>
  <c r="N171" i="4"/>
  <c r="N332" i="4"/>
  <c r="N330" i="4"/>
  <c r="N275" i="4"/>
  <c r="N237" i="4"/>
  <c r="N188" i="4"/>
  <c r="N186" i="4"/>
  <c r="N177" i="4"/>
  <c r="N156" i="4"/>
  <c r="N45" i="4"/>
  <c r="N245" i="4"/>
  <c r="N234" i="4"/>
  <c r="N267" i="4"/>
  <c r="N187" i="4"/>
  <c r="N276" i="4"/>
  <c r="N213" i="4"/>
  <c r="N46" i="4"/>
  <c r="N259" i="4"/>
  <c r="N255" i="4"/>
  <c r="N244" i="4"/>
  <c r="N172" i="4"/>
  <c r="N83" i="4"/>
  <c r="N235" i="4"/>
  <c r="N74" i="4"/>
  <c r="N61" i="4"/>
  <c r="N37" i="4"/>
  <c r="N51" i="4"/>
  <c r="N9" i="4"/>
  <c r="N18" i="4"/>
  <c r="N92" i="4"/>
  <c r="N154" i="4"/>
  <c r="N57" i="4"/>
  <c r="N109" i="4"/>
  <c r="N19" i="4"/>
  <c r="N34" i="4"/>
  <c r="N110" i="4"/>
  <c r="N252" i="4"/>
  <c r="N93" i="4"/>
  <c r="N283" i="4"/>
  <c r="N44" i="4"/>
  <c r="N30" i="4"/>
  <c r="N180" i="4"/>
  <c r="N86" i="4"/>
  <c r="N170" i="4"/>
  <c r="N287" i="4"/>
  <c r="N98" i="4"/>
  <c r="N217" i="4"/>
  <c r="N294" i="4"/>
  <c r="N274" i="4"/>
  <c r="N327" i="4"/>
  <c r="N280" i="4"/>
  <c r="N286" i="4"/>
  <c r="N60" i="4"/>
  <c r="N77" i="4"/>
  <c r="N78" i="4"/>
  <c r="N79" i="4"/>
  <c r="N145" i="4"/>
  <c r="N179" i="4"/>
  <c r="N329" i="4"/>
  <c r="N336" i="4"/>
  <c r="N25" i="4"/>
  <c r="N81" i="4"/>
  <c r="N176" i="4"/>
  <c r="N53" i="4"/>
  <c r="N71" i="4"/>
  <c r="N56" i="4"/>
  <c r="N165" i="4"/>
  <c r="N288" i="4"/>
  <c r="N27" i="4"/>
  <c r="N254" i="4"/>
  <c r="N68" i="4"/>
  <c r="N152" i="4"/>
  <c r="N229" i="4"/>
  <c r="N184" i="4"/>
  <c r="N225" i="4"/>
  <c r="N88" i="4"/>
  <c r="N31" i="4"/>
  <c r="N38" i="4"/>
  <c r="N22" i="4"/>
  <c r="N63" i="4"/>
  <c r="N91" i="4"/>
  <c r="N175" i="4"/>
  <c r="N243" i="4"/>
  <c r="N14" i="4"/>
  <c r="N39" i="4"/>
  <c r="N59" i="4"/>
  <c r="N183" i="4"/>
  <c r="N66" i="4"/>
  <c r="N102" i="4"/>
  <c r="N133" i="4"/>
  <c r="N193" i="4"/>
  <c r="N137" i="4"/>
  <c r="N197" i="4"/>
  <c r="N103" i="4"/>
  <c r="N157" i="4"/>
  <c r="N221" i="4"/>
  <c r="N253" i="4"/>
  <c r="N20" i="4"/>
  <c r="N36" i="4"/>
  <c r="N141" i="4"/>
  <c r="N52" i="4"/>
  <c r="N209" i="4"/>
  <c r="N40" i="4"/>
  <c r="N299" i="4"/>
  <c r="N314" i="4"/>
  <c r="N313" i="4" s="1"/>
  <c r="N312" i="4" s="1"/>
  <c r="N311" i="4" s="1"/>
  <c r="N84" i="4"/>
  <c r="N58" i="4"/>
  <c r="N106" i="4"/>
  <c r="N136" i="4"/>
  <c r="N69" i="4"/>
  <c r="N185" i="4"/>
  <c r="N105" i="4"/>
  <c r="N239" i="4"/>
  <c r="N233" i="4" s="1"/>
  <c r="N196" i="4"/>
  <c r="N107" i="4"/>
  <c r="N324" i="4"/>
  <c r="N285" i="4"/>
  <c r="N325" i="4"/>
  <c r="N319" i="4"/>
  <c r="N169" i="4"/>
  <c r="N119" i="4"/>
  <c r="N35" i="4"/>
  <c r="N48" i="4"/>
  <c r="N64" i="4"/>
  <c r="N104" i="4"/>
  <c r="N97" i="4"/>
  <c r="N23" i="4"/>
  <c r="N100" i="4"/>
  <c r="N75" i="4"/>
  <c r="N181" i="4"/>
  <c r="N85" i="4"/>
  <c r="N117" i="4"/>
  <c r="N155" i="4"/>
  <c r="N205" i="4"/>
  <c r="N16" i="4"/>
  <c r="N153" i="4"/>
  <c r="N201" i="4"/>
  <c r="N282" i="4"/>
  <c r="N344" i="4"/>
  <c r="N331" i="4"/>
  <c r="N15" i="4"/>
  <c r="N149" i="4"/>
  <c r="N82" i="4"/>
  <c r="N101" i="4"/>
  <c r="N29" i="4"/>
  <c r="N304" i="4"/>
  <c r="N21" i="4"/>
  <c r="N89" i="4"/>
  <c r="N161" i="4"/>
  <c r="N28" i="4"/>
  <c r="N17" i="4"/>
  <c r="N116" i="4"/>
  <c r="N270" i="4"/>
  <c r="N300" i="4"/>
  <c r="N73" i="4"/>
  <c r="N90" i="4"/>
  <c r="N26" i="4"/>
  <c r="N65" i="4"/>
  <c r="N284" i="4"/>
  <c r="N70" i="4"/>
  <c r="N99" i="4"/>
  <c r="N208" i="4"/>
  <c r="N80" i="4"/>
  <c r="N144" i="4"/>
  <c r="N174" i="4"/>
  <c r="N264" i="4"/>
  <c r="N281" i="4"/>
  <c r="N168" i="4"/>
  <c r="N72" i="4"/>
  <c r="N192" i="4"/>
  <c r="N148" i="4"/>
  <c r="N269" i="4"/>
  <c r="N24" i="4"/>
  <c r="N160" i="4"/>
  <c r="N242" i="4"/>
  <c r="N164" i="4"/>
  <c r="N33" i="4"/>
  <c r="N132" i="4"/>
  <c r="N55" i="4"/>
  <c r="N178" i="4"/>
  <c r="N335" i="4"/>
  <c r="N43" i="4"/>
  <c r="N76" i="4"/>
  <c r="N135" i="4"/>
  <c r="N13" i="4"/>
  <c r="N50" i="4"/>
  <c r="N303" i="4"/>
  <c r="N115" i="4"/>
  <c r="N94" i="4"/>
  <c r="N118" i="4"/>
  <c r="N195" i="4"/>
  <c r="N151" i="4"/>
  <c r="N96" i="4"/>
  <c r="N108" i="4"/>
  <c r="N251" i="4"/>
  <c r="N258" i="4"/>
  <c r="N261" i="4"/>
  <c r="N228" i="4"/>
  <c r="N140" i="4"/>
  <c r="N87" i="4"/>
  <c r="N47" i="4"/>
  <c r="N298" i="4"/>
  <c r="N62" i="4"/>
  <c r="N220" i="4"/>
  <c r="N216" i="4"/>
  <c r="N339" i="4"/>
  <c r="N200" i="4"/>
  <c r="N182" i="4"/>
  <c r="N273" i="4"/>
  <c r="N293" i="4"/>
  <c r="N326" i="4"/>
  <c r="N343" i="4"/>
  <c r="N224" i="4"/>
  <c r="N238" i="4"/>
  <c r="N212" i="4"/>
  <c r="N204" i="4"/>
  <c r="N279" i="4"/>
  <c r="N297" i="4"/>
  <c r="N250" i="4"/>
  <c r="N249" i="4" s="1"/>
  <c r="N114" i="4"/>
  <c r="N302" i="4"/>
  <c r="N203" i="4"/>
  <c r="N272" i="4"/>
  <c r="N147" i="4"/>
  <c r="N191" i="4"/>
  <c r="N167" i="4"/>
  <c r="N223" i="4"/>
  <c r="N194" i="4"/>
  <c r="N150" i="4"/>
  <c r="N241" i="4"/>
  <c r="N278" i="4"/>
  <c r="N266" i="4"/>
  <c r="N139" i="4"/>
  <c r="N42" i="4"/>
  <c r="N257" i="4"/>
  <c r="N292" i="4"/>
  <c r="N219" i="4"/>
  <c r="N338" i="4"/>
  <c r="N113" i="4"/>
  <c r="N134" i="4"/>
  <c r="N199" i="4"/>
  <c r="N323" i="4"/>
  <c r="N316" i="4" s="1"/>
  <c r="N309" i="4" s="1"/>
  <c r="N306" i="4" s="1"/>
  <c r="N131" i="4"/>
  <c r="N143" i="4"/>
  <c r="N227" i="4"/>
  <c r="N260" i="4"/>
  <c r="N159" i="4"/>
  <c r="N215" i="4"/>
  <c r="N207" i="4"/>
  <c r="N334" i="4"/>
  <c r="N211" i="4"/>
  <c r="N67" i="4"/>
  <c r="N163" i="4"/>
  <c r="N342" i="4"/>
  <c r="N12" i="4"/>
  <c r="N32" i="4"/>
  <c r="N95" i="4"/>
  <c r="N248" i="4"/>
  <c r="N240" i="4"/>
  <c r="N301" i="4"/>
  <c r="N226" i="4"/>
  <c r="N291" i="4"/>
  <c r="N214" i="4"/>
  <c r="N198" i="4"/>
  <c r="N111" i="4"/>
  <c r="N247" i="4"/>
  <c r="N138" i="4"/>
  <c r="N146" i="4"/>
  <c r="N166" i="4"/>
  <c r="N130" i="4"/>
  <c r="N256" i="4"/>
  <c r="N190" i="4"/>
  <c r="N202" i="4"/>
  <c r="N11" i="4"/>
  <c r="N112" i="4"/>
  <c r="N49" i="4"/>
  <c r="N218" i="4"/>
  <c r="N210" i="4"/>
  <c r="N337" i="4"/>
  <c r="N162" i="4"/>
  <c r="N341" i="4"/>
  <c r="N158" i="4"/>
  <c r="N142" i="4"/>
  <c r="N333" i="4"/>
  <c r="N206" i="4"/>
  <c r="N271" i="4"/>
  <c r="N277" i="4"/>
  <c r="N222" i="4"/>
  <c r="N127" i="4"/>
  <c r="N246" i="4"/>
  <c r="N128" i="4"/>
  <c r="N41" i="4"/>
  <c r="N129" i="4"/>
  <c r="N296" i="4"/>
  <c r="N290" i="4"/>
  <c r="Y345" i="4"/>
  <c r="N10" i="4"/>
  <c r="N126" i="4"/>
  <c r="N289" i="4"/>
  <c r="N124" i="4"/>
  <c r="Z345" i="4"/>
  <c r="N295" i="4"/>
  <c r="N125" i="4"/>
  <c r="AA345" i="4"/>
  <c r="N122" i="4"/>
  <c r="I210" i="2"/>
  <c r="I155" i="2"/>
  <c r="I146" i="2"/>
  <c r="I138" i="2"/>
  <c r="I130" i="2"/>
  <c r="I122" i="2"/>
  <c r="I114" i="2"/>
  <c r="I98" i="2"/>
  <c r="I97" i="2"/>
  <c r="I163" i="2"/>
  <c r="I110" i="2"/>
  <c r="I176" i="2"/>
  <c r="I142" i="2"/>
  <c r="I118" i="2"/>
  <c r="I100" i="2"/>
  <c r="I43" i="2"/>
  <c r="I26" i="2"/>
  <c r="I22" i="2"/>
  <c r="I16" i="2"/>
  <c r="I90" i="2"/>
  <c r="I82" i="2"/>
  <c r="I164" i="2"/>
  <c r="I106" i="2"/>
  <c r="I105" i="2"/>
  <c r="I102" i="2"/>
  <c r="I153" i="2"/>
  <c r="I188" i="2"/>
  <c r="I74" i="2"/>
  <c r="I126" i="2"/>
  <c r="I208" i="2"/>
  <c r="I95" i="2"/>
  <c r="I216" i="2"/>
  <c r="I134" i="2"/>
  <c r="I112" i="2"/>
  <c r="I33" i="2"/>
  <c r="I21" i="2"/>
  <c r="I41" i="2"/>
  <c r="I15" i="2"/>
  <c r="I42" i="2"/>
  <c r="I25" i="2"/>
  <c r="I86" i="2"/>
  <c r="I32" i="2"/>
  <c r="I34" i="2"/>
  <c r="I94" i="2"/>
  <c r="I38" i="2"/>
  <c r="I62" i="2"/>
  <c r="I125" i="2"/>
  <c r="I202" i="2"/>
  <c r="I111" i="2"/>
  <c r="I149" i="2"/>
  <c r="I96" i="2"/>
  <c r="I121" i="2"/>
  <c r="I137" i="2"/>
  <c r="I175" i="2"/>
  <c r="I207" i="2"/>
  <c r="I150" i="2"/>
  <c r="I215" i="2"/>
  <c r="I47" i="2"/>
  <c r="I220" i="2"/>
  <c r="I40" i="2"/>
  <c r="I24" i="2"/>
  <c r="I78" i="2"/>
  <c r="I109" i="2"/>
  <c r="I101" i="2"/>
  <c r="I223" i="2"/>
  <c r="I20" i="2"/>
  <c r="I103" i="2"/>
  <c r="I68" i="2"/>
  <c r="I39" i="2"/>
  <c r="I187" i="2"/>
  <c r="I108" i="2"/>
  <c r="I178" i="2"/>
  <c r="I186" i="2"/>
  <c r="I46" i="2"/>
  <c r="I27" i="2"/>
  <c r="I141" i="2"/>
  <c r="I212" i="2"/>
  <c r="I99" i="2"/>
  <c r="I194" i="2"/>
  <c r="I181" i="2"/>
  <c r="I224" i="2"/>
  <c r="I14" i="2"/>
  <c r="I70" i="2"/>
  <c r="I117" i="2"/>
  <c r="I28" i="2"/>
  <c r="I201" i="2"/>
  <c r="I174" i="2"/>
  <c r="I37" i="2"/>
  <c r="I58" i="2"/>
  <c r="I209" i="2"/>
  <c r="I104" i="2"/>
  <c r="I29" i="2"/>
  <c r="I211" i="2"/>
  <c r="I113" i="2"/>
  <c r="I129" i="2"/>
  <c r="I145" i="2"/>
  <c r="I173" i="2"/>
  <c r="I182" i="2"/>
  <c r="I156" i="2"/>
  <c r="I157" i="2"/>
  <c r="I158" i="2"/>
  <c r="I35" i="2"/>
  <c r="I133" i="2"/>
  <c r="I154" i="2"/>
  <c r="I36" i="2"/>
  <c r="I152" i="2"/>
  <c r="I67" i="2"/>
  <c r="I205" i="2"/>
  <c r="I73" i="2"/>
  <c r="I107" i="2"/>
  <c r="I13" i="2"/>
  <c r="I120" i="2"/>
  <c r="I81" i="2"/>
  <c r="I124" i="2"/>
  <c r="I136" i="2"/>
  <c r="I222" i="2"/>
  <c r="I23" i="2"/>
  <c r="I185" i="2"/>
  <c r="I19" i="2"/>
  <c r="I31" i="2"/>
  <c r="I89" i="2"/>
  <c r="I144" i="2"/>
  <c r="I57" i="2"/>
  <c r="I193" i="2"/>
  <c r="I214" i="2"/>
  <c r="I200" i="2"/>
  <c r="I132" i="2"/>
  <c r="I45" i="2"/>
  <c r="I162" i="2"/>
  <c r="I206" i="2"/>
  <c r="I148" i="2"/>
  <c r="I180" i="2"/>
  <c r="I140" i="2"/>
  <c r="I116" i="2"/>
  <c r="I77" i="2"/>
  <c r="I69" i="2"/>
  <c r="I177" i="2"/>
  <c r="I61" i="2"/>
  <c r="I128" i="2"/>
  <c r="I93" i="2"/>
  <c r="I219" i="2"/>
  <c r="I85" i="2"/>
  <c r="I171" i="2"/>
  <c r="I76" i="2"/>
  <c r="I65" i="2"/>
  <c r="I218" i="2"/>
  <c r="I115" i="2"/>
  <c r="I119" i="2"/>
  <c r="I199" i="2"/>
  <c r="I151" i="2"/>
  <c r="I184" i="2"/>
  <c r="I30" i="2"/>
  <c r="I169" i="2"/>
  <c r="I123" i="2"/>
  <c r="I143" i="2"/>
  <c r="I66" i="2"/>
  <c r="I131" i="2"/>
  <c r="I127" i="2"/>
  <c r="I56" i="2"/>
  <c r="I203" i="2"/>
  <c r="I12" i="2"/>
  <c r="I161" i="2"/>
  <c r="I139" i="2"/>
  <c r="I192" i="2"/>
  <c r="I135" i="2"/>
  <c r="I213" i="2"/>
  <c r="I44" i="2"/>
  <c r="I88" i="2"/>
  <c r="I179" i="2"/>
  <c r="I80" i="2"/>
  <c r="I92" i="2"/>
  <c r="I18" i="2"/>
  <c r="I60" i="2"/>
  <c r="I147" i="2"/>
  <c r="I172" i="2"/>
  <c r="I204" i="2"/>
  <c r="I221" i="2"/>
  <c r="I72" i="2"/>
  <c r="I84" i="2"/>
  <c r="I183" i="2"/>
  <c r="I170" i="2"/>
  <c r="I217" i="2"/>
  <c r="I55" i="2"/>
  <c r="I160" i="2"/>
  <c r="I59" i="2"/>
  <c r="I91" i="2"/>
  <c r="I79" i="2"/>
  <c r="I191" i="2"/>
  <c r="I71" i="2"/>
  <c r="I64" i="2"/>
  <c r="I17" i="2"/>
  <c r="I11" i="2"/>
  <c r="I75" i="2"/>
  <c r="I63" i="2"/>
  <c r="I87" i="2"/>
  <c r="I198" i="2"/>
  <c r="I167" i="2"/>
  <c r="I197" i="2"/>
  <c r="I83" i="2"/>
  <c r="I195" i="2"/>
  <c r="I159" i="2"/>
  <c r="I10" i="2"/>
  <c r="I53" i="2"/>
  <c r="I196" i="2"/>
  <c r="I54" i="2"/>
  <c r="I165" i="2"/>
  <c r="I168" i="2"/>
  <c r="I190" i="2"/>
  <c r="I51" i="2"/>
  <c r="I166" i="2"/>
  <c r="I52" i="2"/>
  <c r="I189" i="2"/>
  <c r="I9" i="2"/>
  <c r="I50" i="2"/>
  <c r="I225" i="2" s="1"/>
  <c r="I49" i="2"/>
  <c r="M225" i="2"/>
  <c r="N225" i="2"/>
  <c r="I48" i="2"/>
  <c r="N319" i="1"/>
  <c r="N317" i="1"/>
  <c r="N316" i="1" s="1"/>
  <c r="N315" i="1" s="1"/>
  <c r="N312" i="1" s="1"/>
  <c r="N318" i="1"/>
  <c r="N341" i="1"/>
  <c r="N333" i="1"/>
  <c r="N291" i="1"/>
  <c r="N170" i="1"/>
  <c r="N283" i="1"/>
  <c r="N264" i="1"/>
  <c r="N208" i="1"/>
  <c r="N234" i="1"/>
  <c r="N300" i="1"/>
  <c r="N214" i="1"/>
  <c r="N158" i="1"/>
  <c r="N129" i="1"/>
  <c r="N127" i="1"/>
  <c r="N130" i="1"/>
  <c r="N150" i="1"/>
  <c r="N182" i="1"/>
  <c r="N128" i="1"/>
  <c r="N190" i="1"/>
  <c r="N198" i="1"/>
  <c r="N226" i="1"/>
  <c r="N185" i="1"/>
  <c r="N186" i="1"/>
  <c r="N99" i="1"/>
  <c r="N82" i="1"/>
  <c r="N46" i="1"/>
  <c r="N48" i="1"/>
  <c r="N83" i="1"/>
  <c r="N16" i="1"/>
  <c r="N64" i="1"/>
  <c r="N45" i="1"/>
  <c r="N34" i="1"/>
  <c r="N31" i="1"/>
  <c r="N80" i="1"/>
  <c r="N44" i="1"/>
  <c r="N28" i="1"/>
  <c r="N29" i="1"/>
  <c r="N37" i="1"/>
  <c r="N66" i="1"/>
  <c r="N30" i="1"/>
  <c r="N74" i="1"/>
  <c r="N25" i="1"/>
  <c r="N36" i="1"/>
  <c r="N75" i="1"/>
  <c r="N15" i="1"/>
  <c r="N55" i="1"/>
  <c r="N81" i="1"/>
  <c r="N84" i="1"/>
  <c r="N145" i="1"/>
  <c r="N141" i="1"/>
  <c r="N194" i="1"/>
  <c r="N162" i="1"/>
  <c r="N218" i="1"/>
  <c r="N232" i="1"/>
  <c r="N134" i="1"/>
  <c r="N221" i="1"/>
  <c r="N285" i="1"/>
  <c r="N324" i="1"/>
  <c r="N327" i="1"/>
  <c r="N329" i="1"/>
  <c r="N104" i="1"/>
  <c r="N63" i="1"/>
  <c r="N38" i="1"/>
  <c r="N85" i="1"/>
  <c r="N209" i="1"/>
  <c r="N154" i="1"/>
  <c r="N202" i="1"/>
  <c r="N297" i="1"/>
  <c r="N337" i="1"/>
  <c r="N56" i="1"/>
  <c r="N23" i="1"/>
  <c r="N59" i="1"/>
  <c r="N40" i="1"/>
  <c r="N53" i="1"/>
  <c r="N114" i="1"/>
  <c r="N100" i="1"/>
  <c r="N90" i="1"/>
  <c r="N103" i="1"/>
  <c r="N107" i="1"/>
  <c r="N184" i="1"/>
  <c r="N271" i="1"/>
  <c r="N250" i="1"/>
  <c r="N189" i="1"/>
  <c r="N311" i="1"/>
  <c r="N310" i="1" s="1"/>
  <c r="N309" i="1" s="1"/>
  <c r="N308" i="1" s="1"/>
  <c r="N18" i="1"/>
  <c r="N235" i="1"/>
  <c r="N322" i="1"/>
  <c r="N72" i="1"/>
  <c r="N71" i="1"/>
  <c r="N73" i="1"/>
  <c r="N69" i="1"/>
  <c r="N35" i="1"/>
  <c r="N27" i="1"/>
  <c r="N88" i="1"/>
  <c r="N166" i="1"/>
  <c r="N206" i="1"/>
  <c r="N273" i="1"/>
  <c r="N87" i="1"/>
  <c r="N67" i="1"/>
  <c r="N133" i="1"/>
  <c r="N174" i="1"/>
  <c r="N210" i="1"/>
  <c r="N153" i="1"/>
  <c r="N149" i="1"/>
  <c r="N178" i="1"/>
  <c r="N207" i="1"/>
  <c r="N277" i="1"/>
  <c r="N256" i="1"/>
  <c r="N279" i="1"/>
  <c r="N58" i="1"/>
  <c r="N116" i="1"/>
  <c r="N52" i="1"/>
  <c r="N76" i="1"/>
  <c r="N278" i="1"/>
  <c r="N281" i="1"/>
  <c r="N17" i="1"/>
  <c r="N21" i="1"/>
  <c r="N62" i="1"/>
  <c r="N26" i="1"/>
  <c r="N19" i="1"/>
  <c r="N86" i="1"/>
  <c r="N89" i="1"/>
  <c r="N267" i="1"/>
  <c r="N187" i="1"/>
  <c r="N95" i="1"/>
  <c r="N188" i="1"/>
  <c r="N144" i="1"/>
  <c r="N146" i="1"/>
  <c r="N169" i="1"/>
  <c r="N213" i="1"/>
  <c r="N222" i="1"/>
  <c r="N142" i="1"/>
  <c r="N220" i="1"/>
  <c r="N262" i="1"/>
  <c r="N252" i="1"/>
  <c r="N236" i="1"/>
  <c r="N230" i="1" s="1"/>
  <c r="N265" i="1"/>
  <c r="N301" i="1"/>
  <c r="N57" i="1"/>
  <c r="N33" i="1"/>
  <c r="N70" i="1"/>
  <c r="N20" i="1"/>
  <c r="N60" i="1"/>
  <c r="N79" i="1"/>
  <c r="N22" i="1"/>
  <c r="N77" i="1"/>
  <c r="N168" i="1"/>
  <c r="N138" i="1"/>
  <c r="N152" i="1"/>
  <c r="N233" i="1"/>
  <c r="N260" i="1"/>
  <c r="N242" i="1"/>
  <c r="N282" i="1"/>
  <c r="N332" i="1"/>
  <c r="N181" i="1"/>
  <c r="N51" i="1"/>
  <c r="N157" i="1"/>
  <c r="N173" i="1"/>
  <c r="N167" i="1"/>
  <c r="N251" i="1"/>
  <c r="N290" i="1"/>
  <c r="N263" i="1"/>
  <c r="N212" i="1"/>
  <c r="N323" i="1"/>
  <c r="N217" i="1"/>
  <c r="N259" i="1"/>
  <c r="N270" i="1"/>
  <c r="N68" i="1"/>
  <c r="N61" i="1"/>
  <c r="N328" i="1"/>
  <c r="N272" i="1"/>
  <c r="N113" i="1"/>
  <c r="N296" i="1"/>
  <c r="N266" i="1"/>
  <c r="N24" i="1"/>
  <c r="N39" i="1"/>
  <c r="N280" i="1"/>
  <c r="N193" i="1"/>
  <c r="N336" i="1"/>
  <c r="N326" i="1"/>
  <c r="N47" i="1"/>
  <c r="N14" i="1"/>
  <c r="N299" i="1"/>
  <c r="N151" i="1"/>
  <c r="N106" i="1"/>
  <c r="N340" i="1"/>
  <c r="N284" i="1"/>
  <c r="N201" i="1"/>
  <c r="N197" i="1"/>
  <c r="N78" i="1"/>
  <c r="N94" i="1"/>
  <c r="N241" i="1"/>
  <c r="N231" i="1"/>
  <c r="N165" i="1"/>
  <c r="N276" i="1"/>
  <c r="N137" i="1"/>
  <c r="N98" i="1"/>
  <c r="N115" i="1"/>
  <c r="N255" i="1"/>
  <c r="N132" i="1"/>
  <c r="N205" i="1"/>
  <c r="N32" i="1"/>
  <c r="N54" i="1"/>
  <c r="N219" i="1"/>
  <c r="N148" i="1"/>
  <c r="N143" i="1"/>
  <c r="N102" i="1"/>
  <c r="N161" i="1"/>
  <c r="N225" i="1"/>
  <c r="N321" i="1"/>
  <c r="N140" i="1"/>
  <c r="N177" i="1"/>
  <c r="N183" i="1"/>
  <c r="N126" i="1"/>
  <c r="N249" i="1"/>
  <c r="N261" i="1"/>
  <c r="N339" i="1"/>
  <c r="N325" i="1"/>
  <c r="N314" i="1" s="1"/>
  <c r="N307" i="1" s="1"/>
  <c r="N304" i="1" s="1"/>
  <c r="N254" i="1"/>
  <c r="N164" i="1"/>
  <c r="N65" i="1"/>
  <c r="N298" i="1"/>
  <c r="N275" i="1"/>
  <c r="N131" i="1"/>
  <c r="N123" i="1"/>
  <c r="N160" i="1"/>
  <c r="N196" i="1"/>
  <c r="N289" i="1"/>
  <c r="N192" i="1"/>
  <c r="N331" i="1"/>
  <c r="N320" i="1"/>
  <c r="N313" i="1" s="1"/>
  <c r="N306" i="1" s="1"/>
  <c r="N303" i="1" s="1"/>
  <c r="N136" i="1"/>
  <c r="N180" i="1"/>
  <c r="N50" i="1"/>
  <c r="N269" i="1"/>
  <c r="N147" i="1"/>
  <c r="N224" i="1"/>
  <c r="N97" i="1"/>
  <c r="N211" i="1"/>
  <c r="N295" i="1"/>
  <c r="N112" i="1"/>
  <c r="N93" i="1"/>
  <c r="N200" i="1"/>
  <c r="N13" i="1"/>
  <c r="N258" i="1"/>
  <c r="N240" i="1"/>
  <c r="N43" i="1"/>
  <c r="N335" i="1"/>
  <c r="N248" i="1"/>
  <c r="N110" i="1"/>
  <c r="N139" i="1"/>
  <c r="N204" i="1"/>
  <c r="N156" i="1"/>
  <c r="N101" i="1"/>
  <c r="N105" i="1"/>
  <c r="N176" i="1"/>
  <c r="N172" i="1"/>
  <c r="N216" i="1"/>
  <c r="N92" i="1"/>
  <c r="N12" i="1"/>
  <c r="N135" i="1"/>
  <c r="N191" i="1"/>
  <c r="N330" i="1"/>
  <c r="N239" i="1"/>
  <c r="N268" i="1"/>
  <c r="N195" i="1"/>
  <c r="N247" i="1"/>
  <c r="N246" i="1" s="1"/>
  <c r="N91" i="1"/>
  <c r="N159" i="1"/>
  <c r="N49" i="1"/>
  <c r="N334" i="1"/>
  <c r="N199" i="1"/>
  <c r="N42" i="1"/>
  <c r="N108" i="1"/>
  <c r="N215" i="1"/>
  <c r="N163" i="1"/>
  <c r="N253" i="1"/>
  <c r="N274" i="1"/>
  <c r="N257" i="1"/>
  <c r="N179" i="1"/>
  <c r="N288" i="1"/>
  <c r="N338" i="1"/>
  <c r="N171" i="1"/>
  <c r="N175" i="1"/>
  <c r="N111" i="1"/>
  <c r="N155" i="1"/>
  <c r="N223" i="1"/>
  <c r="N96" i="1"/>
  <c r="N203" i="1"/>
  <c r="N9" i="1"/>
  <c r="N294" i="1"/>
  <c r="N238" i="1"/>
  <c r="N244" i="1"/>
  <c r="N109" i="1"/>
  <c r="N245" i="1"/>
  <c r="N125" i="1"/>
  <c r="N293" i="1"/>
  <c r="N41" i="1"/>
  <c r="N287" i="1"/>
  <c r="N11" i="1"/>
  <c r="N124" i="1"/>
  <c r="N237" i="1"/>
  <c r="N121" i="1"/>
  <c r="Z342" i="1"/>
  <c r="N292" i="1"/>
  <c r="N120" i="1"/>
  <c r="N10" i="1"/>
  <c r="N286" i="1"/>
  <c r="AA342" i="1"/>
  <c r="N122" i="1"/>
  <c r="N243" i="1"/>
  <c r="I88" i="18" l="1"/>
  <c r="N328" i="14"/>
  <c r="N317" i="14" s="1"/>
  <c r="N310" i="14" s="1"/>
  <c r="N307" i="14" s="1"/>
  <c r="N345" i="14"/>
  <c r="N308" i="14"/>
  <c r="N305" i="14" s="1"/>
  <c r="N232" i="14"/>
  <c r="N230" i="14" s="1"/>
  <c r="N231" i="14"/>
  <c r="N232" i="11"/>
  <c r="N230" i="11" s="1"/>
  <c r="N231" i="11"/>
  <c r="N345" i="11"/>
  <c r="N328" i="11"/>
  <c r="N317" i="11" s="1"/>
  <c r="N310" i="11" s="1"/>
  <c r="N307" i="11" s="1"/>
  <c r="N308" i="11"/>
  <c r="N305" i="11" s="1"/>
  <c r="I88" i="6"/>
  <c r="N231" i="4"/>
  <c r="N232" i="4"/>
  <c r="N230" i="4" s="1"/>
  <c r="N345" i="4"/>
  <c r="N318" i="4"/>
  <c r="N315" i="4" s="1"/>
  <c r="N328" i="4"/>
  <c r="N317" i="4" s="1"/>
  <c r="N310" i="4" s="1"/>
  <c r="N307" i="4" s="1"/>
  <c r="N308" i="4"/>
  <c r="N305" i="4" s="1"/>
  <c r="N342" i="1"/>
  <c r="N229" i="1"/>
  <c r="N227" i="1" s="1"/>
  <c r="N228" i="1"/>
  <c r="N305" i="1"/>
  <c r="N302" i="1" s="1"/>
</calcChain>
</file>

<file path=xl/sharedStrings.xml><?xml version="1.0" encoding="utf-8"?>
<sst xmlns="http://schemas.openxmlformats.org/spreadsheetml/2006/main" count="18950" uniqueCount="639">
  <si>
    <t>INFORME  DE EJECUCIÓN DEL PRESUPUESTO DE GASTOS</t>
  </si>
  <si>
    <t xml:space="preserve"> VIGENCIA ACTUAL</t>
  </si>
  <si>
    <t>PERIODO DEL 01/01/2026 AL 31/01/2026</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</si>
  <si>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</si>
  <si>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</si>
  <si>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</si>
  <si>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</si>
  <si>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</si>
  <si>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</si>
  <si>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</si>
  <si>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</si>
  <si>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</si>
  <si>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</si>
  <si>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</si>
  <si>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</si>
  <si>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</si>
  <si>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</si>
  <si>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</si>
  <si>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</si>
  <si>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</si>
  <si>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(6) - (8)</t>
  </si>
  <si>
    <t>Obligaciones
Acumuladas
(11)</t>
  </si>
  <si>
    <t>Compromisos sin obligar
(12) = (8) - (11)</t>
  </si>
  <si>
    <t>Pagos
Acumulados
(13)</t>
  </si>
  <si>
    <t>Obligaciones sin pago
(14) = (11) - (13)</t>
  </si>
  <si>
    <t>Porcentajes de ejecución</t>
  </si>
  <si>
    <t>Adiciones
(a)</t>
  </si>
  <si>
    <t>Reducciones
(b)</t>
  </si>
  <si>
    <t>Bloqueo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</si>
  <si>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</si>
  <si>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</si>
  <si>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</si>
  <si>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</si>
  <si>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</si>
  <si>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</si>
  <si>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</si>
  <si>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</si>
  <si>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</si>
  <si>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</si>
  <si>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</si>
  <si>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</si>
  <si>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</si>
  <si>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</si>
  <si>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</si>
  <si>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</si>
  <si>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</si>
  <si>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</si>
  <si>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</si>
  <si>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</si>
  <si>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</si>
  <si>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</si>
  <si>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</si>
  <si>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</si>
  <si>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</si>
  <si>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</si>
  <si>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</si>
  <si>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</si>
  <si>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</si>
  <si>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</si>
  <si>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</si>
  <si>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</si>
  <si>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</si>
  <si>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</si>
  <si>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</si>
  <si>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</si>
  <si>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</si>
  <si>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</si>
  <si>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</si>
  <si>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</si>
  <si>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</si>
  <si>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</si>
  <si>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</si>
  <si>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</si>
  <si>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</si>
  <si>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</si>
  <si>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</si>
  <si>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 xml:space="preserve">AUXILIO DE CESANTÍAS </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</si>
  <si>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</si>
  <si>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</si>
  <si>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</si>
  <si>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</si>
  <si>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</si>
  <si>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</si>
  <si>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</si>
  <si>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</si>
  <si>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</si>
  <si>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</si>
  <si>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</si>
  <si>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</si>
  <si>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</si>
  <si>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</si>
  <si>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</si>
  <si>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</si>
  <si>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</si>
  <si>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</si>
  <si>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</si>
  <si>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</si>
  <si>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</si>
  <si>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</si>
  <si>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</si>
  <si>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</si>
  <si>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A-01-01-04-001</t>
  </si>
  <si>
    <t>OTROS GASTOS DE PERSONAL</t>
  </si>
  <si>
    <t>A-02</t>
  </si>
  <si>
    <t>ADQUISICIÓN DE BIENES  Y SERVICIOS</t>
  </si>
  <si>
    <t>A-02-01</t>
  </si>
  <si>
    <t>ADQUISICIÓN DE ACTIVOS NO FINANCIEROS</t>
  </si>
  <si>
    <t>A-02-01-01</t>
  </si>
  <si>
    <t>ACTIVOS FIJOS</t>
  </si>
  <si>
    <t>A-02-01-01-004</t>
  </si>
  <si>
    <t>MAQUINARIA Y EQUIPO</t>
  </si>
  <si>
    <t>A-02-01-01-004-005</t>
  </si>
  <si>
    <t>MAQUINARIA DE OFICINA, CONTABILIDAD E INFORMÁTICA</t>
  </si>
  <si>
    <t>A-02-01-01-004-009</t>
  </si>
  <si>
    <t>EQUIPO DE TRANSPORTE</t>
  </si>
  <si>
    <t>A-02-01-01-006</t>
  </si>
  <si>
    <t>OTROS ACTIVOS FIJOS</t>
  </si>
  <si>
    <t>A-02-01-01-006-002</t>
  </si>
  <si>
    <t>PRODUCTOS DE LA PROPIEDAD INTELECTUAL</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</si>
  <si>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</si>
  <si>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</si>
  <si>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</si>
  <si>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</si>
  <si>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</si>
  <si>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</si>
  <si>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</si>
  <si>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</si>
  <si>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</si>
  <si>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</si>
  <si>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</si>
  <si>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</si>
  <si>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</si>
  <si>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</si>
  <si>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</si>
  <si>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</si>
  <si>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</si>
  <si>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</si>
  <si>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</si>
  <si>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</si>
  <si>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</si>
  <si>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</si>
  <si>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</si>
  <si>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</si>
  <si>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</si>
  <si>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</si>
  <si>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</si>
  <si>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</si>
  <si>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</si>
  <si>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</si>
  <si>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</si>
  <si>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</si>
  <si>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</si>
  <si>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</si>
  <si>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</si>
  <si>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</si>
  <si>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</si>
  <si>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</si>
  <si>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</si>
  <si>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</si>
  <si>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</si>
  <si>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</si>
  <si>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</si>
  <si>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</si>
  <si>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</si>
  <si>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</si>
  <si>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</si>
  <si>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</si>
  <si>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</si>
  <si>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</si>
  <si>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</si>
  <si>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</si>
  <si>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</si>
  <si>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</si>
  <si>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</si>
  <si>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</si>
  <si>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</si>
  <si>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</si>
  <si>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</si>
  <si>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</si>
  <si>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</si>
  <si>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</si>
  <si>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</si>
  <si>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</si>
  <si>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</si>
  <si>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</si>
  <si>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</si>
  <si>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</si>
  <si>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</si>
  <si>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</si>
  <si>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</si>
  <si>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</si>
  <si>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</si>
  <si>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</si>
  <si>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</si>
  <si>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</si>
  <si>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</si>
  <si>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</si>
  <si>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</si>
  <si>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</si>
  <si>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</si>
  <si>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</si>
  <si>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</si>
  <si>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</si>
  <si>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</si>
  <si>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</si>
  <si>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</si>
  <si>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</si>
  <si>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</si>
  <si>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</si>
  <si>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</si>
  <si>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</si>
  <si>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</si>
  <si>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</si>
  <si>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</si>
  <si>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</si>
  <si>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</si>
  <si>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</si>
  <si>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</si>
  <si>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</si>
  <si>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</si>
  <si>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</si>
  <si>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</si>
  <si>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</si>
  <si>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</si>
  <si>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</si>
  <si>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</si>
  <si>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</si>
  <si>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</si>
  <si>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</si>
  <si>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</si>
  <si>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</si>
  <si>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</si>
  <si>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</si>
  <si>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</si>
  <si>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</si>
  <si>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</si>
  <si>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SERVICIO DE LA DEUDA PÚBLICA</t>
  </si>
  <si>
    <t>SSF</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</si>
  <si>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</si>
  <si>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</si>
  <si>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</si>
  <si>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</si>
  <si>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</si>
  <si>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</si>
  <si>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</si>
  <si>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</si>
  <si>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</si>
  <si>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</si>
  <si>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</si>
  <si>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</si>
  <si>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</si>
  <si>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</si>
  <si>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</si>
  <si>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</si>
  <si>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</si>
  <si>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C-2401-0600-54</t>
  </si>
  <si>
    <t>MEJORAMIENTO DE LA CONCESIÓN ARMENIA PEREIRA MANIZALES  RISARALDA, CALDAS, QUINDIO, VALLE DEL CAUCA</t>
  </si>
  <si>
    <t>C-2401-0600-54-51102D</t>
  </si>
  <si>
    <t>5. CONVERGENCIA REGIONAL / D. INTEGRACIÓN DE TERRITORIOS BAJO EL PRINCIPIO DE LA CONECTIVIDAD FÍSICA Y LA MULTIMODALIDAD</t>
  </si>
  <si>
    <t>C-2401-0600-54-51102D-2401070</t>
  </si>
  <si>
    <t>VÍA PRIMARIA CONCESIONADA</t>
  </si>
  <si>
    <t>C-2401-0600-54-51102D-2401070-02</t>
  </si>
  <si>
    <t>ADQUISICIÓN DE BIENES Y SERVICIOS</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</si>
  <si>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</si>
  <si>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</si>
  <si>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</si>
  <si>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</si>
  <si>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</si>
  <si>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</si>
  <si>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</si>
  <si>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</si>
  <si>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</si>
  <si>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</si>
  <si>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</si>
  <si>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</si>
  <si>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</si>
  <si>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</si>
  <si>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</si>
  <si>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</si>
  <si>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</si>
  <si>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CONSTRUCCIÒN, MEJORAMIENTO, OPERACIÒN Y MANTENIMIENTO DE LA CONCESIÒN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</si>
  <si>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</si>
  <si>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</si>
  <si>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</si>
  <si>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</si>
  <si>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</si>
  <si>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</si>
  <si>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</si>
  <si>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</si>
  <si>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</si>
  <si>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</si>
  <si>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</si>
  <si>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</si>
  <si>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</si>
  <si>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</si>
  <si>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</si>
  <si>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</si>
  <si>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</si>
  <si>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</si>
  <si>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</si>
  <si>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</si>
  <si>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</si>
  <si>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</si>
  <si>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</si>
  <si>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</si>
  <si>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</si>
  <si>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</si>
  <si>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</si>
  <si>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</si>
  <si>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</si>
  <si>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</si>
  <si>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</si>
  <si>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</si>
  <si>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</si>
  <si>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</si>
  <si>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</si>
  <si>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</si>
  <si>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</si>
  <si>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</si>
  <si>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</si>
  <si>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</si>
  <si>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</si>
  <si>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</si>
  <si>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</si>
  <si>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</si>
  <si>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</si>
  <si>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</si>
  <si>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</si>
  <si>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</si>
  <si>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</si>
  <si>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</si>
  <si>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</si>
  <si>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</si>
  <si>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</si>
  <si>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</si>
  <si>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</si>
  <si>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</si>
  <si>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</si>
  <si>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</si>
  <si>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</si>
  <si>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</si>
  <si>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</si>
  <si>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</si>
  <si>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</si>
  <si>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</si>
  <si>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</si>
  <si>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</si>
  <si>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</si>
  <si>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</si>
  <si>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</si>
  <si>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</si>
  <si>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</si>
  <si>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</si>
  <si>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</si>
  <si>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</si>
  <si>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</si>
  <si>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CONSTRUCCIÒN, REHABILITACIÓN, OPERACIÒN Y MANTENIMIENTO DE LA CONCESIÒN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</si>
  <si>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</si>
  <si>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</si>
  <si>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</si>
  <si>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</si>
  <si>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</si>
  <si>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</si>
  <si>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</si>
  <si>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</si>
  <si>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</si>
  <si>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</si>
  <si>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</si>
  <si>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</si>
  <si>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</si>
  <si>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</si>
  <si>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</si>
  <si>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</si>
  <si>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</si>
  <si>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</si>
  <si>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</si>
  <si>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</si>
  <si>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</si>
  <si>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</si>
  <si>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</si>
  <si>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</si>
  <si>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</si>
  <si>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</si>
  <si>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</si>
  <si>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</si>
  <si>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</si>
  <si>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</si>
  <si>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</si>
  <si>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</si>
  <si>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C-2401-0600-85-20103A-2401052</t>
  </si>
  <si>
    <t>ESTUDIOS DE PREINVERSIÓN</t>
  </si>
  <si>
    <t>C-2401-0600-85-20103A-2401052-02</t>
  </si>
  <si>
    <t>C-2401-0600-85-20103A-2401047</t>
  </si>
  <si>
    <t>DOCUMENTOS DE LINEAMIENTOS TÉCNICOS</t>
  </si>
  <si>
    <t>C-2401-0600-85-20103A-2401047-02</t>
  </si>
  <si>
    <t>C-2403</t>
  </si>
  <si>
    <t>INFRAESTRUCTURA Y SERVICIOS DE TRANSPORTE AÉREO</t>
  </si>
  <si>
    <t>C-2403-0600</t>
  </si>
  <si>
    <t>C-2403-0600-4</t>
  </si>
  <si>
    <t>CONTROL Y SEGUIMIENTO A LA OPERACIÒN DE LOS AEROPUERTOS CONCESIONADOS  NACIONAL</t>
  </si>
  <si>
    <t>C-2403-0600-4-52104E</t>
  </si>
  <si>
    <t>5. CONVERGENCIA REGIONAL / E. INFRAESTRUCTURA Y SERVICIOS LOGÍSTICOS</t>
  </si>
  <si>
    <t>C-2403-0600-4-52104E-2403039</t>
  </si>
  <si>
    <t>C-2403-0600-4-52104E-2403039-02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</si>
  <si>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</si>
  <si>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</si>
  <si>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</si>
  <si>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</si>
  <si>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</si>
  <si>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</si>
  <si>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</si>
  <si>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</si>
  <si>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</si>
  <si>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</si>
  <si>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</si>
  <si>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</si>
  <si>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</si>
  <si>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</si>
  <si>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</si>
  <si>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</si>
  <si>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</si>
  <si>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</si>
  <si>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C-2404-0600-5</t>
  </si>
  <si>
    <t>MEJORAMIENTO DEL CORREDOR FERREO LA DORADA CHIRIGUANA MEDIANTE UN MODELO DE CONCESlON APP Y SU ARTICULAClON CON LA RED LOGiSTICA NACIONAL EN LOS DEPARTAMENTOS CALDAS, ANTIOQUIA, SANTANDER, NORTE DE SANTANDER, CESAR</t>
  </si>
  <si>
    <t>C-2404-0600-5-40303D</t>
  </si>
  <si>
    <t>4. TRANSFORMACIÓN PRODUCTIVA, INTERNACIONALIZACIÓN Y ACCIÓN CLIMÁTICA / D. MODOS DE TRANSPORTE MÁS EFICIENTES A NIVEL OPERATIVO Y ENERGÉTICO</t>
  </si>
  <si>
    <t>C-2404-0600-5-40303D-2404013</t>
  </si>
  <si>
    <t>VÍA FÉRREA REHABILITADA</t>
  </si>
  <si>
    <t>C-2404-0600-5-40303D-2404013-02</t>
  </si>
  <si>
    <t>C-2404-0600-5-40303D-2404032</t>
  </si>
  <si>
    <t>ANEXIDADES CONSTRUIDAS</t>
  </si>
  <si>
    <t>C-2404-0600-5-40303D-2404032-02</t>
  </si>
  <si>
    <r>
      <t>C-2404-0600-5</t>
    </r>
    <r>
      <rPr>
        <b/>
        <sz val="12"/>
        <color rgb="FFFF0000"/>
        <rFont val="Aptos Narrow"/>
        <family val="2"/>
        <scheme val="minor"/>
      </rPr>
      <t>-</t>
    </r>
    <r>
      <rPr>
        <b/>
        <sz val="12"/>
        <color theme="1"/>
        <rFont val="Aptos Narrow"/>
        <family val="2"/>
        <scheme val="minor"/>
      </rPr>
      <t>51102D</t>
    </r>
  </si>
  <si>
    <t>C-2404-0600-5-51102D-2404013</t>
  </si>
  <si>
    <t>C-2404-0600-5-51102D-2404013-02</t>
  </si>
  <si>
    <t>C-2404-0600-5-51102D-2404032</t>
  </si>
  <si>
    <t>C-2404-0600-5-51102D-2404032-02</t>
  </si>
  <si>
    <t>C-2404-0600-6</t>
  </si>
  <si>
    <t>MEJORAMIENTO DE LAS CONDICIONES DE LA INFRAESTRUCTURA Y MATERIAL RODANTE EN EL CORREDOR FERROVIARIO BOGOTÁ-BELENCITO EN LOS DEPARTAMENTOS DE  BOYACÁ, CUNDINAMARCA, BOGOTÁ</t>
  </si>
  <si>
    <t>C-2404-0600-6-51102D</t>
  </si>
  <si>
    <t>C-2404-0600-6-51102D-2404016</t>
  </si>
  <si>
    <t>VÍA FÉRREA EN CONDICIONES DE OPERACIÓN</t>
  </si>
  <si>
    <t>C-2404-0600-6-51102D-2404016-02</t>
  </si>
  <si>
    <t>C-2404-0600-6-51102D-2404043</t>
  </si>
  <si>
    <t>MATERIAL RODANTE</t>
  </si>
  <si>
    <t>C-2404-0600-6-51102D-2404043-02</t>
  </si>
  <si>
    <t>C-2404-0600-7</t>
  </si>
  <si>
    <t>MEJORAMIENTO  DEL CORREDOR FÉRREO DEL PACÍFICO MEDIANTE LA RECUPERACIÓN DE INFRAESTRUCTURA, MATERIAL RODANTE Y GESTIÓN OPERATIVA, PARA GARANTIZAR SU FUNCIONALIDAD LOGÍSTICA Y APROVECHAMIENTO COMPETITIVO EN LOS DEPARTAMENTOS DE VALLE DEL CAUCA, CALDAS</t>
  </si>
  <si>
    <t>C-2404-0600-7-51102D</t>
  </si>
  <si>
    <t>C-2404-0600-7-51102D-2404008</t>
  </si>
  <si>
    <t>VÍA FÉRREA MEJORADA</t>
  </si>
  <si>
    <t>C-2404-0600-7-51102D-2404008-02</t>
  </si>
  <si>
    <t>C-2404-0600-7-51102D-2404016</t>
  </si>
  <si>
    <t>C-2404-0600-7-51102D-2404016-02</t>
  </si>
  <si>
    <t>C-2404-0600-7-51102D-2404020</t>
  </si>
  <si>
    <t>C-2404-0600-7-51102D-2404020-02</t>
  </si>
  <si>
    <t>C-2404-0600-7-51102D-2404028</t>
  </si>
  <si>
    <t>INFRAESTRUCTURA COMPLEMENTARIA REQUERIDA PARA LA RED FÉRREA</t>
  </si>
  <si>
    <t>C-2404-0600-7-51102D-2404028-02</t>
  </si>
  <si>
    <t>C-2404-0600-7-51102D-2404043</t>
  </si>
  <si>
    <t>C-2404-0600-7-51102D-2404043-02</t>
  </si>
  <si>
    <t>C-2405</t>
  </si>
  <si>
    <t>INFRAESTRUCTURA DE TRANSPORTE MARÍTIMO</t>
  </si>
  <si>
    <t>C-2405-0600</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</si>
  <si>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</si>
  <si>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</si>
  <si>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</si>
  <si>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</si>
  <si>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</si>
  <si>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</si>
  <si>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</si>
  <si>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</si>
  <si>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</si>
  <si>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</si>
  <si>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</si>
  <si>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</si>
  <si>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</si>
  <si>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</si>
  <si>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</si>
  <si>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</si>
  <si>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</si>
  <si>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</si>
  <si>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</si>
  <si>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</si>
  <si>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</si>
  <si>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</si>
  <si>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</si>
  <si>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</si>
  <si>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</si>
  <si>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</si>
  <si>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</si>
  <si>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</si>
  <si>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</si>
  <si>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</si>
  <si>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</si>
  <si>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</si>
  <si>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5. CONVERGENCIA REGIONAL / D. INTEGRACIÓN DE TERRITORIOS BAJO EL  PRINCIPIO DE LA CONECTIVIDAD FÍSICA Y LA MULTIMODALIDAD</t>
  </si>
  <si>
    <t>C-2499-0600-8-51102D-2499066</t>
  </si>
  <si>
    <t>C-2499-0600-8-51102D-2499066-02</t>
  </si>
  <si>
    <t>C-2499-0600-8-51102D-2499053</t>
  </si>
  <si>
    <t>C-2499-0600-8-51102D-2499053-02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</si>
  <si>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</si>
  <si>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</si>
  <si>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</si>
  <si>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</si>
  <si>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</si>
  <si>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</si>
  <si>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</si>
  <si>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</si>
  <si>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</si>
  <si>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</si>
  <si>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</si>
  <si>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</si>
  <si>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</si>
  <si>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</si>
  <si>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</si>
  <si>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</si>
  <si>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</si>
  <si>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</si>
  <si>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</si>
  <si>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</si>
  <si>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Notas:
a) Mediante la Ley No. 2559 del 22 de diciembre de 2025, “</t>
    </r>
    <r>
      <rPr>
        <i/>
        <sz val="12"/>
        <color theme="1"/>
        <rFont val="Aptos Narrow"/>
        <family val="2"/>
        <scheme val="minor"/>
      </rPr>
      <t xml:space="preserve">Por medio del cual se decreta el presupuesto de rentas y recursos de capital y el presupuesto de gastos para la vigencia fiscal del 1° de enero al 31 de diciembre de 2026 </t>
    </r>
    <r>
      <rPr>
        <sz val="12"/>
        <color theme="1"/>
        <rFont val="Aptos Narrow"/>
        <family val="2"/>
        <scheme val="minor"/>
      </rPr>
      <t>” y el Decreto 1477 del 30 de diciembre de 2025 "</t>
    </r>
    <r>
      <rPr>
        <i/>
        <sz val="12"/>
        <color theme="1"/>
        <rFont val="Aptos Narrow"/>
        <family val="2"/>
        <scheme val="minor"/>
      </rPr>
      <t>Por el cual se líquida el Presupuesto General de la Nación para la vigencia fiscal de 2026, se detallan las apropiaciones y se clasifican y definen los gastos</t>
    </r>
    <r>
      <rPr>
        <sz val="12"/>
        <color theme="1"/>
        <rFont val="Aptos Narrow"/>
        <family val="2"/>
        <scheme val="minor"/>
      </rPr>
      <t>" se asigna el Presupuesto para la Agencia Nacional de Infraestructura, al 31 de enero de 2026 este bloqueo persiste.
b) El Decreto 1477 del 30 de diciembre de 2025,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color theme="1"/>
        <rFont val="Aptos Narrow"/>
        <family val="2"/>
        <scheme val="minor"/>
      </rPr>
      <t>Otros gastos de personal - Distribución previo concepto DGPPN</t>
    </r>
    <r>
      <rPr>
        <sz val="12"/>
        <color theme="1"/>
        <rFont val="Aptos Narrow"/>
        <family val="2"/>
        <scheme val="minor"/>
      </rPr>
      <t>”, por valor de $6.357.911.050 y (ii) "</t>
    </r>
    <r>
      <rPr>
        <i/>
        <sz val="12"/>
        <color theme="1"/>
        <rFont val="Aptos Narrow"/>
        <family val="2"/>
        <scheme val="minor"/>
      </rPr>
      <t>Otras Transferencias - Distribución Previo Concepto DGPPN</t>
    </r>
    <r>
      <rPr>
        <sz val="12"/>
        <color theme="1"/>
        <rFont val="Aptos Narrow"/>
        <family val="2"/>
        <scheme val="minor"/>
      </rPr>
      <t xml:space="preserve">" por la suma de $5.923.654.360.
c) Al 05 de enero de 2026, en el Sistema Integrado de Información Financiera -SIIF Nación II- se bloquea una apropiación en el Presupuesto de Gastos de Inversión en el Proyecto 68 “ </t>
    </r>
    <r>
      <rPr>
        <i/>
        <sz val="12"/>
        <color theme="1"/>
        <rFont val="Aptos Narrow"/>
        <family val="2"/>
        <scheme val="minor"/>
      </rPr>
      <t>Construcción Operación y Mantenimiento de la Vía Mulalo - Loboguerrero Departamento del Valle del Cauca</t>
    </r>
    <r>
      <rPr>
        <sz val="12"/>
        <color theme="1"/>
        <rFont val="Aptos Narrow"/>
        <family val="2"/>
        <scheme val="minor"/>
      </rPr>
      <t xml:space="preserve">”, subproyecto 51102D “ </t>
    </r>
    <r>
      <rPr>
        <i/>
        <sz val="12"/>
        <color theme="1"/>
        <rFont val="Aptos Narrow"/>
        <family val="2"/>
        <scheme val="minor"/>
      </rPr>
      <t>5. Convergencia Regional / D. Integración de Territorios Bajo el Principio de la Conectividad Física y la Multimodalidad</t>
    </r>
    <r>
      <rPr>
        <sz val="12"/>
        <color theme="1"/>
        <rFont val="Aptos Narrow"/>
        <family val="2"/>
        <scheme val="minor"/>
      </rPr>
      <t xml:space="preserve">” por valor de $ 345.161.334.205.
</t>
    </r>
  </si>
  <si>
    <r>
      <rPr>
        <b/>
        <sz val="12"/>
        <color theme="1"/>
        <rFont val="Aptos Narrow"/>
        <family val="2"/>
        <scheme val="minor"/>
      </rPr>
      <t>Fuente:</t>
    </r>
    <r>
      <rPr>
        <sz val="12"/>
        <color theme="1"/>
        <rFont val="Aptos Narrow"/>
        <family val="2"/>
        <scheme val="minor"/>
      </rPr>
      <t xml:space="preserve"> Información del SIIF Nación al 31 de enero de 2026.</t>
    </r>
  </si>
  <si>
    <r>
      <rPr>
        <b/>
        <sz val="12"/>
        <color theme="1"/>
        <rFont val="Aptos Narrow"/>
        <family val="2"/>
        <scheme val="minor"/>
      </rPr>
      <t>Consolidó y elaboró:</t>
    </r>
    <r>
      <rPr>
        <sz val="12"/>
        <color theme="1"/>
        <rFont val="Aptos Narrow"/>
        <family val="2"/>
        <scheme val="minor"/>
      </rPr>
      <t xml:space="preserve"> Área de Presupuesto - GIT Administrativo y Financiero - Vicepresidencia de Gestión Corporativa.</t>
    </r>
  </si>
  <si>
    <t>RESERVAS PRESUPUESTALES</t>
  </si>
  <si>
    <t>PERIODO: 01/01/2026 AL 31/01/2026</t>
  </si>
  <si>
    <t>Cód+A7:O8igo Presupuestal</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</si>
  <si>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</si>
  <si>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</si>
  <si>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</si>
  <si>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</si>
  <si>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</si>
  <si>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</si>
  <si>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</si>
  <si>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</si>
  <si>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</si>
  <si>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</si>
  <si>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A-02-01-01-004-006</t>
  </si>
  <si>
    <t>A-02-01-01-004-007</t>
  </si>
  <si>
    <t>A-02-01-01-004-008</t>
  </si>
  <si>
    <t>APARATOS MÉDICOS, INSTRUMENTOS ÓPTICOS Y DE PRECISIÓN, RELOJES</t>
  </si>
  <si>
    <t>A-02-02-01-002-008</t>
  </si>
  <si>
    <t>DOTACIÓN (PRENDAS DE VESTIR Y CALZADO)</t>
  </si>
  <si>
    <t>A-02-02-01-003-001</t>
  </si>
  <si>
    <t>PRODUCTOS DE MADERA, CORCHO, CESTERÍA Y ESPARTERÍA</t>
  </si>
  <si>
    <t>PASTA O PULPA PAPEL Y PRODUCTOS DE PAPEL; IMPRESOS Y ARTÍCULOS SIMILARES</t>
  </si>
  <si>
    <t>SERVICIOS DE MANTENIMIENTO REPARACIÓN E INSTALACIÓN (EXCEPTO SERVICIOS DE CONSTRUCCIÓN)</t>
  </si>
  <si>
    <t>A-02-02-02-009-007</t>
  </si>
  <si>
    <t>OTROS SERVICIOS</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</si>
  <si>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</si>
  <si>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</si>
  <si>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</si>
  <si>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</si>
  <si>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</si>
  <si>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C-2401-0600-38-51102D-2401070-02</t>
  </si>
  <si>
    <t>MEJORAMIENTO DE LA CONCESIÓN ARMENIA PEREIRA MANIZALES  RISARALDA CALDAS QUINDIO VALLE DEL CAUCA</t>
  </si>
  <si>
    <t>MEJORAMIENTO CONSTRUCCIÓN REHABILITACIÓN MANTENIMIENTO Y OPERACIÓN DEL CORREDOR VIAL PAMPLONA - CUCÚTA DEPARTAMENTO DE   NORTE DE SANTANDER</t>
  </si>
  <si>
    <t>MEJORAMIENTO  CONSTRUCCIÓN REHABILITACIÓN MANTENIMIENTO  Y OPERACIÓN DEL CORREDOR BUCARAMANGA BARRANCABERMEJA YONDÓ EN LOS DEPARTAMENTOS DE   ANTIOQUIA SANTANDER</t>
  </si>
  <si>
    <t>REHABILITACIÓN CONSTRUCCIÓN MEJORAMIENTO OPERACIÓN Y MANTENIMIENTO DE LA CONCESIÓN AUTOPISTA AL RIO MAGDALENA 2 DEPARTAMENTOS DE ANTIOQUIA SANTANDER</t>
  </si>
  <si>
    <t>MEJORAMIENTO REHABILITACIÓN CONSTRUCCIÓN MANTENIMIENTO Y OPERACIÓN DEL CORREDOR SANTANA - MOCOA - NEIVA DEPARTAMENTOS DE  HUILA PUTUMAYO CAUCA</t>
  </si>
  <si>
    <t>MEJORAMIENTO REHABILITACIÓN CONSTRUCCIÓN  MANTENIMIENTO  Y OPERACIÓN DEL CORREDOR POPAYAN - SANTANDER DE QUILICHAO EN EL DEPARTAMENTO DEL     CAUCA</t>
  </si>
  <si>
    <t>MEJORAMIENTO CONSTRUCCIÓN MANTENIMIENTO Y OPERACIÓN DEL CORREDOR CONEXIÓN NORTE AUTOPISTAS PARA LA PROSPERIDAD   ANTIOQUIA</t>
  </si>
  <si>
    <t>MEJORAMIENTO CONSTRUCCIÓN REHABILITACIÓN Y MANTENIMIENTO DEL CORREDOR VILLAVICENCIO - YOPAL DEPARTAMENTOS DEL   META CASANARE</t>
  </si>
  <si>
    <t>MEJORAMIENTO REHABILITACIÓN MANTENIMIENTO Y OPERACIÓN DEL CORREDOR TRANSVERSAL DEL SISGA DEPARTAMENTOS DE BOYACÁ CUNDINAMARCA CASANARE</t>
  </si>
  <si>
    <t>REHABILITACIÓN MEJORAMIENTO CONSTRUCCIÓN MANTENIMIENTO Y OPERACIÓN DEL CORREDOR CARTAGENA - BARRANQUILLA Y CIRCUNVALAR DE LA PROSPERIDAD DEPARTAMENTOS DE   ATLÁNTICO BOLÍVAR</t>
  </si>
  <si>
    <t>MEJORAMIENTO CONSTRUCCIÓN OPERACIÓN Y MANTENIMIENTO DE LA CONCESIÓN AUTOPISTA CONEXIÓN PACIFICO 2 ANTIOQUIA</t>
  </si>
  <si>
    <t>MEJORAMIENTO  CONSTRUCCIÓN OPERACIÓN Y MANTENIMIENTO DE LA AUTOPISTA CONEXIÓN PACIFICO 3  AUTOPISTAS PARA LA PROSPERIDAD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</si>
  <si>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</si>
  <si>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</si>
  <si>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</si>
  <si>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DEPARTAMENTOS DE    CUNDINAMARCA CALDAS TOLIMA</t>
  </si>
  <si>
    <t>MEJORAMIENTO CONSTRUCCIÓN REHABILITACIÓN OPERACIÓN Y MANTENIMIENTO DE LA CONCESIÓN AUTOPISTA AL MAR 1 DEPARTAMENTO DE ANTIOQUIA</t>
  </si>
  <si>
    <t>MEJORAMIENTO DEL CORREDOR PUERTA DE HIERRO - PALMAR DE VARELA Y CARRETO - CRUZ DEL VISO EN LOS DEPARTAMENTOS DE    ATLÁNTICO BOLÍVAR SUCRE</t>
  </si>
  <si>
    <t>DESARROLLO DE OBRAS COMPLEMENTARIAS GESTIÓN SOCIAL AMBIENTAL Y PREDIAL DE LOS CONTRATOS DE CONCESIÓN VIAL,   NACIONAL</t>
  </si>
  <si>
    <t>5. CONVERGENCIA REGIONAL / D. INTEGRACIÓN DE TERRITORIOS BAJO EL PRINCIPIO DE LA CONECTIVIDAD FÍSICA Y LA MULTIMODALIDAD - [PREVIO CONCEPTO  DNP]</t>
  </si>
  <si>
    <t>CONTROL Y SEGUIMIENTO A LA OPERACIÓN DE LOS AEROPUERTOS CONCESIONADOS  NACIONAL</t>
  </si>
  <si>
    <t>DOCUMENTOS DE LINEAMIENTOS TECNICOS</t>
  </si>
  <si>
    <t>SISTEMATIZACIÓN PARA EL SERVICIO DE INFORMACIÓN DE LA GESTIÓN ADMINISTRATIVA,  NACIONAL</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</si>
  <si>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</si>
  <si>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</si>
  <si>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</si>
  <si>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</si>
  <si>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</si>
  <si>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</si>
  <si>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r>
      <rPr>
        <b/>
        <sz val="8"/>
        <rFont val="Aptos Narrow"/>
        <family val="2"/>
        <scheme val="minor"/>
      </rPr>
      <t>N/A</t>
    </r>
    <r>
      <rPr>
        <sz val="8"/>
        <rFont val="Aptos Narrow"/>
        <family val="2"/>
        <scheme val="minor"/>
      </rPr>
      <t>: No Aplica - División por cero</t>
    </r>
  </si>
  <si>
    <r>
      <rPr>
        <b/>
        <sz val="8"/>
        <rFont val="Aptos Narrow"/>
        <family val="2"/>
        <scheme val="minor"/>
      </rPr>
      <t>Fuente:</t>
    </r>
    <r>
      <rPr>
        <sz val="8"/>
        <rFont val="Aptos Narrow"/>
        <family val="2"/>
        <scheme val="minor"/>
      </rPr>
      <t xml:space="preserve"> Información del SIIF Nación al 31 de enero de 2026.</t>
    </r>
  </si>
  <si>
    <r>
      <rPr>
        <b/>
        <sz val="8"/>
        <rFont val="Aptos Narrow"/>
        <family val="2"/>
        <scheme val="minor"/>
      </rPr>
      <t>Consolidó y elaboró:</t>
    </r>
    <r>
      <rPr>
        <sz val="8"/>
        <rFont val="Aptos Narrow"/>
        <family val="2"/>
        <scheme val="minor"/>
      </rPr>
      <t xml:space="preserve"> Área de Presupuesto - GIT Administrativo y Financiero - Vicepresidencia de Gestión Corporativa.</t>
    </r>
  </si>
  <si>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</si>
  <si>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</si>
  <si>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</si>
  <si>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</si>
  <si>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</si>
  <si>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</si>
  <si>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</si>
  <si>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HORAS EXTRAS DOMINICALES FESTIVOS Y RECARGOS</t>
  </si>
  <si>
    <t>AUXILIO DE CESANTÍAS</t>
  </si>
  <si>
    <r>
      <rPr>
        <b/>
        <sz val="9"/>
        <rFont val="Aptos Narrow"/>
        <family val="2"/>
        <scheme val="minor"/>
      </rPr>
      <t>N/A</t>
    </r>
    <r>
      <rPr>
        <sz val="9"/>
        <rFont val="Aptos Narrow"/>
        <family val="2"/>
        <scheme val="minor"/>
      </rPr>
      <t>: No Aplica - División por cero</t>
    </r>
  </si>
  <si>
    <r>
      <t xml:space="preserve">Fuente: </t>
    </r>
    <r>
      <rPr>
        <sz val="9"/>
        <rFont val="Aptos Narrow"/>
        <family val="2"/>
        <scheme val="minor"/>
      </rPr>
      <t>Información del SIIF Nación al 31 de enero  2026.</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</si>
  <si>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</si>
  <si>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PERIODO DEL 01/01/2026 AL 28/02/2026</t>
  </si>
  <si>
    <t>A-02-02-01-004-003</t>
  </si>
  <si>
    <t>MAQUINARIA PARA USO GENERAL</t>
  </si>
  <si>
    <r>
      <rPr>
        <b/>
        <sz val="12"/>
        <color theme="1"/>
        <rFont val="Aptos Narrow"/>
        <family val="2"/>
        <scheme val="minor"/>
      </rPr>
      <t>Fuente:</t>
    </r>
    <r>
      <rPr>
        <sz val="12"/>
        <color theme="1"/>
        <rFont val="Aptos Narrow"/>
        <family val="2"/>
        <scheme val="minor"/>
      </rPr>
      <t xml:space="preserve"> Información del SIIF Nación al 28 de febrero de 2026.</t>
    </r>
  </si>
  <si>
    <t>PERIODO: 01/01/2026 AL 28/02/2026</t>
  </si>
  <si>
    <r>
      <rPr>
        <b/>
        <sz val="9"/>
        <rFont val="Aptos Narrow"/>
        <family val="2"/>
        <scheme val="minor"/>
      </rPr>
      <t>Fuente:</t>
    </r>
    <r>
      <rPr>
        <sz val="9"/>
        <rFont val="Aptos Narrow"/>
        <family val="2"/>
        <scheme val="minor"/>
      </rPr>
      <t xml:space="preserve"> Información del SIIF Nación al 28 de febrero de 2026.</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</si>
  <si>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</si>
  <si>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28 de febrero 2026.</t>
    </r>
  </si>
  <si>
    <t>PERIODO DEL 01/01/2026 AL 31/03/2026</t>
  </si>
  <si>
    <r>
      <rPr>
        <b/>
        <sz val="12"/>
        <color theme="1"/>
        <rFont val="Aptos Narrow"/>
        <family val="2"/>
        <scheme val="minor"/>
      </rPr>
      <t>Fuente:</t>
    </r>
    <r>
      <rPr>
        <sz val="12"/>
        <color theme="1"/>
        <rFont val="Aptos Narrow"/>
        <family val="2"/>
        <scheme val="minor"/>
      </rPr>
      <t xml:space="preserve"> Información del SIIF Nación al 31 de marzo de 2026.</t>
    </r>
  </si>
  <si>
    <t>PERIODO: 01/01/2026 AL 31/03/2026</t>
  </si>
  <si>
    <r>
      <rPr>
        <b/>
        <sz val="9"/>
        <rFont val="Aptos Narrow"/>
        <family val="2"/>
        <scheme val="minor"/>
      </rPr>
      <t>Fuente:</t>
    </r>
    <r>
      <rPr>
        <sz val="9"/>
        <rFont val="Aptos Narrow"/>
        <family val="2"/>
        <scheme val="minor"/>
      </rPr>
      <t xml:space="preserve"> Información del SIIF Nación al 31 de marzo de 2026.</t>
    </r>
  </si>
  <si>
    <r>
      <rPr>
        <b/>
        <sz val="9"/>
        <rFont val="Aptos Narrow"/>
        <family val="2"/>
        <scheme val="minor"/>
      </rPr>
      <t>Fuente:</t>
    </r>
    <r>
      <rPr>
        <sz val="9"/>
        <rFont val="Aptos Narrow"/>
        <family val="2"/>
        <scheme val="minor"/>
      </rPr>
      <t xml:space="preserve"> Información del SIIF Nación al 31 de marzo 2026.</t>
    </r>
  </si>
  <si>
    <t>PERIODO DEL 01/01/2026 AL 30/04/2026</t>
  </si>
  <si>
    <t>N/</t>
  </si>
  <si>
    <r>
      <rPr>
        <b/>
        <sz val="12"/>
        <color theme="1"/>
        <rFont val="Aptos Narrow"/>
        <family val="2"/>
        <scheme val="minor"/>
      </rPr>
      <t>Fuente:</t>
    </r>
    <r>
      <rPr>
        <sz val="12"/>
        <color theme="1"/>
        <rFont val="Aptos Narrow"/>
        <family val="2"/>
        <scheme val="minor"/>
      </rPr>
      <t xml:space="preserve"> Información del SIIF Nación al 30 de abril de 2026.</t>
    </r>
  </si>
  <si>
    <t>PERIODO: 01/01/2026 AL 30/04/2026</t>
  </si>
  <si>
    <r>
      <rPr>
        <b/>
        <sz val="9"/>
        <rFont val="Aptos Narrow"/>
        <family val="2"/>
        <scheme val="minor"/>
      </rPr>
      <t>Fuente:</t>
    </r>
    <r>
      <rPr>
        <sz val="9"/>
        <rFont val="Aptos Narrow"/>
        <family val="2"/>
        <scheme val="minor"/>
      </rPr>
      <t xml:space="preserve"> Información del SIIF Nación al 30 de abril de 2026.</t>
    </r>
  </si>
  <si>
    <r>
      <rPr>
        <b/>
        <sz val="9"/>
        <rFont val="Aptos Narrow"/>
        <family val="2"/>
        <scheme val="minor"/>
      </rPr>
      <t>Fuente:</t>
    </r>
    <r>
      <rPr>
        <sz val="9"/>
        <rFont val="Aptos Narrow"/>
        <family val="2"/>
        <scheme val="minor"/>
      </rPr>
      <t xml:space="preserve"> Información del SIIF Nación al 30 de abril 2026.</t>
    </r>
  </si>
  <si>
    <t>PERIODO DEL 01/01/2026 AL 31/05/2026</t>
  </si>
  <si>
    <r>
      <rPr>
        <b/>
        <sz val="12"/>
        <color theme="1"/>
        <rFont val="Aptos Narrow"/>
        <family val="2"/>
        <scheme val="minor"/>
      </rPr>
      <t>Fuente:</t>
    </r>
    <r>
      <rPr>
        <sz val="12"/>
        <color theme="1"/>
        <rFont val="Aptos Narrow"/>
        <family val="2"/>
        <scheme val="minor"/>
      </rPr>
      <t xml:space="preserve"> Información del SIIF Nación al 31 de mayo de 2026.</t>
    </r>
  </si>
  <si>
    <t>PERIODO: 01/01/2026 AL 31/05/2026</t>
  </si>
  <si>
    <r>
      <rPr>
        <b/>
        <sz val="9"/>
        <rFont val="Aptos Narrow"/>
        <family val="2"/>
        <scheme val="minor"/>
      </rPr>
      <t>Fuente:</t>
    </r>
    <r>
      <rPr>
        <sz val="9"/>
        <rFont val="Aptos Narrow"/>
        <family val="2"/>
        <scheme val="minor"/>
      </rPr>
      <t xml:space="preserve"> Información del SIIF Nación al 31 de mayo de 2026.</t>
    </r>
  </si>
  <si>
    <r>
      <rPr>
        <b/>
        <sz val="9"/>
        <rFont val="Aptos Narrow"/>
        <family val="2"/>
        <scheme val="minor"/>
      </rPr>
      <t>Fuente:</t>
    </r>
    <r>
      <rPr>
        <sz val="9"/>
        <rFont val="Aptos Narrow"/>
        <family val="2"/>
        <scheme val="minor"/>
      </rPr>
      <t xml:space="preserve"> Información del SIIF Nación al 31 de mayo 2026.</t>
    </r>
  </si>
  <si>
    <t>PERIODO: 01/01/2026 AL 30/06/2026</t>
  </si>
  <si>
    <r>
      <rPr>
        <b/>
        <sz val="9"/>
        <rFont val="Aptos Narrow"/>
        <family val="2"/>
        <scheme val="minor"/>
      </rPr>
      <t>Fuente:</t>
    </r>
    <r>
      <rPr>
        <sz val="9"/>
        <rFont val="Aptos Narrow"/>
        <family val="2"/>
        <scheme val="minor"/>
      </rPr>
      <t xml:space="preserve"> Información del SIIF Nación al 30 de junio de 2026.</t>
    </r>
  </si>
  <si>
    <r>
      <rPr>
        <b/>
        <sz val="9"/>
        <rFont val="Aptos Narrow"/>
        <family val="2"/>
        <scheme val="minor"/>
      </rPr>
      <t>Fuente:</t>
    </r>
    <r>
      <rPr>
        <sz val="9"/>
        <rFont val="Aptos Narrow"/>
        <family val="2"/>
        <scheme val="minor"/>
      </rPr>
      <t xml:space="preserve"> Información del SIIF Nación al 30 de junio 2026.</t>
    </r>
  </si>
  <si>
    <t>PERIODO DEL 01/01/2026 AL 30/06/2026</t>
  </si>
  <si>
    <r>
      <t>Notas:
a) Mediante la Ley No. 2559 del 22 de diciembre de 2025, “</t>
    </r>
    <r>
      <rPr>
        <i/>
        <sz val="12"/>
        <color theme="1"/>
        <rFont val="Aptos Narrow"/>
        <family val="2"/>
        <scheme val="minor"/>
      </rPr>
      <t xml:space="preserve">Por medio del cual se decreta el presupuesto de rentas y recursos de capital y el presupuesto de gastos para la vigencia fiscal del 1° de enero al 31 de diciembre de 2026 </t>
    </r>
    <r>
      <rPr>
        <sz val="12"/>
        <color theme="1"/>
        <rFont val="Aptos Narrow"/>
        <family val="2"/>
        <scheme val="minor"/>
      </rPr>
      <t>” y el Decreto 1477 del 30 de diciembre de 2025 "</t>
    </r>
    <r>
      <rPr>
        <i/>
        <sz val="12"/>
        <color theme="1"/>
        <rFont val="Aptos Narrow"/>
        <family val="2"/>
        <scheme val="minor"/>
      </rPr>
      <t>Por el cual se líquida el Presupuesto General de la Nación para la vigencia fiscal de 2026, se detallan las apropiaciones y se clasifican y definen los gastos</t>
    </r>
    <r>
      <rPr>
        <sz val="12"/>
        <color theme="1"/>
        <rFont val="Aptos Narrow"/>
        <family val="2"/>
        <scheme val="minor"/>
      </rPr>
      <t>" se asigna el Presupuesto para la Agencia Nacional de Infraestructura, al 31 de enero de 2026 este bloqueo persiste.
b) El Decreto 1477 del 30 de diciembre de 2025,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color theme="1"/>
        <rFont val="Aptos Narrow"/>
        <family val="2"/>
        <scheme val="minor"/>
      </rPr>
      <t>Otros gastos de personal - Distribución previo concepto DGPPN</t>
    </r>
    <r>
      <rPr>
        <sz val="12"/>
        <color theme="1"/>
        <rFont val="Aptos Narrow"/>
        <family val="2"/>
        <scheme val="minor"/>
      </rPr>
      <t>”, por valor de $6.357.911.050 y (ii) "</t>
    </r>
    <r>
      <rPr>
        <i/>
        <sz val="12"/>
        <color theme="1"/>
        <rFont val="Aptos Narrow"/>
        <family val="2"/>
        <scheme val="minor"/>
      </rPr>
      <t>Otras Transferencias - Distribución Previo Concepto DGPPN</t>
    </r>
    <r>
      <rPr>
        <sz val="12"/>
        <color theme="1"/>
        <rFont val="Aptos Narrow"/>
        <family val="2"/>
        <scheme val="minor"/>
      </rPr>
      <t xml:space="preserve">" por la suma de $5.923.654.360.
c) Al 05 de enero de 2026, en el Sistema Integrado de Información Financiera -SIIF Nación II- se bloquea una apropiación en el Presupuesto de Gastos de Inversión en el Proyecto 68 “ </t>
    </r>
    <r>
      <rPr>
        <i/>
        <sz val="12"/>
        <color theme="1"/>
        <rFont val="Aptos Narrow"/>
        <family val="2"/>
        <scheme val="minor"/>
      </rPr>
      <t>Construcción Operación y Mantenimiento de la Vía Mulalo - Loboguerrero Departamento del Valle del Cauca</t>
    </r>
    <r>
      <rPr>
        <sz val="12"/>
        <color theme="1"/>
        <rFont val="Aptos Narrow"/>
        <family val="2"/>
        <scheme val="minor"/>
      </rPr>
      <t xml:space="preserve">”, subproyecto 51102D “ </t>
    </r>
    <r>
      <rPr>
        <i/>
        <sz val="12"/>
        <color theme="1"/>
        <rFont val="Aptos Narrow"/>
        <family val="2"/>
        <scheme val="minor"/>
      </rPr>
      <t>5. Convergencia Regional / D. Integración de Territorios Bajo el Principio de la Conectividad Física y la Multimodalidad</t>
    </r>
    <r>
      <rPr>
        <sz val="12"/>
        <color theme="1"/>
        <rFont val="Aptos Narrow"/>
        <family val="2"/>
        <scheme val="minor"/>
      </rPr>
      <t>” por valor de $ 345.161.334.205.
d) ) La Dirección General del Presupuesto Público Nacional -DGPPN- del Ministerio de Hacienda y Crédito Público con oficio No. 2-2026-042630 del 10 de junio de 2026, radicado ANI No. 20264090746322 del 11 de junio de 2026, comunica a la Entidad el levantamiento de la leyenda de previo concepto del ordinal A-03-03-01-999 "</t>
    </r>
    <r>
      <rPr>
        <i/>
        <sz val="12"/>
        <color theme="1"/>
        <rFont val="Aptos Narrow"/>
        <family val="2"/>
        <scheme val="minor"/>
      </rPr>
      <t>Otras Transferencias - Distribución Previo Concepto DGPPN</t>
    </r>
    <r>
      <rPr>
        <sz val="12"/>
        <color theme="1"/>
        <rFont val="Aptos Narrow"/>
        <family val="2"/>
        <scheme val="minor"/>
      </rPr>
      <t xml:space="preserve">", del Presupuesto de Gastos de Funcionamiento, por valor de $5.923.654.360, con fuente de financiación recursos propios.
</t>
    </r>
  </si>
  <si>
    <r>
      <rPr>
        <b/>
        <sz val="12"/>
        <color theme="1"/>
        <rFont val="Aptos Narrow"/>
        <family val="2"/>
        <scheme val="minor"/>
      </rPr>
      <t>Fuente:</t>
    </r>
    <r>
      <rPr>
        <sz val="12"/>
        <color theme="1"/>
        <rFont val="Aptos Narrow"/>
        <family val="2"/>
        <scheme val="minor"/>
      </rPr>
      <t xml:space="preserve"> Información del SIIF Nación al 30 de junio de 2026.</t>
    </r>
  </si>
  <si>
    <t>PERIODO DEL 01/01/2026 AL 31/07/2026</t>
  </si>
  <si>
    <t>A-02-01-01-03</t>
  </si>
  <si>
    <t>ACTIVOS FIJOS NO CLASIFICADOS COMO MAQUINARIA Y EQUIPO</t>
  </si>
  <si>
    <t>A-02-01-01-003-008</t>
  </si>
  <si>
    <t>MUEBLES, INSTRUMENTOS MUSICALES, ARTÍCULOS DE DEPORTE Y ANTIGÜEDADES</t>
  </si>
  <si>
    <r>
      <rPr>
        <b/>
        <sz val="12"/>
        <color theme="1"/>
        <rFont val="Aptos Narrow"/>
        <family val="2"/>
        <scheme val="minor"/>
      </rPr>
      <t>Fuente:</t>
    </r>
    <r>
      <rPr>
        <sz val="12"/>
        <color theme="1"/>
        <rFont val="Aptos Narrow"/>
        <family val="2"/>
        <scheme val="minor"/>
      </rPr>
      <t xml:space="preserve"> Información del SIIF Nación al 31 de julio de 2026.</t>
    </r>
  </si>
  <si>
    <t>PERIODO: 01/01/2026 AL 31/07/2026</t>
  </si>
  <si>
    <r>
      <rPr>
        <b/>
        <sz val="9"/>
        <rFont val="Aptos Narrow"/>
        <family val="2"/>
        <scheme val="minor"/>
      </rPr>
      <t>Fuente:</t>
    </r>
    <r>
      <rPr>
        <sz val="9"/>
        <rFont val="Aptos Narrow"/>
        <family val="2"/>
        <scheme val="minor"/>
      </rPr>
      <t xml:space="preserve"> Información del SIIF Nación al 31 de julio de 2026.</t>
    </r>
  </si>
  <si>
    <r>
      <rPr>
        <b/>
        <sz val="9"/>
        <rFont val="Aptos Narrow"/>
        <family val="2"/>
        <scheme val="minor"/>
      </rPr>
      <t>Fuente:</t>
    </r>
    <r>
      <rPr>
        <sz val="9"/>
        <rFont val="Aptos Narrow"/>
        <family val="2"/>
        <scheme val="minor"/>
      </rPr>
      <t xml:space="preserve"> Información del SIIF Nación al 31 de julio 2026.</t>
    </r>
  </si>
  <si>
    <r>
      <t>Notas:
a) Mediante la Ley No. 2559 del 22 de diciembre de 2025, “</t>
    </r>
    <r>
      <rPr>
        <i/>
        <sz val="12"/>
        <color theme="1"/>
        <rFont val="Aptos Narrow"/>
        <family val="2"/>
        <scheme val="minor"/>
      </rPr>
      <t xml:space="preserve">Por medio del cual se decreta el presupuesto de rentas y recursos de capital y el presupuesto de gastos para la vigencia fiscal del 1° de enero al 31 de diciembre de 2026 </t>
    </r>
    <r>
      <rPr>
        <sz val="12"/>
        <color theme="1"/>
        <rFont val="Aptos Narrow"/>
        <family val="2"/>
        <scheme val="minor"/>
      </rPr>
      <t>” y el Decreto 1477 del 30 de diciembre de 2025 "</t>
    </r>
    <r>
      <rPr>
        <i/>
        <sz val="12"/>
        <color theme="1"/>
        <rFont val="Aptos Narrow"/>
        <family val="2"/>
        <scheme val="minor"/>
      </rPr>
      <t>Por el cual se líquida el Presupuesto General de la Nación para la vigencia fiscal de 2026, se detallan las apropiaciones y se clasifican y definen los gastos</t>
    </r>
    <r>
      <rPr>
        <sz val="12"/>
        <color theme="1"/>
        <rFont val="Aptos Narrow"/>
        <family val="2"/>
        <scheme val="minor"/>
      </rPr>
      <t>" se asigna el Presupuesto para la Agencia Nacional de Infraestructura, al 31 de enero de 2026 este bloqueo persiste.
b) El Decreto 1477 del 30 de diciembre de 2025,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color theme="1"/>
        <rFont val="Aptos Narrow"/>
        <family val="2"/>
        <scheme val="minor"/>
      </rPr>
      <t>Otros gastos de personal - Distribución previo concepto DGPPN</t>
    </r>
    <r>
      <rPr>
        <sz val="12"/>
        <color theme="1"/>
        <rFont val="Aptos Narrow"/>
        <family val="2"/>
        <scheme val="minor"/>
      </rPr>
      <t>”, por valor de $6.357.911.050 y (ii) "</t>
    </r>
    <r>
      <rPr>
        <i/>
        <sz val="12"/>
        <color theme="1"/>
        <rFont val="Aptos Narrow"/>
        <family val="2"/>
        <scheme val="minor"/>
      </rPr>
      <t>Otras Transferencias - Distribución Previo Concepto DGPPN</t>
    </r>
    <r>
      <rPr>
        <sz val="12"/>
        <color theme="1"/>
        <rFont val="Aptos Narrow"/>
        <family val="2"/>
        <scheme val="minor"/>
      </rPr>
      <t xml:space="preserve">" por la suma de $5.923.654.360.
c) Al 05 de enero de 2026, en el Sistema Integrado de Información Financiera -SIIF Nación II- se bloquea una apropiación en el Presupuesto de Gastos de Inversión en el Proyecto 68 “ </t>
    </r>
    <r>
      <rPr>
        <i/>
        <sz val="12"/>
        <color theme="1"/>
        <rFont val="Aptos Narrow"/>
        <family val="2"/>
        <scheme val="minor"/>
      </rPr>
      <t>Construcción Operación y Mantenimiento de la Vía Mulalo - Loboguerrero Departamento del Valle del Cauca</t>
    </r>
    <r>
      <rPr>
        <sz val="12"/>
        <color theme="1"/>
        <rFont val="Aptos Narrow"/>
        <family val="2"/>
        <scheme val="minor"/>
      </rPr>
      <t xml:space="preserve">”, subproyecto 51102D “ </t>
    </r>
    <r>
      <rPr>
        <i/>
        <sz val="12"/>
        <color theme="1"/>
        <rFont val="Aptos Narrow"/>
        <family val="2"/>
        <scheme val="minor"/>
      </rPr>
      <t>5. Convergencia Regional / D. Integración de Territorios Bajo el Principio de la Conectividad Física y la Multimodalidad</t>
    </r>
    <r>
      <rPr>
        <sz val="12"/>
        <color theme="1"/>
        <rFont val="Aptos Narrow"/>
        <family val="2"/>
        <scheme val="minor"/>
      </rPr>
      <t>” por valor de $ 345.161.334.205.
d) ) La Dirección General del Presupuesto Público Nacional -DGPPN- del Ministerio de Hacienda y Crédito Público con oficio No. 2-2026-042630 del 10 de junio de 2026, radicado ANI No. 20264090746322 del 11 de junio de 2026, comunica a la Entidad el levantamiento de la leyenda de previo concepto del ordinal A-03-03-01-999 "</t>
    </r>
    <r>
      <rPr>
        <i/>
        <sz val="12"/>
        <color theme="1"/>
        <rFont val="Aptos Narrow"/>
        <family val="2"/>
        <scheme val="minor"/>
      </rPr>
      <t>Otras Transferencias - Distribución Previo Concepto DGPPN</t>
    </r>
    <r>
      <rPr>
        <sz val="12"/>
        <color theme="1"/>
        <rFont val="Aptos Narrow"/>
        <family val="2"/>
        <scheme val="minor"/>
      </rPr>
      <t xml:space="preserve">", del Presupuesto de Gastos de Funcionamiento, por valor de $5.923.654.360, con fuente de financiación recursos propios.
e) Con Acuerdo No. 002 del 25 de junio de 2026, el Consejo Directivo de la ANI aprobó un traslado presupuestal en el Presupuesto de Gastos de Funcionamiento por la suma de $5.923.654.360, con fuente de financiación recursos propios, el cual fue aprobado igualmente por la Dirección General del Presupuesto Público Nacional -DGPPN- del Ministerio de Hacienda y Crédito Público, de acuerdo con lo comunicado con oficio No. 2-2026-049745 del 8 de julio de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</si>
</sst>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0000%"/>
    <numFmt numFmtId="167" formatCode="0.0000%"/>
    <numFmt numFmtId="168" formatCode="0.000%"/>
    <numFmt numFmtId="169" formatCode="#,##0_ ;\-#,##0\ "/>
    <numFmt numFmtId="170" formatCode="0.0%"/>
    <numFmt numFmtId="171" formatCode="0_ ;\-0\ "/>
    <numFmt numFmtId="172" formatCode="0.0000000%"/>
    <numFmt numFmtId="173" formatCode="0.000000%"/>
    <numFmt numFmtId="174" formatCode="0.00000000%"/>
  </numFmts>
  <fonts count="30"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color theme="1"/>
      <name val="Aptos Narrow"/>
      <family val="2"/>
      <scheme val="minor"/>
    </font>
    <font>
      <b/>
      <sz val="16"/>
      <name val="Aptos Narrow"/>
      <family val="2"/>
      <scheme val="minor"/>
    </font>
    <font>
      <b/>
      <sz val="12"/>
      <name val="Aptos Narrow"/>
      <family val="2"/>
      <scheme val="minor"/>
    </font>
    <font>
      <sz val="11"/>
      <name val="Aptos Narrow"/>
      <family val="2"/>
      <scheme val="minor"/>
    </font>
    <font>
      <sz val="12"/>
      <name val="Aptos Narrow"/>
      <family val="2"/>
      <scheme val="minor"/>
    </font>
    <font>
      <sz val="18"/>
      <color rgb="FF000000"/>
      <name val="Aptos Narrow"/>
      <family val="2"/>
      <scheme val="minor"/>
    </font>
    <font>
      <b/>
      <sz val="14"/>
      <name val="Aptos Narrow"/>
      <family val="2"/>
      <scheme val="minor"/>
    </font>
    <font>
      <b/>
      <sz val="12"/>
      <color theme="0"/>
      <name val="Aptos Narrow"/>
      <family val="2"/>
      <scheme val="minor"/>
    </font>
    <font>
      <b/>
      <sz val="12"/>
      <color theme="1"/>
      <name val="Aptos Narrow"/>
      <family val="2"/>
      <scheme val="minor"/>
    </font>
    <font>
      <sz val="11"/>
      <color rgb="FF000000"/>
      <name val="Aptos Narrow"/>
      <family val="2"/>
      <scheme val="minor"/>
    </font>
    <font>
      <sz val="12"/>
      <color theme="1"/>
      <name val="Arial Narrow"/>
      <family val="2"/>
    </font>
    <font>
      <b/>
      <sz val="12"/>
      <color theme="1"/>
      <name val="Arial Narrow"/>
      <family val="2"/>
    </font>
    <font>
      <b/>
      <sz val="12"/>
      <color rgb="FF000000"/>
      <name val="Arial Narrow"/>
      <family val="2"/>
    </font>
    <font>
      <b/>
      <sz val="12"/>
      <color rgb="FFFF0000"/>
      <name val="Aptos Narrow"/>
      <family val="2"/>
      <scheme val="minor"/>
    </font>
    <font>
      <sz val="8"/>
      <color theme="1"/>
      <name val="Aptos Narrow"/>
      <family val="2"/>
      <scheme val="minor"/>
    </font>
    <font>
      <b/>
      <sz val="14"/>
      <color theme="1"/>
      <name val="Aptos Narrow"/>
      <family val="2"/>
      <scheme val="minor"/>
    </font>
    <font>
      <i/>
      <sz val="12"/>
      <color theme="1"/>
      <name val="Aptos Narrow"/>
      <family val="2"/>
      <scheme val="minor"/>
    </font>
    <font>
      <sz val="14"/>
      <color theme="1"/>
      <name val="Aptos Narrow"/>
      <family val="2"/>
      <scheme val="minor"/>
    </font>
    <font>
      <b/>
      <sz val="13"/>
      <color theme="0"/>
      <name val="Aptos Narrow"/>
      <family val="2"/>
      <scheme val="minor"/>
    </font>
    <font>
      <b/>
      <sz val="12"/>
      <color rgb="FF000000"/>
      <name val="Aptos Narrow"/>
      <family val="2"/>
      <scheme val="minor"/>
    </font>
    <font>
      <sz val="12"/>
      <color rgb="FF000000"/>
      <name val="Aptos Narrow"/>
      <family val="2"/>
      <scheme val="minor"/>
    </font>
    <font>
      <sz val="8"/>
      <name val="Aptos Narrow"/>
      <family val="2"/>
      <scheme val="minor"/>
    </font>
    <font>
      <b/>
      <sz val="8"/>
      <name val="Aptos Narrow"/>
      <family val="2"/>
      <scheme val="minor"/>
    </font>
    <font>
      <b/>
      <sz val="9"/>
      <name val="Aptos Narrow"/>
      <family val="2"/>
      <scheme val="minor"/>
    </font>
    <font>
      <sz val="9"/>
      <name val="Aptos Narrow"/>
      <family val="2"/>
      <scheme val="minor"/>
    </font>
    <font>
      <b/>
      <sz val="14"/>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38">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style="medium">
        <color indexed="64"/>
      </top>
      <bottom/>
      <diagonal/>
    </border>
  </borders>
  <cellStyleXfs count="19">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3"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387">
    <xf numFmtId="0" fontId="0" fillId="0" borderId="0" xfId="0"/>
    <xf numFmtId="0" fontId="4" fillId="2" borderId="0" xfId="2" applyFont="1" applyFill="1" applyAlignment="1">
      <alignment vertical="center"/>
    </xf>
    <xf numFmtId="0" fontId="6" fillId="2" borderId="0" xfId="2" applyFont="1" applyFill="1" applyAlignment="1">
      <alignment vertical="center"/>
    </xf>
    <xf numFmtId="0" fontId="7" fillId="2" borderId="0" xfId="2" applyFont="1" applyFill="1" applyAlignment="1">
      <alignment vertical="center"/>
    </xf>
    <xf numFmtId="4" fontId="8" fillId="2" borderId="0" xfId="2" applyNumberFormat="1" applyFont="1" applyFill="1" applyAlignment="1">
      <alignment vertical="center"/>
    </xf>
    <xf numFmtId="39" fontId="8" fillId="2" borderId="0" xfId="2" applyNumberFormat="1" applyFont="1" applyFill="1" applyAlignment="1">
      <alignment vertical="center"/>
    </xf>
    <xf numFmtId="4" fontId="9" fillId="2" borderId="0" xfId="2" applyNumberFormat="1" applyFont="1" applyFill="1" applyAlignment="1">
      <alignment horizontal="right" vertical="center" wrapText="1" readingOrder="1"/>
    </xf>
    <xf numFmtId="4" fontId="8" fillId="2" borderId="0" xfId="2" applyNumberFormat="1" applyFont="1" applyFill="1" applyAlignment="1">
      <alignment vertical="center" wrapText="1"/>
    </xf>
    <xf numFmtId="4" fontId="4" fillId="2" borderId="0" xfId="2" applyNumberFormat="1" applyFont="1" applyFill="1" applyAlignment="1">
      <alignment vertical="center" wrapText="1"/>
    </xf>
    <xf numFmtId="164" fontId="8" fillId="2" borderId="0" xfId="3" applyFont="1" applyFill="1" applyBorder="1" applyAlignment="1">
      <alignment vertical="center"/>
    </xf>
    <xf numFmtId="4" fontId="6" fillId="2" borderId="0" xfId="3" applyNumberFormat="1" applyFont="1" applyFill="1" applyBorder="1" applyAlignment="1">
      <alignment vertical="center"/>
    </xf>
    <xf numFmtId="165" fontId="8" fillId="2" borderId="0" xfId="2" applyNumberFormat="1" applyFont="1" applyFill="1" applyAlignment="1">
      <alignment vertical="center"/>
    </xf>
    <xf numFmtId="4" fontId="6" fillId="2" borderId="0" xfId="2" applyNumberFormat="1" applyFont="1" applyFill="1" applyAlignment="1">
      <alignment vertical="center"/>
    </xf>
    <xf numFmtId="0" fontId="6" fillId="2" borderId="0" xfId="2" applyFont="1" applyFill="1" applyAlignment="1">
      <alignment horizontal="center" vertical="center" wrapText="1"/>
    </xf>
    <xf numFmtId="49" fontId="6" fillId="2" borderId="0" xfId="2" applyNumberFormat="1" applyFont="1" applyFill="1" applyAlignment="1">
      <alignment horizontal="center" vertical="center" wrapText="1"/>
    </xf>
    <xf numFmtId="39" fontId="6" fillId="2" borderId="0" xfId="2" applyNumberFormat="1" applyFont="1" applyFill="1" applyAlignment="1">
      <alignment horizontal="center" vertical="center" wrapText="1"/>
    </xf>
    <xf numFmtId="164" fontId="8" fillId="2" borderId="0" xfId="3" applyFont="1" applyFill="1" applyAlignment="1">
      <alignment vertical="center"/>
    </xf>
    <xf numFmtId="4" fontId="10" fillId="2" borderId="0" xfId="2" applyNumberFormat="1" applyFont="1" applyFill="1" applyAlignment="1">
      <alignment vertical="center"/>
    </xf>
    <xf numFmtId="10" fontId="10" fillId="2" borderId="0" xfId="2" applyNumberFormat="1" applyFont="1" applyFill="1" applyAlignment="1">
      <alignment vertical="center"/>
    </xf>
    <xf numFmtId="0" fontId="4" fillId="2" borderId="0" xfId="2" applyFont="1" applyFill="1" applyAlignment="1">
      <alignment horizontal="left" vertical="center"/>
    </xf>
    <xf numFmtId="4" fontId="4" fillId="2" borderId="0" xfId="2" applyNumberFormat="1" applyFont="1" applyFill="1" applyAlignment="1">
      <alignment vertical="center"/>
    </xf>
    <xf numFmtId="165" fontId="4" fillId="2" borderId="0" xfId="2" applyNumberFormat="1" applyFont="1" applyFill="1" applyAlignment="1">
      <alignment vertical="center"/>
    </xf>
    <xf numFmtId="0" fontId="11" fillId="3" borderId="3" xfId="4" applyFont="1" applyFill="1" applyBorder="1" applyAlignment="1">
      <alignment horizontal="center" vertical="center" wrapText="1"/>
    </xf>
    <xf numFmtId="0" fontId="11" fillId="3" borderId="6" xfId="4" applyFont="1" applyFill="1" applyBorder="1" applyAlignment="1">
      <alignment horizontal="center" vertical="center" wrapText="1"/>
    </xf>
    <xf numFmtId="0" fontId="2" fillId="3" borderId="6" xfId="4" applyFont="1" applyFill="1" applyBorder="1" applyAlignment="1">
      <alignment horizontal="center" vertical="center" wrapText="1"/>
    </xf>
    <xf numFmtId="10" fontId="2" fillId="3" borderId="6" xfId="5" applyNumberFormat="1" applyFont="1" applyFill="1" applyBorder="1" applyAlignment="1">
      <alignment horizontal="center" vertical="center" wrapText="1"/>
    </xf>
    <xf numFmtId="10" fontId="2" fillId="3" borderId="8" xfId="5" applyNumberFormat="1" applyFont="1" applyFill="1" applyBorder="1" applyAlignment="1">
      <alignment horizontal="center" vertical="center" wrapText="1"/>
    </xf>
    <xf numFmtId="0" fontId="12" fillId="4" borderId="10" xfId="6" applyFont="1" applyFill="1" applyBorder="1" applyAlignment="1">
      <alignment horizontal="center" vertical="center"/>
    </xf>
    <xf numFmtId="39" fontId="12" fillId="4" borderId="10" xfId="3" applyNumberFormat="1" applyFont="1" applyFill="1" applyBorder="1" applyAlignment="1">
      <alignment horizontal="right" vertical="center"/>
    </xf>
    <xf numFmtId="10" fontId="12" fillId="4" borderId="10" xfId="3" applyNumberFormat="1" applyFont="1" applyFill="1" applyBorder="1" applyAlignment="1">
      <alignment horizontal="right" vertical="center"/>
    </xf>
    <xf numFmtId="10" fontId="12" fillId="4" borderId="10" xfId="7" applyNumberFormat="1" applyFont="1" applyFill="1" applyBorder="1" applyAlignment="1">
      <alignment horizontal="right" vertical="center"/>
    </xf>
    <xf numFmtId="10" fontId="12" fillId="4" borderId="12" xfId="7" applyNumberFormat="1" applyFont="1" applyFill="1" applyBorder="1" applyAlignment="1">
      <alignment horizontal="right" vertical="center"/>
    </xf>
    <xf numFmtId="0" fontId="12" fillId="2" borderId="0" xfId="2" applyFont="1" applyFill="1" applyAlignment="1">
      <alignment vertical="center"/>
    </xf>
    <xf numFmtId="0" fontId="12" fillId="4" borderId="14" xfId="6" applyFont="1" applyFill="1" applyBorder="1" applyAlignment="1">
      <alignment horizontal="center" vertical="center"/>
    </xf>
    <xf numFmtId="39" fontId="12" fillId="4" borderId="14" xfId="3" applyNumberFormat="1" applyFont="1" applyFill="1" applyBorder="1" applyAlignment="1">
      <alignment horizontal="right" vertical="center"/>
    </xf>
    <xf numFmtId="10" fontId="12" fillId="4" borderId="14" xfId="3" applyNumberFormat="1" applyFont="1" applyFill="1" applyBorder="1" applyAlignment="1">
      <alignment horizontal="right" vertical="center"/>
    </xf>
    <xf numFmtId="10" fontId="12" fillId="4" borderId="14" xfId="7" applyNumberFormat="1" applyFont="1" applyFill="1" applyBorder="1" applyAlignment="1">
      <alignment horizontal="right" vertical="center"/>
    </xf>
    <xf numFmtId="10" fontId="12" fillId="4" borderId="16" xfId="7" applyNumberFormat="1" applyFont="1" applyFill="1" applyBorder="1" applyAlignment="1">
      <alignment horizontal="righ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4" fontId="12" fillId="2" borderId="18" xfId="2" applyNumberFormat="1" applyFont="1" applyFill="1" applyBorder="1" applyAlignment="1">
      <alignment vertical="center" wrapText="1"/>
    </xf>
    <xf numFmtId="4" fontId="12" fillId="2" borderId="18" xfId="2" applyNumberFormat="1" applyFont="1" applyFill="1" applyBorder="1" applyAlignment="1">
      <alignment horizontal="right" vertical="center" wrapText="1" readingOrder="1"/>
    </xf>
    <xf numFmtId="10" fontId="12" fillId="2" borderId="18" xfId="8" applyNumberFormat="1" applyFont="1" applyFill="1" applyBorder="1" applyAlignment="1">
      <alignment vertical="center" wrapText="1"/>
    </xf>
    <xf numFmtId="10" fontId="12" fillId="2" borderId="18" xfId="8" applyNumberFormat="1" applyFont="1" applyFill="1" applyBorder="1" applyAlignment="1">
      <alignment horizontal="right" vertical="center"/>
    </xf>
    <xf numFmtId="10" fontId="12" fillId="2" borderId="19" xfId="8" applyNumberFormat="1" applyFont="1" applyFill="1" applyBorder="1" applyAlignment="1">
      <alignment horizontal="right" vertical="center"/>
    </xf>
    <xf numFmtId="49" fontId="12" fillId="2" borderId="20" xfId="6" applyNumberFormat="1"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4" fontId="12" fillId="2" borderId="21" xfId="2" applyNumberFormat="1" applyFont="1" applyFill="1" applyBorder="1" applyAlignment="1">
      <alignment vertical="center" wrapText="1"/>
    </xf>
    <xf numFmtId="4" fontId="12" fillId="2" borderId="21" xfId="2" applyNumberFormat="1" applyFont="1" applyFill="1" applyBorder="1" applyAlignment="1">
      <alignment horizontal="right" vertical="center" wrapText="1" readingOrder="1"/>
    </xf>
    <xf numFmtId="10" fontId="12" fillId="2" borderId="21" xfId="8" applyNumberFormat="1" applyFont="1" applyFill="1" applyBorder="1" applyAlignment="1">
      <alignment vertical="center" wrapText="1"/>
    </xf>
    <xf numFmtId="10" fontId="12" fillId="2" borderId="21" xfId="8" applyNumberFormat="1" applyFont="1" applyFill="1" applyBorder="1" applyAlignment="1">
      <alignment horizontal="right" vertical="center"/>
    </xf>
    <xf numFmtId="10" fontId="12" fillId="2" borderId="22" xfId="8" applyNumberFormat="1" applyFont="1" applyFill="1" applyBorder="1" applyAlignment="1">
      <alignment horizontal="right"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14" fillId="0" borderId="21" xfId="9" applyFont="1" applyBorder="1" applyAlignment="1">
      <alignment horizontal="left" vertical="center" wrapText="1" readingOrder="1"/>
    </xf>
    <xf numFmtId="4" fontId="4" fillId="2" borderId="21" xfId="2" applyNumberFormat="1" applyFont="1" applyFill="1" applyBorder="1" applyAlignment="1">
      <alignment horizontal="right" vertical="center" wrapText="1" readingOrder="1"/>
    </xf>
    <xf numFmtId="4" fontId="4" fillId="2" borderId="21" xfId="2" applyNumberFormat="1" applyFont="1" applyFill="1" applyBorder="1" applyAlignment="1">
      <alignment vertical="center" wrapText="1"/>
    </xf>
    <xf numFmtId="10" fontId="4" fillId="2" borderId="21" xfId="8" applyNumberFormat="1" applyFont="1" applyFill="1" applyBorder="1" applyAlignment="1">
      <alignment vertical="center" wrapText="1"/>
    </xf>
    <xf numFmtId="39" fontId="4" fillId="2" borderId="21" xfId="3" applyNumberFormat="1" applyFont="1" applyFill="1" applyBorder="1" applyAlignment="1">
      <alignment horizontal="right" vertical="center"/>
    </xf>
    <xf numFmtId="10" fontId="4" fillId="2" borderId="21" xfId="8" applyNumberFormat="1" applyFont="1" applyFill="1" applyBorder="1" applyAlignment="1">
      <alignment horizontal="right" vertical="center"/>
    </xf>
    <xf numFmtId="10" fontId="4" fillId="2" borderId="22" xfId="8" applyNumberFormat="1" applyFont="1" applyFill="1" applyBorder="1" applyAlignment="1">
      <alignment horizontal="right" vertical="center"/>
    </xf>
    <xf numFmtId="166" fontId="4" fillId="2" borderId="21" xfId="8" applyNumberFormat="1" applyFont="1" applyFill="1" applyBorder="1" applyAlignment="1">
      <alignment vertical="center" wrapText="1"/>
    </xf>
    <xf numFmtId="167" fontId="4" fillId="2" borderId="21" xfId="8" applyNumberFormat="1" applyFont="1" applyFill="1" applyBorder="1" applyAlignment="1">
      <alignment vertical="center" wrapText="1"/>
    </xf>
    <xf numFmtId="168" fontId="4" fillId="2" borderId="21" xfId="8" applyNumberFormat="1" applyFont="1" applyFill="1" applyBorder="1" applyAlignment="1">
      <alignment vertical="center" wrapText="1"/>
    </xf>
    <xf numFmtId="39" fontId="12" fillId="2" borderId="21" xfId="3" applyNumberFormat="1" applyFont="1" applyFill="1" applyBorder="1" applyAlignment="1">
      <alignment horizontal="right" vertical="center"/>
    </xf>
    <xf numFmtId="0" fontId="4" fillId="2" borderId="21" xfId="10" applyFont="1" applyFill="1" applyBorder="1" applyAlignment="1">
      <alignment horizontal="left" vertical="center" wrapText="1"/>
    </xf>
    <xf numFmtId="167" fontId="12" fillId="2" borderId="21" xfId="8" applyNumberFormat="1" applyFont="1" applyFill="1" applyBorder="1" applyAlignment="1">
      <alignment vertical="center" wrapText="1"/>
    </xf>
    <xf numFmtId="0" fontId="4" fillId="2" borderId="21" xfId="2" applyFont="1" applyFill="1" applyBorder="1" applyAlignment="1">
      <alignment horizontal="left" vertical="center" wrapText="1"/>
    </xf>
    <xf numFmtId="168" fontId="12" fillId="2" borderId="21" xfId="8" applyNumberFormat="1" applyFont="1" applyFill="1" applyBorder="1" applyAlignment="1">
      <alignment vertical="center" wrapText="1"/>
    </xf>
    <xf numFmtId="0" fontId="12" fillId="2" borderId="20" xfId="6" applyFont="1" applyFill="1" applyBorder="1" applyAlignment="1">
      <alignment horizontal="left" vertical="center"/>
    </xf>
    <xf numFmtId="0" fontId="4" fillId="2" borderId="20" xfId="6" applyFont="1" applyFill="1" applyBorder="1" applyAlignment="1">
      <alignment horizontal="left" vertical="center"/>
    </xf>
    <xf numFmtId="4" fontId="14" fillId="0" borderId="21" xfId="9" applyNumberFormat="1" applyFont="1" applyBorder="1" applyAlignment="1">
      <alignment horizontal="right" vertical="center" wrapText="1" readingOrder="1"/>
    </xf>
    <xf numFmtId="0" fontId="15" fillId="0" borderId="21" xfId="9" applyFont="1" applyBorder="1" applyAlignment="1">
      <alignment horizontal="left" vertical="center" wrapText="1" readingOrder="1"/>
    </xf>
    <xf numFmtId="4" fontId="12" fillId="0" borderId="21" xfId="2" applyNumberFormat="1" applyFont="1" applyBorder="1" applyAlignment="1">
      <alignment horizontal="right" vertical="center" wrapText="1" readingOrder="1"/>
    </xf>
    <xf numFmtId="0" fontId="12" fillId="0" borderId="21" xfId="2" applyFont="1" applyBorder="1" applyAlignment="1">
      <alignment horizontal="left" vertical="center" wrapText="1"/>
    </xf>
    <xf numFmtId="49" fontId="12" fillId="0" borderId="20" xfId="6" applyNumberFormat="1" applyFont="1" applyBorder="1" applyAlignment="1">
      <alignment horizontal="left" vertical="center"/>
    </xf>
    <xf numFmtId="0" fontId="12" fillId="0" borderId="21" xfId="6" applyFont="1" applyBorder="1" applyAlignment="1">
      <alignment horizontal="center" vertical="center"/>
    </xf>
    <xf numFmtId="49" fontId="4" fillId="2" borderId="23" xfId="6" applyNumberFormat="1" applyFont="1" applyFill="1" applyBorder="1" applyAlignment="1">
      <alignment horizontal="left" vertical="center"/>
    </xf>
    <xf numFmtId="0" fontId="4" fillId="2" borderId="24" xfId="6" applyFont="1" applyFill="1" applyBorder="1" applyAlignment="1">
      <alignment horizontal="center" vertical="center"/>
    </xf>
    <xf numFmtId="0" fontId="4" fillId="2" borderId="24" xfId="2" applyFont="1" applyFill="1" applyBorder="1" applyAlignment="1">
      <alignment horizontal="left" vertical="center" wrapText="1"/>
    </xf>
    <xf numFmtId="4" fontId="4" fillId="2" borderId="24" xfId="2" applyNumberFormat="1" applyFont="1" applyFill="1" applyBorder="1" applyAlignment="1">
      <alignment horizontal="right" vertical="center" wrapText="1" readingOrder="1"/>
    </xf>
    <xf numFmtId="4" fontId="4" fillId="2" borderId="24" xfId="2" applyNumberFormat="1" applyFont="1" applyFill="1" applyBorder="1" applyAlignment="1">
      <alignment vertical="center" wrapText="1"/>
    </xf>
    <xf numFmtId="10" fontId="4" fillId="2" borderId="24" xfId="8" applyNumberFormat="1" applyFont="1" applyFill="1" applyBorder="1" applyAlignment="1">
      <alignment vertical="center" wrapText="1"/>
    </xf>
    <xf numFmtId="10" fontId="4" fillId="2" borderId="24" xfId="8" applyNumberFormat="1" applyFont="1" applyFill="1" applyBorder="1" applyAlignment="1">
      <alignment horizontal="right" vertical="center"/>
    </xf>
    <xf numFmtId="10" fontId="4" fillId="2" borderId="25" xfId="8" applyNumberFormat="1" applyFont="1" applyFill="1" applyBorder="1" applyAlignment="1">
      <alignment horizontal="right" vertical="center"/>
    </xf>
    <xf numFmtId="39" fontId="12" fillId="4" borderId="10" xfId="3" applyNumberFormat="1" applyFont="1" applyFill="1" applyBorder="1" applyAlignment="1">
      <alignment horizontal="center" vertical="center"/>
    </xf>
    <xf numFmtId="39" fontId="12" fillId="4" borderId="27" xfId="3" applyNumberFormat="1" applyFont="1" applyFill="1" applyBorder="1" applyAlignment="1">
      <alignment horizontal="right" vertical="center"/>
    </xf>
    <xf numFmtId="170" fontId="12" fillId="4" borderId="10" xfId="1" applyNumberFormat="1" applyFont="1" applyFill="1" applyBorder="1" applyAlignment="1">
      <alignment horizontal="right" vertical="center"/>
    </xf>
    <xf numFmtId="39" fontId="12" fillId="4" borderId="14" xfId="3" applyNumberFormat="1" applyFont="1" applyFill="1" applyBorder="1" applyAlignment="1">
      <alignment horizontal="center" vertical="center"/>
    </xf>
    <xf numFmtId="10" fontId="12" fillId="4" borderId="14" xfId="1" applyNumberFormat="1" applyFont="1" applyFill="1" applyBorder="1" applyAlignment="1">
      <alignment horizontal="right" vertical="center"/>
    </xf>
    <xf numFmtId="39" fontId="12" fillId="2" borderId="18" xfId="3" applyNumberFormat="1" applyFont="1" applyFill="1" applyBorder="1" applyAlignment="1">
      <alignment horizontal="right" vertical="center"/>
    </xf>
    <xf numFmtId="170" fontId="12" fillId="2" borderId="18" xfId="8" applyNumberFormat="1" applyFont="1" applyFill="1" applyBorder="1" applyAlignment="1">
      <alignment vertical="center" wrapText="1"/>
    </xf>
    <xf numFmtId="10" fontId="12" fillId="2" borderId="18" xfId="2" applyNumberFormat="1" applyFont="1" applyFill="1" applyBorder="1" applyAlignment="1">
      <alignment horizontal="right" vertical="center" wrapText="1" readingOrder="1"/>
    </xf>
    <xf numFmtId="10" fontId="12" fillId="2" borderId="21" xfId="2" applyNumberFormat="1" applyFont="1" applyFill="1" applyBorder="1" applyAlignment="1">
      <alignment horizontal="right" vertical="center" wrapText="1" readingOrder="1"/>
    </xf>
    <xf numFmtId="170" fontId="12" fillId="2" borderId="21" xfId="8" applyNumberFormat="1" applyFont="1" applyFill="1" applyBorder="1" applyAlignment="1">
      <alignment vertical="center" wrapText="1"/>
    </xf>
    <xf numFmtId="170" fontId="4" fillId="2" borderId="24" xfId="8" applyNumberFormat="1" applyFont="1" applyFill="1" applyBorder="1" applyAlignment="1">
      <alignment vertical="center" wrapText="1"/>
    </xf>
    <xf numFmtId="171" fontId="12" fillId="4" borderId="10" xfId="3" applyNumberFormat="1" applyFont="1" applyFill="1" applyBorder="1" applyAlignment="1">
      <alignment horizontal="center" vertical="center"/>
    </xf>
    <xf numFmtId="4" fontId="12" fillId="4" borderId="10" xfId="2" applyNumberFormat="1" applyFont="1" applyFill="1" applyBorder="1" applyAlignment="1">
      <alignment horizontal="right" vertical="center" wrapText="1" readingOrder="1"/>
    </xf>
    <xf numFmtId="10" fontId="12" fillId="4" borderId="10" xfId="11" applyNumberFormat="1" applyFont="1" applyFill="1" applyBorder="1" applyAlignment="1">
      <alignment horizontal="right" vertical="center"/>
    </xf>
    <xf numFmtId="171" fontId="12" fillId="4" borderId="14" xfId="3" applyNumberFormat="1" applyFont="1" applyFill="1" applyBorder="1" applyAlignment="1">
      <alignment horizontal="center" vertical="center"/>
    </xf>
    <xf numFmtId="10" fontId="4" fillId="2" borderId="18" xfId="8" applyNumberFormat="1" applyFont="1" applyFill="1" applyBorder="1" applyAlignment="1">
      <alignment horizontal="right" vertical="center"/>
    </xf>
    <xf numFmtId="10" fontId="4" fillId="2" borderId="19" xfId="8" applyNumberFormat="1" applyFont="1" applyFill="1" applyBorder="1" applyAlignment="1">
      <alignment horizontal="right" vertical="center"/>
    </xf>
    <xf numFmtId="4" fontId="12" fillId="2" borderId="21" xfId="2" applyNumberFormat="1" applyFont="1" applyFill="1" applyBorder="1" applyAlignment="1">
      <alignment vertical="center"/>
    </xf>
    <xf numFmtId="0" fontId="16" fillId="0" borderId="21" xfId="9" applyFont="1" applyBorder="1" applyAlignment="1">
      <alignment vertical="center" wrapText="1" readingOrder="1"/>
    </xf>
    <xf numFmtId="49" fontId="4" fillId="0" borderId="20" xfId="6" applyNumberFormat="1" applyFont="1" applyBorder="1" applyAlignment="1">
      <alignment horizontal="left" vertical="center"/>
    </xf>
    <xf numFmtId="0" fontId="4" fillId="0" borderId="21" xfId="6" applyFont="1" applyBorder="1" applyAlignment="1">
      <alignment horizontal="center" vertical="center"/>
    </xf>
    <xf numFmtId="0" fontId="4" fillId="0" borderId="21" xfId="2" applyFont="1" applyBorder="1" applyAlignment="1">
      <alignment horizontal="left" vertical="center" wrapText="1"/>
    </xf>
    <xf numFmtId="4" fontId="4" fillId="0" borderId="21" xfId="2" applyNumberFormat="1" applyFont="1" applyBorder="1" applyAlignment="1">
      <alignment horizontal="right" vertical="center" wrapText="1" readingOrder="1"/>
    </xf>
    <xf numFmtId="10" fontId="4" fillId="0" borderId="21" xfId="8" applyNumberFormat="1" applyFont="1" applyFill="1" applyBorder="1" applyAlignment="1">
      <alignment vertical="center" wrapText="1"/>
    </xf>
    <xf numFmtId="0" fontId="4" fillId="0" borderId="0" xfId="2" applyFont="1" applyAlignment="1">
      <alignment vertical="center"/>
    </xf>
    <xf numFmtId="49" fontId="12" fillId="2" borderId="20" xfId="6" applyNumberFormat="1" applyFont="1" applyFill="1" applyBorder="1" applyAlignment="1">
      <alignment vertical="center"/>
    </xf>
    <xf numFmtId="0" fontId="12" fillId="2" borderId="21" xfId="6" applyFont="1" applyFill="1" applyBorder="1" applyAlignment="1">
      <alignment vertical="center"/>
    </xf>
    <xf numFmtId="170" fontId="4" fillId="2" borderId="21" xfId="8" applyNumberFormat="1" applyFont="1" applyFill="1" applyBorder="1" applyAlignment="1">
      <alignment vertical="center" wrapText="1"/>
    </xf>
    <xf numFmtId="0" fontId="12" fillId="2" borderId="21" xfId="6" applyFont="1" applyFill="1" applyBorder="1" applyAlignment="1">
      <alignment horizontal="center" vertical="center" wrapText="1"/>
    </xf>
    <xf numFmtId="0" fontId="4" fillId="2" borderId="21" xfId="6" applyFont="1" applyFill="1" applyBorder="1" applyAlignment="1">
      <alignment horizontal="center" vertical="center" wrapText="1"/>
    </xf>
    <xf numFmtId="49" fontId="4" fillId="2" borderId="13" xfId="6" applyNumberFormat="1" applyFont="1" applyFill="1" applyBorder="1" applyAlignment="1">
      <alignment horizontal="left" vertical="center"/>
    </xf>
    <xf numFmtId="0" fontId="4" fillId="2" borderId="15" xfId="6" applyFont="1" applyFill="1" applyBorder="1" applyAlignment="1">
      <alignment horizontal="center" vertical="center" wrapText="1"/>
    </xf>
    <xf numFmtId="0" fontId="4" fillId="2" borderId="15" xfId="6" applyFont="1" applyFill="1" applyBorder="1" applyAlignment="1">
      <alignment horizontal="center" vertical="center"/>
    </xf>
    <xf numFmtId="0" fontId="4" fillId="2" borderId="15" xfId="2" applyFont="1" applyFill="1" applyBorder="1" applyAlignment="1">
      <alignment horizontal="left" vertical="center" wrapText="1"/>
    </xf>
    <xf numFmtId="4" fontId="4" fillId="2" borderId="15" xfId="2" applyNumberFormat="1" applyFont="1" applyFill="1" applyBorder="1" applyAlignment="1">
      <alignment horizontal="right" vertical="center" wrapText="1" readingOrder="1"/>
    </xf>
    <xf numFmtId="4" fontId="4" fillId="2" borderId="15" xfId="2" applyNumberFormat="1" applyFont="1" applyFill="1" applyBorder="1" applyAlignment="1">
      <alignment vertical="center" wrapText="1"/>
    </xf>
    <xf numFmtId="10" fontId="4" fillId="2" borderId="15" xfId="8" applyNumberFormat="1" applyFont="1" applyFill="1" applyBorder="1" applyAlignment="1">
      <alignment vertical="center" wrapText="1"/>
    </xf>
    <xf numFmtId="10" fontId="4" fillId="2" borderId="15" xfId="8" applyNumberFormat="1" applyFont="1" applyFill="1" applyBorder="1" applyAlignment="1">
      <alignment horizontal="right" vertical="center"/>
    </xf>
    <xf numFmtId="10" fontId="4" fillId="2" borderId="28" xfId="8" applyNumberFormat="1" applyFont="1" applyFill="1" applyBorder="1" applyAlignment="1">
      <alignment horizontal="right" vertical="center"/>
    </xf>
    <xf numFmtId="10" fontId="6" fillId="4" borderId="10" xfId="3" applyNumberFormat="1" applyFont="1" applyFill="1" applyBorder="1" applyAlignment="1">
      <alignment horizontal="right" vertical="center"/>
    </xf>
    <xf numFmtId="10" fontId="6" fillId="4" borderId="12" xfId="3" applyNumberFormat="1" applyFont="1" applyFill="1" applyBorder="1" applyAlignment="1">
      <alignment horizontal="right" vertical="center"/>
    </xf>
    <xf numFmtId="0" fontId="1" fillId="2" borderId="0" xfId="2" applyFill="1" applyAlignment="1">
      <alignment vertical="center"/>
    </xf>
    <xf numFmtId="0" fontId="18" fillId="2" borderId="0" xfId="2" applyFont="1" applyFill="1" applyAlignment="1">
      <alignment vertical="center"/>
    </xf>
    <xf numFmtId="0" fontId="18" fillId="2" borderId="0" xfId="2" applyFont="1" applyFill="1" applyAlignment="1">
      <alignment horizontal="left" vertical="center" wrapText="1"/>
    </xf>
    <xf numFmtId="39" fontId="19" fillId="2" borderId="0" xfId="3" applyNumberFormat="1" applyFont="1" applyFill="1" applyBorder="1" applyAlignment="1">
      <alignment horizontal="right" vertical="center"/>
    </xf>
    <xf numFmtId="10" fontId="19" fillId="2" borderId="0" xfId="8" applyNumberFormat="1" applyFont="1" applyFill="1" applyBorder="1" applyAlignment="1">
      <alignment vertical="center" wrapText="1"/>
    </xf>
    <xf numFmtId="10" fontId="19" fillId="2" borderId="0" xfId="8" applyNumberFormat="1" applyFont="1" applyFill="1" applyBorder="1" applyAlignment="1">
      <alignment horizontal="right" vertical="center"/>
    </xf>
    <xf numFmtId="39" fontId="4" fillId="2" borderId="0" xfId="2" applyNumberFormat="1" applyFont="1" applyFill="1" applyAlignment="1">
      <alignment vertical="center"/>
    </xf>
    <xf numFmtId="0" fontId="4" fillId="2" borderId="0" xfId="2" applyFont="1" applyFill="1" applyAlignment="1">
      <alignment horizontal="left" vertical="center" wrapText="1"/>
    </xf>
    <xf numFmtId="10"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0" fontId="18" fillId="2" borderId="0" xfId="2" applyFont="1" applyFill="1" applyAlignment="1">
      <alignment horizontal="left" vertical="center"/>
    </xf>
    <xf numFmtId="10" fontId="4" fillId="2" borderId="0" xfId="2" applyNumberFormat="1" applyFont="1" applyFill="1" applyAlignment="1">
      <alignment horizontal="left" vertical="center"/>
    </xf>
    <xf numFmtId="0" fontId="8" fillId="2" borderId="0" xfId="2" applyFont="1" applyFill="1" applyAlignment="1">
      <alignment vertical="center"/>
    </xf>
    <xf numFmtId="0" fontId="8" fillId="2" borderId="0" xfId="6" applyFont="1" applyFill="1" applyAlignment="1">
      <alignment vertical="center"/>
    </xf>
    <xf numFmtId="0" fontId="8" fillId="2" borderId="0" xfId="6" applyFont="1" applyFill="1" applyAlignment="1">
      <alignment horizontal="center" vertical="center"/>
    </xf>
    <xf numFmtId="4" fontId="8" fillId="2" borderId="0" xfId="6" applyNumberFormat="1" applyFont="1" applyFill="1" applyAlignment="1">
      <alignment vertical="center"/>
    </xf>
    <xf numFmtId="164" fontId="8" fillId="2" borderId="0" xfId="13" applyFont="1" applyFill="1" applyAlignment="1">
      <alignment vertical="center"/>
    </xf>
    <xf numFmtId="4" fontId="8" fillId="2" borderId="0" xfId="6" applyNumberFormat="1" applyFont="1" applyFill="1" applyAlignment="1">
      <alignment horizontal="center" vertical="center"/>
    </xf>
    <xf numFmtId="0" fontId="6" fillId="2" borderId="0" xfId="6" applyFont="1" applyFill="1" applyAlignment="1">
      <alignment vertical="center"/>
    </xf>
    <xf numFmtId="0" fontId="6" fillId="2" borderId="0" xfId="6" applyFont="1" applyFill="1" applyAlignment="1">
      <alignment horizontal="center" vertical="center" wrapText="1"/>
    </xf>
    <xf numFmtId="49" fontId="6" fillId="2" borderId="0" xfId="6" applyNumberFormat="1" applyFont="1" applyFill="1" applyAlignment="1">
      <alignment horizontal="center" vertical="center" wrapText="1"/>
    </xf>
    <xf numFmtId="10" fontId="22" fillId="3" borderId="35" xfId="13" applyNumberFormat="1" applyFont="1" applyFill="1" applyBorder="1" applyAlignment="1">
      <alignment horizontal="center" vertical="center" wrapText="1"/>
    </xf>
    <xf numFmtId="10" fontId="22" fillId="3" borderId="36" xfId="13" applyNumberFormat="1" applyFont="1" applyFill="1" applyBorder="1" applyAlignment="1">
      <alignment horizontal="center" vertical="center" wrapText="1"/>
    </xf>
    <xf numFmtId="49" fontId="6" fillId="4" borderId="27" xfId="6" applyNumberFormat="1" applyFont="1" applyFill="1" applyBorder="1" applyAlignment="1">
      <alignment vertical="center"/>
    </xf>
    <xf numFmtId="0" fontId="6" fillId="4" borderId="10" xfId="6" applyFont="1" applyFill="1" applyBorder="1" applyAlignment="1">
      <alignment horizontal="center" vertical="center"/>
    </xf>
    <xf numFmtId="0" fontId="6" fillId="4" borderId="10" xfId="6" applyFont="1" applyFill="1" applyBorder="1" applyAlignment="1">
      <alignment vertical="center"/>
    </xf>
    <xf numFmtId="0" fontId="6" fillId="4" borderId="10" xfId="2" applyFont="1" applyFill="1" applyBorder="1" applyAlignment="1">
      <alignment vertical="center" wrapText="1"/>
    </xf>
    <xf numFmtId="39" fontId="6" fillId="4" borderId="10" xfId="3" applyNumberFormat="1" applyFont="1" applyFill="1" applyBorder="1" applyAlignment="1">
      <alignment horizontal="right" vertical="center"/>
    </xf>
    <xf numFmtId="10" fontId="6" fillId="5" borderId="10" xfId="7" applyNumberFormat="1" applyFont="1" applyFill="1" applyBorder="1" applyAlignment="1">
      <alignment horizontal="right" vertical="center"/>
    </xf>
    <xf numFmtId="10" fontId="6" fillId="4" borderId="10" xfId="7" applyNumberFormat="1" applyFont="1" applyFill="1" applyBorder="1" applyAlignment="1">
      <alignment horizontal="right" vertical="center"/>
    </xf>
    <xf numFmtId="10" fontId="6" fillId="4" borderId="12" xfId="7" applyNumberFormat="1" applyFont="1" applyFill="1" applyBorder="1" applyAlignment="1">
      <alignment horizontal="right" vertical="center"/>
    </xf>
    <xf numFmtId="0" fontId="12" fillId="2" borderId="18" xfId="2" applyFont="1" applyFill="1" applyBorder="1" applyAlignment="1">
      <alignment vertical="center" wrapText="1"/>
    </xf>
    <xf numFmtId="10" fontId="6" fillId="2" borderId="18" xfId="7" applyNumberFormat="1" applyFont="1" applyFill="1" applyBorder="1" applyAlignment="1">
      <alignment horizontal="right" vertical="center"/>
    </xf>
    <xf numFmtId="10" fontId="6" fillId="2" borderId="19" xfId="7" applyNumberFormat="1" applyFont="1" applyFill="1" applyBorder="1" applyAlignment="1">
      <alignment horizontal="right" vertical="center"/>
    </xf>
    <xf numFmtId="49" fontId="6" fillId="2" borderId="20" xfId="6" applyNumberFormat="1" applyFont="1" applyFill="1" applyBorder="1" applyAlignment="1">
      <alignment horizontal="left" vertical="center"/>
    </xf>
    <xf numFmtId="0" fontId="6" fillId="2" borderId="21" xfId="6" applyFont="1" applyFill="1" applyBorder="1" applyAlignment="1">
      <alignment horizontal="center" vertical="center"/>
    </xf>
    <xf numFmtId="0" fontId="6" fillId="2" borderId="21" xfId="2" applyFont="1" applyFill="1" applyBorder="1" applyAlignment="1">
      <alignment vertical="center" wrapText="1"/>
    </xf>
    <xf numFmtId="168" fontId="6" fillId="2" borderId="21" xfId="7" applyNumberFormat="1" applyFont="1" applyFill="1" applyBorder="1" applyAlignment="1">
      <alignment horizontal="right" vertical="center"/>
    </xf>
    <xf numFmtId="10" fontId="6" fillId="2" borderId="21" xfId="7" applyNumberFormat="1" applyFont="1" applyFill="1" applyBorder="1" applyAlignment="1">
      <alignment horizontal="right" vertical="center"/>
    </xf>
    <xf numFmtId="10" fontId="6" fillId="2" borderId="22" xfId="7" applyNumberFormat="1" applyFont="1" applyFill="1" applyBorder="1" applyAlignment="1">
      <alignment horizontal="right" vertical="center"/>
    </xf>
    <xf numFmtId="4" fontId="23" fillId="2" borderId="21" xfId="2" applyNumberFormat="1" applyFont="1" applyFill="1" applyBorder="1" applyAlignment="1">
      <alignment horizontal="right" vertical="center" wrapText="1" readingOrder="1"/>
    </xf>
    <xf numFmtId="49" fontId="8" fillId="2" borderId="20" xfId="6" applyNumberFormat="1" applyFont="1" applyFill="1" applyBorder="1" applyAlignment="1">
      <alignment horizontal="left" vertical="center"/>
    </xf>
    <xf numFmtId="0" fontId="8" fillId="2" borderId="21" xfId="6" applyFont="1" applyFill="1" applyBorder="1" applyAlignment="1">
      <alignment horizontal="center" vertical="center"/>
    </xf>
    <xf numFmtId="0" fontId="8" fillId="2" borderId="21" xfId="2" applyFont="1" applyFill="1" applyBorder="1" applyAlignment="1">
      <alignment vertical="center" wrapText="1"/>
    </xf>
    <xf numFmtId="4" fontId="24" fillId="2" borderId="21" xfId="2" applyNumberFormat="1" applyFont="1" applyFill="1" applyBorder="1" applyAlignment="1">
      <alignment horizontal="right" vertical="center" wrapText="1" readingOrder="1"/>
    </xf>
    <xf numFmtId="4" fontId="8" fillId="2" borderId="21" xfId="2" applyNumberFormat="1" applyFont="1" applyFill="1" applyBorder="1" applyAlignment="1">
      <alignment vertical="center"/>
    </xf>
    <xf numFmtId="4" fontId="24" fillId="2" borderId="21" xfId="10" applyNumberFormat="1" applyFont="1" applyFill="1" applyBorder="1" applyAlignment="1">
      <alignment horizontal="right" vertical="center" wrapText="1" readingOrder="1"/>
    </xf>
    <xf numFmtId="167" fontId="8" fillId="2" borderId="21" xfId="7" applyNumberFormat="1" applyFont="1" applyFill="1" applyBorder="1" applyAlignment="1">
      <alignment horizontal="right" vertical="center"/>
    </xf>
    <xf numFmtId="10" fontId="8" fillId="2" borderId="21" xfId="7" applyNumberFormat="1" applyFont="1" applyFill="1" applyBorder="1" applyAlignment="1">
      <alignment horizontal="right" vertical="center"/>
    </xf>
    <xf numFmtId="10" fontId="8" fillId="2" borderId="22" xfId="7" applyNumberFormat="1" applyFont="1" applyFill="1" applyBorder="1" applyAlignment="1">
      <alignment horizontal="right" vertical="center"/>
    </xf>
    <xf numFmtId="167" fontId="6" fillId="2" borderId="21" xfId="7" applyNumberFormat="1" applyFont="1" applyFill="1" applyBorder="1" applyAlignment="1">
      <alignment horizontal="right" vertical="center"/>
    </xf>
    <xf numFmtId="166" fontId="8" fillId="2" borderId="21" xfId="7" applyNumberFormat="1" applyFont="1" applyFill="1" applyBorder="1" applyAlignment="1">
      <alignment horizontal="right" vertical="center"/>
    </xf>
    <xf numFmtId="0" fontId="6" fillId="2" borderId="20" xfId="6" applyFont="1" applyFill="1" applyBorder="1" applyAlignment="1">
      <alignment horizontal="left" vertical="center"/>
    </xf>
    <xf numFmtId="0" fontId="8" fillId="2" borderId="20" xfId="6" applyFont="1" applyFill="1" applyBorder="1" applyAlignment="1">
      <alignment horizontal="left" vertical="center"/>
    </xf>
    <xf numFmtId="172" fontId="8" fillId="2" borderId="21" xfId="7" applyNumberFormat="1" applyFont="1" applyFill="1" applyBorder="1" applyAlignment="1">
      <alignment horizontal="right" vertical="center"/>
    </xf>
    <xf numFmtId="168" fontId="8" fillId="2" borderId="21" xfId="7" applyNumberFormat="1" applyFont="1" applyFill="1" applyBorder="1" applyAlignment="1">
      <alignment horizontal="right" vertical="center"/>
    </xf>
    <xf numFmtId="173" fontId="6" fillId="2" borderId="21" xfId="7" applyNumberFormat="1" applyFont="1" applyFill="1" applyBorder="1" applyAlignment="1">
      <alignment horizontal="right" vertical="center"/>
    </xf>
    <xf numFmtId="173" fontId="8" fillId="2" borderId="21" xfId="7" applyNumberFormat="1" applyFont="1" applyFill="1" applyBorder="1" applyAlignment="1">
      <alignment horizontal="right" vertical="center"/>
    </xf>
    <xf numFmtId="49" fontId="8" fillId="2" borderId="23" xfId="6" applyNumberFormat="1" applyFont="1" applyFill="1" applyBorder="1" applyAlignment="1">
      <alignment horizontal="left" vertical="center"/>
    </xf>
    <xf numFmtId="0" fontId="8" fillId="2" borderId="24" xfId="6" applyFont="1" applyFill="1" applyBorder="1" applyAlignment="1">
      <alignment horizontal="center" vertical="center"/>
    </xf>
    <xf numFmtId="0" fontId="8" fillId="2" borderId="24" xfId="2" applyFont="1" applyFill="1" applyBorder="1" applyAlignment="1">
      <alignment vertical="center" wrapText="1"/>
    </xf>
    <xf numFmtId="4" fontId="24" fillId="2" borderId="24" xfId="2" applyNumberFormat="1" applyFont="1" applyFill="1" applyBorder="1" applyAlignment="1">
      <alignment horizontal="right" vertical="center" wrapText="1" readingOrder="1"/>
    </xf>
    <xf numFmtId="4" fontId="8" fillId="2" borderId="24" xfId="2" applyNumberFormat="1" applyFont="1" applyFill="1" applyBorder="1" applyAlignment="1">
      <alignment vertical="center"/>
    </xf>
    <xf numFmtId="4" fontId="24" fillId="2" borderId="24" xfId="10" applyNumberFormat="1" applyFont="1" applyFill="1" applyBorder="1" applyAlignment="1">
      <alignment horizontal="right" vertical="center" wrapText="1" readingOrder="1"/>
    </xf>
    <xf numFmtId="167" fontId="8" fillId="2" borderId="24" xfId="7" applyNumberFormat="1" applyFont="1" applyFill="1" applyBorder="1" applyAlignment="1">
      <alignment horizontal="right" vertical="center"/>
    </xf>
    <xf numFmtId="10" fontId="8" fillId="2" borderId="24" xfId="7" applyNumberFormat="1" applyFont="1" applyFill="1" applyBorder="1" applyAlignment="1">
      <alignment horizontal="right" vertical="center"/>
    </xf>
    <xf numFmtId="10" fontId="8" fillId="2" borderId="25" xfId="7" applyNumberFormat="1" applyFont="1" applyFill="1" applyBorder="1" applyAlignment="1">
      <alignment horizontal="right" vertical="center"/>
    </xf>
    <xf numFmtId="39" fontId="6" fillId="4" borderId="10" xfId="3" applyNumberFormat="1" applyFont="1" applyFill="1" applyBorder="1" applyAlignment="1">
      <alignment horizontal="center" vertical="center"/>
    </xf>
    <xf numFmtId="169" fontId="6" fillId="4" borderId="10" xfId="3" applyNumberFormat="1" applyFont="1" applyFill="1" applyBorder="1" applyAlignment="1">
      <alignment horizontal="center" vertical="center"/>
    </xf>
    <xf numFmtId="10" fontId="6" fillId="5" borderId="12" xfId="7" applyNumberFormat="1" applyFont="1" applyFill="1" applyBorder="1" applyAlignment="1">
      <alignment horizontal="right" vertical="center"/>
    </xf>
    <xf numFmtId="49" fontId="6" fillId="2" borderId="17" xfId="6" applyNumberFormat="1" applyFont="1" applyFill="1" applyBorder="1" applyAlignment="1">
      <alignment vertical="center"/>
    </xf>
    <xf numFmtId="0" fontId="6" fillId="2" borderId="18" xfId="6" applyFont="1" applyFill="1" applyBorder="1" applyAlignment="1">
      <alignment horizontal="center" vertical="center"/>
    </xf>
    <xf numFmtId="0" fontId="6" fillId="2" borderId="18" xfId="2" applyFont="1" applyFill="1" applyBorder="1" applyAlignment="1">
      <alignment vertical="center" wrapText="1"/>
    </xf>
    <xf numFmtId="39" fontId="6" fillId="2" borderId="18" xfId="3" applyNumberFormat="1" applyFont="1" applyFill="1" applyBorder="1" applyAlignment="1">
      <alignment horizontal="right" vertical="center"/>
    </xf>
    <xf numFmtId="10" fontId="8" fillId="2" borderId="18" xfId="7" applyNumberFormat="1" applyFont="1" applyFill="1" applyBorder="1" applyAlignment="1">
      <alignment horizontal="right" vertical="center"/>
    </xf>
    <xf numFmtId="10" fontId="8" fillId="2" borderId="19" xfId="7" applyNumberFormat="1" applyFont="1" applyFill="1" applyBorder="1" applyAlignment="1">
      <alignment horizontal="right" vertical="center"/>
    </xf>
    <xf numFmtId="39" fontId="6" fillId="2" borderId="21" xfId="3" applyNumberFormat="1" applyFont="1" applyFill="1" applyBorder="1" applyAlignment="1">
      <alignment horizontal="right" vertical="center"/>
    </xf>
    <xf numFmtId="0" fontId="6" fillId="5" borderId="10" xfId="6" applyFont="1" applyFill="1" applyBorder="1" applyAlignment="1">
      <alignment horizontal="center" vertical="center"/>
    </xf>
    <xf numFmtId="171" fontId="6" fillId="5" borderId="10" xfId="3" applyNumberFormat="1" applyFont="1" applyFill="1" applyBorder="1" applyAlignment="1">
      <alignment horizontal="center" vertical="center"/>
    </xf>
    <xf numFmtId="39" fontId="6" fillId="5" borderId="10" xfId="3" applyNumberFormat="1" applyFont="1" applyFill="1" applyBorder="1" applyAlignment="1">
      <alignment horizontal="right" vertical="center"/>
    </xf>
    <xf numFmtId="39" fontId="6" fillId="5" borderId="14" xfId="3" applyNumberFormat="1" applyFont="1" applyFill="1" applyBorder="1" applyAlignment="1">
      <alignment horizontal="right" vertical="center"/>
    </xf>
    <xf numFmtId="10" fontId="6" fillId="5" borderId="14" xfId="7" applyNumberFormat="1" applyFont="1" applyFill="1" applyBorder="1" applyAlignment="1">
      <alignment horizontal="right" vertical="center"/>
    </xf>
    <xf numFmtId="49" fontId="6" fillId="2" borderId="17" xfId="6" applyNumberFormat="1" applyFont="1" applyFill="1" applyBorder="1" applyAlignment="1">
      <alignment horizontal="left" vertical="center"/>
    </xf>
    <xf numFmtId="4" fontId="6" fillId="2" borderId="18" xfId="2" applyNumberFormat="1" applyFont="1" applyFill="1" applyBorder="1" applyAlignment="1">
      <alignment horizontal="right" vertical="center" wrapText="1" readingOrder="1"/>
    </xf>
    <xf numFmtId="4" fontId="6" fillId="2" borderId="21" xfId="2" applyNumberFormat="1" applyFont="1" applyFill="1" applyBorder="1" applyAlignment="1">
      <alignment horizontal="right" vertical="center" wrapText="1" readingOrder="1"/>
    </xf>
    <xf numFmtId="0" fontId="6" fillId="0" borderId="21" xfId="6" applyFont="1" applyBorder="1" applyAlignment="1">
      <alignment horizontal="center" vertical="center"/>
    </xf>
    <xf numFmtId="0" fontId="8" fillId="0" borderId="21" xfId="6" applyFont="1" applyBorder="1" applyAlignment="1">
      <alignment horizontal="center" vertical="center"/>
    </xf>
    <xf numFmtId="4" fontId="24" fillId="0" borderId="21" xfId="2" applyNumberFormat="1" applyFont="1" applyBorder="1" applyAlignment="1">
      <alignment horizontal="right" vertical="center" wrapText="1" readingOrder="1"/>
    </xf>
    <xf numFmtId="0" fontId="6" fillId="0" borderId="0" xfId="2" applyFont="1" applyAlignment="1">
      <alignment vertical="center"/>
    </xf>
    <xf numFmtId="49" fontId="8" fillId="0" borderId="20" xfId="6" applyNumberFormat="1" applyFont="1" applyBorder="1" applyAlignment="1">
      <alignment horizontal="left" vertical="center"/>
    </xf>
    <xf numFmtId="0" fontId="8" fillId="0" borderId="21" xfId="2" applyFont="1" applyBorder="1" applyAlignment="1">
      <alignment vertical="center" wrapText="1"/>
    </xf>
    <xf numFmtId="0" fontId="8" fillId="0" borderId="0" xfId="2" applyFont="1" applyAlignment="1">
      <alignment vertical="center"/>
    </xf>
    <xf numFmtId="0" fontId="12" fillId="2" borderId="21" xfId="2" applyFont="1" applyFill="1" applyBorder="1" applyAlignment="1">
      <alignment vertical="center" wrapText="1"/>
    </xf>
    <xf numFmtId="4" fontId="8" fillId="2" borderId="21" xfId="2" applyNumberFormat="1" applyFont="1" applyFill="1" applyBorder="1" applyAlignment="1">
      <alignment horizontal="right" vertical="center" wrapText="1" readingOrder="1"/>
    </xf>
    <xf numFmtId="49" fontId="8" fillId="2" borderId="21" xfId="6" applyNumberFormat="1" applyFont="1" applyFill="1" applyBorder="1" applyAlignment="1">
      <alignment horizontal="left" vertical="center"/>
    </xf>
    <xf numFmtId="0" fontId="4" fillId="2" borderId="21" xfId="2" applyFont="1" applyFill="1" applyBorder="1" applyAlignment="1">
      <alignment vertical="center" wrapText="1"/>
    </xf>
    <xf numFmtId="4" fontId="6" fillId="2" borderId="21" xfId="2" applyNumberFormat="1" applyFont="1" applyFill="1" applyBorder="1" applyAlignment="1">
      <alignment vertical="center" wrapText="1"/>
    </xf>
    <xf numFmtId="49" fontId="6" fillId="2" borderId="20" xfId="6" applyNumberFormat="1" applyFont="1" applyFill="1" applyBorder="1" applyAlignment="1">
      <alignment vertical="center"/>
    </xf>
    <xf numFmtId="0" fontId="6" fillId="2" borderId="21" xfId="6" applyFont="1" applyFill="1" applyBorder="1" applyAlignment="1">
      <alignment vertical="center"/>
    </xf>
    <xf numFmtId="0" fontId="8" fillId="2" borderId="21" xfId="6" applyFont="1" applyFill="1" applyBorder="1" applyAlignment="1">
      <alignment horizontal="center" vertical="center" wrapText="1"/>
    </xf>
    <xf numFmtId="39" fontId="6" fillId="4" borderId="14" xfId="3" applyNumberFormat="1" applyFont="1" applyFill="1" applyBorder="1" applyAlignment="1">
      <alignment horizontal="right" vertical="center"/>
    </xf>
    <xf numFmtId="0" fontId="25" fillId="2" borderId="0" xfId="10" applyFont="1" applyFill="1" applyAlignment="1">
      <alignment vertical="center"/>
    </xf>
    <xf numFmtId="39" fontId="26" fillId="2" borderId="0" xfId="3" applyNumberFormat="1" applyFont="1" applyFill="1" applyBorder="1" applyAlignment="1">
      <alignment horizontal="center" vertical="center"/>
    </xf>
    <xf numFmtId="39" fontId="6" fillId="2" borderId="0" xfId="3" applyNumberFormat="1" applyFont="1" applyFill="1" applyBorder="1" applyAlignment="1">
      <alignment horizontal="right" vertical="center"/>
    </xf>
    <xf numFmtId="10" fontId="6" fillId="2" borderId="0" xfId="7" applyNumberFormat="1" applyFont="1" applyFill="1" applyBorder="1" applyAlignment="1">
      <alignment horizontal="right" vertical="center"/>
    </xf>
    <xf numFmtId="0" fontId="25" fillId="0" borderId="0" xfId="2" applyFont="1" applyAlignment="1">
      <alignment vertical="center"/>
    </xf>
    <xf numFmtId="0" fontId="25" fillId="2" borderId="0" xfId="2" applyFont="1" applyFill="1" applyAlignment="1">
      <alignment vertical="center"/>
    </xf>
    <xf numFmtId="0" fontId="25" fillId="2" borderId="0" xfId="2" applyFont="1" applyFill="1" applyAlignment="1">
      <alignment vertical="center" wrapText="1"/>
    </xf>
    <xf numFmtId="10" fontId="8" fillId="2" borderId="0" xfId="2" applyNumberFormat="1" applyFont="1" applyFill="1" applyAlignment="1">
      <alignment horizontal="right" vertical="center"/>
    </xf>
    <xf numFmtId="0" fontId="6" fillId="2" borderId="0" xfId="14" applyFont="1" applyFill="1" applyAlignment="1">
      <alignment horizontal="center" vertical="center"/>
    </xf>
    <xf numFmtId="0" fontId="12" fillId="2" borderId="0" xfId="14" applyFont="1" applyFill="1" applyAlignment="1">
      <alignment horizontal="center" vertical="center"/>
    </xf>
    <xf numFmtId="10" fontId="8" fillId="2" borderId="0" xfId="7" applyNumberFormat="1" applyFont="1" applyFill="1" applyBorder="1" applyAlignment="1">
      <alignment vertical="center"/>
    </xf>
    <xf numFmtId="0" fontId="6" fillId="2" borderId="0" xfId="14" applyFont="1" applyFill="1" applyAlignment="1">
      <alignment vertical="center"/>
    </xf>
    <xf numFmtId="0" fontId="6" fillId="2" borderId="0" xfId="14" applyFont="1" applyFill="1" applyAlignment="1">
      <alignment horizontal="center" vertical="center" wrapText="1"/>
    </xf>
    <xf numFmtId="49" fontId="6" fillId="2" borderId="0" xfId="14" applyNumberFormat="1" applyFont="1" applyFill="1" applyAlignment="1">
      <alignment horizontal="center" vertical="center" wrapText="1"/>
    </xf>
    <xf numFmtId="0" fontId="11" fillId="3" borderId="37" xfId="4" applyFont="1" applyFill="1" applyBorder="1" applyAlignment="1">
      <alignment horizontal="center" vertical="center" wrapText="1"/>
    </xf>
    <xf numFmtId="0" fontId="11" fillId="3" borderId="3" xfId="4" applyFont="1" applyFill="1" applyBorder="1" applyAlignment="1">
      <alignment horizontal="center" vertical="center"/>
    </xf>
    <xf numFmtId="164" fontId="11" fillId="3" borderId="3" xfId="15" applyFont="1" applyFill="1" applyBorder="1" applyAlignment="1">
      <alignment horizontal="center" vertical="center" wrapText="1"/>
    </xf>
    <xf numFmtId="4" fontId="11" fillId="3" borderId="3" xfId="15" applyNumberFormat="1" applyFont="1" applyFill="1" applyBorder="1" applyAlignment="1">
      <alignment horizontal="center" vertical="center" wrapText="1"/>
    </xf>
    <xf numFmtId="10" fontId="11" fillId="3" borderId="33" xfId="7" applyNumberFormat="1" applyFont="1" applyFill="1" applyBorder="1" applyAlignment="1">
      <alignment horizontal="center" vertical="center" wrapText="1"/>
    </xf>
    <xf numFmtId="39" fontId="6" fillId="4" borderId="27" xfId="3" applyNumberFormat="1" applyFont="1" applyFill="1" applyBorder="1" applyAlignment="1">
      <alignment horizontal="left" vertical="center"/>
    </xf>
    <xf numFmtId="9" fontId="6" fillId="4" borderId="10" xfId="16" applyNumberFormat="1" applyFont="1" applyFill="1" applyBorder="1" applyAlignment="1">
      <alignment horizontal="left" vertical="center"/>
    </xf>
    <xf numFmtId="10" fontId="6" fillId="4" borderId="10" xfId="16" applyNumberFormat="1" applyFont="1" applyFill="1" applyBorder="1" applyAlignment="1">
      <alignment horizontal="right" vertical="center"/>
    </xf>
    <xf numFmtId="10" fontId="6" fillId="4" borderId="12" xfId="16" applyNumberFormat="1" applyFont="1" applyFill="1" applyBorder="1" applyAlignment="1">
      <alignment horizontal="right" vertical="center"/>
    </xf>
    <xf numFmtId="4" fontId="6" fillId="2" borderId="18" xfId="2" applyNumberFormat="1" applyFont="1" applyFill="1" applyBorder="1" applyAlignment="1">
      <alignment vertical="center" wrapText="1"/>
    </xf>
    <xf numFmtId="10" fontId="6" fillId="2" borderId="18" xfId="16" applyNumberFormat="1" applyFont="1" applyFill="1" applyBorder="1" applyAlignment="1">
      <alignment horizontal="right" vertical="center"/>
    </xf>
    <xf numFmtId="10" fontId="6" fillId="2" borderId="19" xfId="16" applyNumberFormat="1" applyFont="1" applyFill="1" applyBorder="1" applyAlignment="1">
      <alignment horizontal="right" vertical="center"/>
    </xf>
    <xf numFmtId="10" fontId="6" fillId="2" borderId="21" xfId="16" applyNumberFormat="1" applyFont="1" applyFill="1" applyBorder="1" applyAlignment="1">
      <alignment horizontal="right" vertical="center"/>
    </xf>
    <xf numFmtId="10" fontId="6" fillId="2" borderId="22" xfId="16" applyNumberFormat="1" applyFont="1" applyFill="1" applyBorder="1" applyAlignment="1">
      <alignment horizontal="right" vertical="center"/>
    </xf>
    <xf numFmtId="2" fontId="8" fillId="2" borderId="21" xfId="2" applyNumberFormat="1" applyFont="1" applyFill="1" applyBorder="1" applyAlignment="1">
      <alignment vertical="center"/>
    </xf>
    <xf numFmtId="39" fontId="8" fillId="2" borderId="21" xfId="16" applyNumberFormat="1" applyFont="1" applyFill="1" applyBorder="1" applyAlignment="1">
      <alignment horizontal="right" vertical="center"/>
    </xf>
    <xf numFmtId="10" fontId="8" fillId="2" borderId="21" xfId="16" applyNumberFormat="1" applyFont="1" applyFill="1" applyBorder="1" applyAlignment="1">
      <alignment horizontal="right" vertical="center"/>
    </xf>
    <xf numFmtId="10" fontId="8" fillId="2" borderId="22" xfId="16" applyNumberFormat="1" applyFont="1" applyFill="1" applyBorder="1" applyAlignment="1">
      <alignment horizontal="right" vertical="center"/>
    </xf>
    <xf numFmtId="168" fontId="8" fillId="2" borderId="21" xfId="16" applyNumberFormat="1" applyFont="1" applyFill="1" applyBorder="1" applyAlignment="1">
      <alignment horizontal="right" vertical="center"/>
    </xf>
    <xf numFmtId="168" fontId="6" fillId="2" borderId="21" xfId="16" applyNumberFormat="1" applyFont="1" applyFill="1" applyBorder="1" applyAlignment="1">
      <alignment horizontal="right" vertical="center"/>
    </xf>
    <xf numFmtId="167" fontId="8" fillId="2" borderId="21" xfId="16" applyNumberFormat="1" applyFont="1" applyFill="1" applyBorder="1" applyAlignment="1">
      <alignment horizontal="right" vertical="center"/>
    </xf>
    <xf numFmtId="174" fontId="8" fillId="2" borderId="21" xfId="16" applyNumberFormat="1" applyFont="1" applyFill="1" applyBorder="1" applyAlignment="1">
      <alignment horizontal="right" vertical="center"/>
    </xf>
    <xf numFmtId="49" fontId="8" fillId="2" borderId="23" xfId="6" applyNumberFormat="1" applyFont="1" applyFill="1" applyBorder="1" applyAlignment="1">
      <alignment vertical="center"/>
    </xf>
    <xf numFmtId="4" fontId="8" fillId="2" borderId="24" xfId="2" applyNumberFormat="1" applyFont="1" applyFill="1" applyBorder="1" applyAlignment="1">
      <alignment horizontal="right" vertical="center" wrapText="1" readingOrder="1"/>
    </xf>
    <xf numFmtId="39" fontId="8" fillId="2" borderId="24" xfId="16" applyNumberFormat="1" applyFont="1" applyFill="1" applyBorder="1" applyAlignment="1">
      <alignment horizontal="right" vertical="center"/>
    </xf>
    <xf numFmtId="10" fontId="8" fillId="2" borderId="24" xfId="16" applyNumberFormat="1" applyFont="1" applyFill="1" applyBorder="1" applyAlignment="1">
      <alignment horizontal="right" vertical="center"/>
    </xf>
    <xf numFmtId="10" fontId="8" fillId="2" borderId="25" xfId="16" applyNumberFormat="1" applyFont="1" applyFill="1" applyBorder="1" applyAlignment="1">
      <alignment horizontal="right" vertical="center"/>
    </xf>
    <xf numFmtId="169" fontId="6" fillId="4" borderId="14" xfId="3" applyNumberFormat="1" applyFont="1" applyFill="1" applyBorder="1" applyAlignment="1">
      <alignment horizontal="center" vertical="center"/>
    </xf>
    <xf numFmtId="39" fontId="6" fillId="4" borderId="14" xfId="3" applyNumberFormat="1" applyFont="1" applyFill="1" applyBorder="1" applyAlignment="1">
      <alignment horizontal="center" vertical="center"/>
    </xf>
    <xf numFmtId="10" fontId="6" fillId="4" borderId="14" xfId="16" applyNumberFormat="1" applyFont="1" applyFill="1" applyBorder="1" applyAlignment="1">
      <alignment horizontal="right" vertical="center"/>
    </xf>
    <xf numFmtId="10" fontId="6" fillId="4" borderId="16" xfId="16" applyNumberFormat="1" applyFont="1" applyFill="1" applyBorder="1" applyAlignment="1">
      <alignment horizontal="right" vertical="center"/>
    </xf>
    <xf numFmtId="168" fontId="6" fillId="2" borderId="18" xfId="16" applyNumberFormat="1" applyFont="1" applyFill="1" applyBorder="1" applyAlignment="1">
      <alignment horizontal="right" vertical="center"/>
    </xf>
    <xf numFmtId="0" fontId="4" fillId="2" borderId="24" xfId="2" applyFont="1" applyFill="1" applyBorder="1" applyAlignment="1">
      <alignment vertical="center" wrapText="1"/>
    </xf>
    <xf numFmtId="0" fontId="4" fillId="2" borderId="24" xfId="6" applyFont="1" applyFill="1" applyBorder="1" applyAlignment="1">
      <alignment horizontal="center" vertical="center" wrapText="1"/>
    </xf>
    <xf numFmtId="0" fontId="28" fillId="2" borderId="0" xfId="10" applyFont="1" applyFill="1" applyAlignment="1">
      <alignment vertical="center"/>
    </xf>
    <xf numFmtId="39" fontId="27" fillId="2" borderId="0" xfId="3" applyNumberFormat="1" applyFont="1" applyFill="1" applyBorder="1" applyAlignment="1">
      <alignment horizontal="center" vertical="center"/>
    </xf>
    <xf numFmtId="0" fontId="28" fillId="0" borderId="0" xfId="2" applyFont="1" applyAlignment="1">
      <alignment vertical="center"/>
    </xf>
    <xf numFmtId="0" fontId="28" fillId="2" borderId="0" xfId="2" applyFont="1" applyFill="1" applyAlignment="1">
      <alignment vertical="center"/>
    </xf>
    <xf numFmtId="0" fontId="28" fillId="2" borderId="0" xfId="2" applyFont="1" applyFill="1" applyAlignment="1">
      <alignment vertical="center" wrapText="1"/>
    </xf>
    <xf numFmtId="0" fontId="28" fillId="2" borderId="0" xfId="10" applyFont="1" applyFill="1" applyAlignment="1">
      <alignment vertical="center" wrapText="1"/>
    </xf>
    <xf numFmtId="0" fontId="27" fillId="2" borderId="0" xfId="10" applyFont="1" applyFill="1" applyAlignment="1">
      <alignment vertical="center"/>
    </xf>
    <xf numFmtId="0" fontId="16" fillId="2" borderId="21" xfId="9" applyFont="1" applyFill="1" applyBorder="1" applyAlignment="1">
      <alignment vertical="center" wrapText="1" readingOrder="1"/>
    </xf>
    <xf numFmtId="39" fontId="29" fillId="2" borderId="0" xfId="3" applyNumberFormat="1" applyFont="1" applyFill="1" applyBorder="1" applyAlignment="1">
      <alignment horizontal="right" vertical="center"/>
    </xf>
    <xf numFmtId="172" fontId="4" fillId="2" borderId="21" xfId="8" applyNumberFormat="1" applyFont="1" applyFill="1" applyBorder="1" applyAlignment="1">
      <alignment vertical="center" wrapText="1"/>
    </xf>
    <xf numFmtId="4" fontId="4" fillId="2" borderId="0" xfId="2" applyNumberFormat="1" applyFont="1" applyFill="1" applyAlignment="1">
      <alignment horizontal="left" vertical="center"/>
    </xf>
    <xf numFmtId="168" fontId="4" fillId="2" borderId="21" xfId="8" applyNumberFormat="1" applyFont="1" applyFill="1" applyBorder="1" applyAlignment="1">
      <alignment horizontal="right" vertical="center"/>
    </xf>
    <xf numFmtId="2" fontId="4" fillId="2" borderId="0" xfId="2" applyNumberFormat="1" applyFont="1" applyFill="1" applyAlignment="1">
      <alignment vertical="center"/>
    </xf>
    <xf numFmtId="0" fontId="3" fillId="2" borderId="0" xfId="14" applyFont="1" applyFill="1" applyAlignment="1">
      <alignment horizontal="center" vertical="center"/>
    </xf>
    <xf numFmtId="0" fontId="5" fillId="2" borderId="0" xfId="14" applyFont="1" applyFill="1" applyAlignment="1">
      <alignment horizontal="center" vertical="center"/>
    </xf>
    <xf numFmtId="39" fontId="6" fillId="4" borderId="9" xfId="3" applyNumberFormat="1" applyFont="1" applyFill="1" applyBorder="1" applyAlignment="1">
      <alignment horizontal="left" vertical="center"/>
    </xf>
    <xf numFmtId="39" fontId="6" fillId="4" borderId="20" xfId="3" applyNumberFormat="1" applyFont="1" applyFill="1" applyBorder="1" applyAlignment="1">
      <alignment horizontal="left" vertical="center"/>
    </xf>
    <xf numFmtId="39" fontId="6" fillId="4" borderId="13" xfId="3" applyNumberFormat="1" applyFont="1" applyFill="1" applyBorder="1" applyAlignment="1">
      <alignment horizontal="left" vertical="center"/>
    </xf>
    <xf numFmtId="39" fontId="6" fillId="4" borderId="11" xfId="3" applyNumberFormat="1" applyFont="1" applyFill="1" applyBorder="1" applyAlignment="1">
      <alignment horizontal="center" vertical="center"/>
    </xf>
    <xf numFmtId="39" fontId="6" fillId="4" borderId="15" xfId="3" applyNumberFormat="1" applyFont="1" applyFill="1" applyBorder="1" applyAlignment="1">
      <alignment horizontal="center" vertical="center"/>
    </xf>
    <xf numFmtId="39" fontId="6" fillId="4" borderId="21" xfId="3" applyNumberFormat="1" applyFont="1" applyFill="1" applyBorder="1" applyAlignment="1">
      <alignment horizontal="center" vertical="center"/>
    </xf>
    <xf numFmtId="9" fontId="6" fillId="4" borderId="11" xfId="16" applyNumberFormat="1" applyFont="1" applyFill="1" applyBorder="1" applyAlignment="1">
      <alignment horizontal="left" vertical="center"/>
    </xf>
    <xf numFmtId="9" fontId="6" fillId="4" borderId="21" xfId="16" applyNumberFormat="1" applyFont="1" applyFill="1" applyBorder="1" applyAlignment="1">
      <alignment horizontal="left" vertical="center"/>
    </xf>
    <xf numFmtId="9" fontId="6" fillId="4" borderId="15" xfId="16" applyNumberFormat="1"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20"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21" xfId="6" applyFont="1" applyFill="1" applyBorder="1" applyAlignment="1">
      <alignment horizontal="center" vertical="center"/>
    </xf>
    <xf numFmtId="0" fontId="6" fillId="2" borderId="18" xfId="2" applyFont="1" applyFill="1" applyBorder="1" applyAlignment="1">
      <alignment horizontal="left" vertical="center" wrapText="1"/>
    </xf>
    <xf numFmtId="0" fontId="6" fillId="2" borderId="21" xfId="2" applyFont="1" applyFill="1" applyBorder="1" applyAlignment="1">
      <alignment horizontal="left" vertical="center" wrapText="1"/>
    </xf>
    <xf numFmtId="0" fontId="12" fillId="2" borderId="20" xfId="6" applyFont="1" applyFill="1" applyBorder="1" applyAlignment="1">
      <alignment horizontal="left" vertical="center"/>
    </xf>
    <xf numFmtId="0" fontId="12" fillId="2" borderId="21" xfId="2" applyFont="1" applyFill="1" applyBorder="1" applyAlignment="1">
      <alignment horizontal="left" vertical="center" wrapText="1"/>
    </xf>
    <xf numFmtId="39" fontId="6" fillId="4" borderId="29" xfId="3" applyNumberFormat="1" applyFont="1" applyFill="1" applyBorder="1" applyAlignment="1">
      <alignment horizontal="center" vertical="center"/>
    </xf>
    <xf numFmtId="39" fontId="6" fillId="4" borderId="30" xfId="3" applyNumberFormat="1" applyFont="1" applyFill="1" applyBorder="1" applyAlignment="1">
      <alignment horizontal="center" vertical="center"/>
    </xf>
    <xf numFmtId="39" fontId="6" fillId="4" borderId="31" xfId="3" applyNumberFormat="1" applyFont="1" applyFill="1" applyBorder="1" applyAlignment="1">
      <alignment horizontal="center" vertical="center"/>
    </xf>
    <xf numFmtId="49" fontId="12" fillId="2" borderId="20" xfId="6" applyNumberFormat="1" applyFont="1" applyFill="1" applyBorder="1" applyAlignment="1">
      <alignment horizontal="left" vertical="center"/>
    </xf>
    <xf numFmtId="4" fontId="4" fillId="2" borderId="29" xfId="12" applyNumberFormat="1" applyFont="1" applyFill="1" applyBorder="1" applyAlignment="1">
      <alignment horizontal="left" vertical="top" wrapText="1"/>
    </xf>
    <xf numFmtId="4" fontId="21" fillId="2" borderId="30" xfId="12" applyNumberFormat="1" applyFont="1" applyFill="1" applyBorder="1" applyAlignment="1">
      <alignment horizontal="left" vertical="top" wrapText="1"/>
    </xf>
    <xf numFmtId="4" fontId="21" fillId="2" borderId="32" xfId="12" applyNumberFormat="1" applyFont="1" applyFill="1" applyBorder="1" applyAlignment="1">
      <alignment horizontal="left" vertical="top" wrapText="1"/>
    </xf>
    <xf numFmtId="0" fontId="12" fillId="2" borderId="21" xfId="6" applyFont="1" applyFill="1" applyBorder="1" applyAlignment="1">
      <alignment horizontal="center" vertical="center"/>
    </xf>
    <xf numFmtId="0" fontId="12" fillId="2" borderId="21" xfId="6" applyFont="1" applyFill="1" applyBorder="1" applyAlignment="1">
      <alignment horizontal="center" vertical="center" wrapText="1"/>
    </xf>
    <xf numFmtId="39" fontId="12" fillId="4" borderId="29" xfId="3" applyNumberFormat="1" applyFont="1" applyFill="1" applyBorder="1" applyAlignment="1">
      <alignment horizontal="center" vertical="center"/>
    </xf>
    <xf numFmtId="39" fontId="12" fillId="4" borderId="30" xfId="3" applyNumberFormat="1" applyFont="1" applyFill="1" applyBorder="1" applyAlignment="1">
      <alignment horizontal="center" vertical="center"/>
    </xf>
    <xf numFmtId="39" fontId="12" fillId="4" borderId="31" xfId="3" applyNumberFormat="1" applyFont="1" applyFill="1" applyBorder="1" applyAlignment="1">
      <alignment horizontal="center"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4" fillId="2" borderId="21" xfId="2" applyFont="1" applyFill="1" applyBorder="1" applyAlignment="1">
      <alignment horizontal="left" vertical="center" wrapText="1"/>
    </xf>
    <xf numFmtId="49" fontId="12" fillId="4" borderId="9" xfId="6" applyNumberFormat="1" applyFont="1" applyFill="1" applyBorder="1" applyAlignment="1">
      <alignment horizontal="left" vertical="center"/>
    </xf>
    <xf numFmtId="49" fontId="12" fillId="4" borderId="20" xfId="6" applyNumberFormat="1" applyFont="1" applyFill="1" applyBorder="1" applyAlignment="1">
      <alignment horizontal="left" vertical="center"/>
    </xf>
    <xf numFmtId="49" fontId="12" fillId="4" borderId="13" xfId="6" applyNumberFormat="1" applyFont="1" applyFill="1" applyBorder="1" applyAlignment="1">
      <alignment horizontal="left" vertical="center"/>
    </xf>
    <xf numFmtId="39" fontId="12" fillId="4" borderId="11" xfId="11" applyNumberFormat="1" applyFont="1" applyFill="1" applyBorder="1" applyAlignment="1">
      <alignment horizontal="center" vertical="center"/>
    </xf>
    <xf numFmtId="39" fontId="12" fillId="4" borderId="21" xfId="11" applyNumberFormat="1" applyFont="1" applyFill="1" applyBorder="1" applyAlignment="1">
      <alignment horizontal="center" vertical="center"/>
    </xf>
    <xf numFmtId="39" fontId="12" fillId="4" borderId="15" xfId="11" applyNumberFormat="1" applyFont="1" applyFill="1" applyBorder="1" applyAlignment="1">
      <alignment horizontal="center" vertical="center"/>
    </xf>
    <xf numFmtId="39" fontId="12" fillId="4" borderId="11" xfId="11" applyNumberFormat="1" applyFont="1" applyFill="1" applyBorder="1" applyAlignment="1">
      <alignment horizontal="left" vertical="center"/>
    </xf>
    <xf numFmtId="39" fontId="12" fillId="4" borderId="21" xfId="11" applyNumberFormat="1" applyFont="1" applyFill="1" applyBorder="1" applyAlignment="1">
      <alignment horizontal="left" vertical="center"/>
    </xf>
    <xf numFmtId="39" fontId="12" fillId="4" borderId="15" xfId="11" applyNumberFormat="1" applyFont="1" applyFill="1" applyBorder="1" applyAlignment="1">
      <alignment horizontal="lef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39" fontId="12" fillId="4" borderId="11" xfId="3" applyNumberFormat="1" applyFont="1" applyFill="1" applyBorder="1" applyAlignment="1">
      <alignment horizontal="center" vertical="center"/>
    </xf>
    <xf numFmtId="39" fontId="12" fillId="4" borderId="15" xfId="3" applyNumberFormat="1" applyFont="1" applyFill="1" applyBorder="1" applyAlignment="1">
      <alignment horizontal="center" vertical="center"/>
    </xf>
    <xf numFmtId="169" fontId="12" fillId="4" borderId="11" xfId="3" applyNumberFormat="1" applyFont="1" applyFill="1" applyBorder="1" applyAlignment="1">
      <alignment horizontal="center" vertical="center"/>
    </xf>
    <xf numFmtId="169" fontId="12" fillId="4" borderId="15" xfId="3" applyNumberFormat="1" applyFont="1" applyFill="1" applyBorder="1" applyAlignment="1">
      <alignment horizontal="center" vertical="center"/>
    </xf>
    <xf numFmtId="0" fontId="12" fillId="4" borderId="26" xfId="2" applyFont="1" applyFill="1" applyBorder="1" applyAlignment="1">
      <alignment horizontal="left" vertical="center" wrapText="1"/>
    </xf>
    <xf numFmtId="0" fontId="12" fillId="4" borderId="15" xfId="2" applyFont="1" applyFill="1" applyBorder="1" applyAlignment="1">
      <alignment horizontal="left" vertical="center" wrapText="1"/>
    </xf>
    <xf numFmtId="164" fontId="2" fillId="3" borderId="3" xfId="5" applyFont="1" applyFill="1" applyBorder="1" applyAlignment="1">
      <alignment horizontal="center" vertical="center" wrapText="1"/>
    </xf>
    <xf numFmtId="164" fontId="2" fillId="3" borderId="7" xfId="5" applyFont="1" applyFill="1" applyBorder="1" applyAlignment="1">
      <alignment horizontal="center" vertical="center" wrapText="1"/>
    </xf>
    <xf numFmtId="164" fontId="2" fillId="3" borderId="2" xfId="5" applyFont="1" applyFill="1" applyBorder="1" applyAlignment="1">
      <alignment horizontal="center" vertical="center" wrapText="1"/>
    </xf>
    <xf numFmtId="164" fontId="2" fillId="3" borderId="6" xfId="5" applyFont="1" applyFill="1" applyBorder="1" applyAlignment="1">
      <alignment horizontal="center" vertical="center" wrapText="1"/>
    </xf>
    <xf numFmtId="0" fontId="11" fillId="3" borderId="2" xfId="4" applyFont="1" applyFill="1" applyBorder="1" applyAlignment="1">
      <alignment horizontal="center" vertical="center" wrapText="1"/>
    </xf>
    <xf numFmtId="0" fontId="2"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7" xfId="4" applyFont="1" applyFill="1" applyBorder="1" applyAlignment="1">
      <alignment horizontal="center" vertical="center" wrapText="1"/>
    </xf>
    <xf numFmtId="4" fontId="2" fillId="3" borderId="2" xfId="5" applyNumberFormat="1" applyFont="1" applyFill="1" applyBorder="1" applyAlignment="1">
      <alignment horizontal="center" vertical="center" wrapText="1"/>
    </xf>
    <xf numFmtId="4" fontId="2" fillId="3" borderId="6" xfId="5" applyNumberFormat="1" applyFont="1" applyFill="1" applyBorder="1" applyAlignment="1">
      <alignment horizontal="center" vertical="center" wrapText="1"/>
    </xf>
    <xf numFmtId="0" fontId="12" fillId="4" borderId="11" xfId="6" applyFont="1" applyFill="1" applyBorder="1" applyAlignment="1">
      <alignment horizontal="center" vertical="center"/>
    </xf>
    <xf numFmtId="0" fontId="12" fillId="4" borderId="15" xfId="6" applyFont="1" applyFill="1" applyBorder="1" applyAlignment="1">
      <alignment horizontal="center" vertical="center"/>
    </xf>
    <xf numFmtId="0" fontId="12" fillId="4" borderId="11" xfId="2" applyFont="1" applyFill="1" applyBorder="1" applyAlignment="1">
      <alignment horizontal="left" vertical="center" wrapText="1"/>
    </xf>
    <xf numFmtId="0" fontId="3" fillId="2" borderId="0" xfId="2" applyFont="1" applyFill="1" applyAlignment="1">
      <alignment horizontal="center" vertical="center"/>
    </xf>
    <xf numFmtId="0" fontId="5" fillId="2" borderId="0" xfId="2" applyFont="1" applyFill="1" applyAlignment="1">
      <alignment horizontal="center" vertical="center"/>
    </xf>
    <xf numFmtId="0" fontId="6" fillId="2" borderId="0" xfId="2" applyFont="1" applyFill="1" applyAlignment="1">
      <alignment horizontal="center" vertical="center"/>
    </xf>
    <xf numFmtId="0" fontId="11" fillId="3" borderId="1" xfId="4" applyFont="1" applyFill="1" applyBorder="1" applyAlignment="1">
      <alignment horizontal="center" vertical="center" wrapText="1"/>
    </xf>
    <xf numFmtId="0" fontId="11" fillId="3" borderId="5" xfId="4" applyFont="1" applyFill="1" applyBorder="1" applyAlignment="1">
      <alignment horizontal="center" vertical="center" wrapText="1"/>
    </xf>
    <xf numFmtId="0" fontId="11" fillId="3" borderId="6" xfId="4" applyFont="1" applyFill="1" applyBorder="1" applyAlignment="1">
      <alignment horizontal="center" vertical="center" wrapText="1"/>
    </xf>
    <xf numFmtId="10" fontId="2" fillId="3" borderId="2" xfId="5" applyNumberFormat="1" applyFont="1" applyFill="1" applyBorder="1" applyAlignment="1">
      <alignment horizontal="center" vertical="center" wrapText="1"/>
    </xf>
    <xf numFmtId="10" fontId="2" fillId="3" borderId="4" xfId="5" applyNumberFormat="1" applyFont="1" applyFill="1" applyBorder="1" applyAlignment="1">
      <alignment horizontal="center" vertical="center" wrapText="1"/>
    </xf>
    <xf numFmtId="39" fontId="6" fillId="4" borderId="27" xfId="3" applyNumberFormat="1" applyFont="1" applyFill="1" applyBorder="1" applyAlignment="1">
      <alignment horizontal="center" vertical="center"/>
    </xf>
    <xf numFmtId="39" fontId="6" fillId="4" borderId="10" xfId="3" applyNumberFormat="1" applyFont="1" applyFill="1" applyBorder="1" applyAlignment="1">
      <alignment horizontal="center" vertical="center"/>
    </xf>
    <xf numFmtId="49" fontId="12" fillId="5" borderId="9" xfId="6" applyNumberFormat="1" applyFont="1" applyFill="1" applyBorder="1" applyAlignment="1">
      <alignment horizontal="left" vertical="center"/>
    </xf>
    <xf numFmtId="49" fontId="12" fillId="5" borderId="20" xfId="6" applyNumberFormat="1" applyFont="1" applyFill="1" applyBorder="1" applyAlignment="1">
      <alignment horizontal="left" vertical="center"/>
    </xf>
    <xf numFmtId="49" fontId="12" fillId="5" borderId="13" xfId="6" applyNumberFormat="1" applyFont="1" applyFill="1" applyBorder="1" applyAlignment="1">
      <alignment horizontal="left" vertical="center"/>
    </xf>
    <xf numFmtId="39" fontId="12" fillId="5" borderId="11" xfId="11" applyNumberFormat="1" applyFont="1" applyFill="1" applyBorder="1" applyAlignment="1">
      <alignment horizontal="center" vertical="center"/>
    </xf>
    <xf numFmtId="39" fontId="12" fillId="5" borderId="21" xfId="11" applyNumberFormat="1" applyFont="1" applyFill="1" applyBorder="1" applyAlignment="1">
      <alignment horizontal="center" vertical="center"/>
    </xf>
    <xf numFmtId="39" fontId="12" fillId="5" borderId="15" xfId="11" applyNumberFormat="1" applyFont="1" applyFill="1" applyBorder="1" applyAlignment="1">
      <alignment horizontal="center" vertical="center"/>
    </xf>
    <xf numFmtId="39" fontId="12" fillId="5" borderId="11" xfId="11" applyNumberFormat="1" applyFont="1" applyFill="1" applyBorder="1" applyAlignment="1">
      <alignment horizontal="left" vertical="center"/>
    </xf>
    <xf numFmtId="39" fontId="12" fillId="5" borderId="21" xfId="11" applyNumberFormat="1" applyFont="1" applyFill="1" applyBorder="1" applyAlignment="1">
      <alignment horizontal="left" vertical="center"/>
    </xf>
    <xf numFmtId="39" fontId="12" fillId="5" borderId="15" xfId="11" applyNumberFormat="1" applyFont="1" applyFill="1" applyBorder="1" applyAlignment="1">
      <alignment horizontal="left" vertical="center"/>
    </xf>
    <xf numFmtId="10" fontId="22" fillId="3" borderId="3" xfId="13" applyNumberFormat="1" applyFont="1" applyFill="1" applyBorder="1" applyAlignment="1">
      <alignment horizontal="center" vertical="center" wrapText="1"/>
    </xf>
    <xf numFmtId="10" fontId="22" fillId="3" borderId="33" xfId="13"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0" fontId="11" fillId="3" borderId="34" xfId="4" applyFont="1" applyFill="1" applyBorder="1" applyAlignment="1">
      <alignment horizontal="center" vertical="center" wrapText="1"/>
    </xf>
    <xf numFmtId="0" fontId="11" fillId="3" borderId="35" xfId="4" applyFont="1" applyFill="1" applyBorder="1" applyAlignment="1">
      <alignment horizontal="center" vertical="center" wrapText="1"/>
    </xf>
    <xf numFmtId="164" fontId="22" fillId="3" borderId="2" xfId="13" applyFont="1" applyFill="1" applyBorder="1" applyAlignment="1">
      <alignment horizontal="center" vertical="center" wrapText="1"/>
    </xf>
    <xf numFmtId="164" fontId="22" fillId="3" borderId="35" xfId="13" applyFont="1" applyFill="1" applyBorder="1" applyAlignment="1">
      <alignment horizontal="center" vertical="center" wrapText="1"/>
    </xf>
    <xf numFmtId="4" fontId="22" fillId="3" borderId="2" xfId="13" applyNumberFormat="1" applyFont="1" applyFill="1" applyBorder="1" applyAlignment="1">
      <alignment horizontal="center" vertical="center" wrapText="1"/>
    </xf>
    <xf numFmtId="4" fontId="22" fillId="3" borderId="35" xfId="13" applyNumberFormat="1" applyFont="1" applyFill="1" applyBorder="1" applyAlignment="1">
      <alignment horizontal="center" vertical="center" wrapText="1"/>
    </xf>
    <xf numFmtId="10" fontId="22" fillId="3" borderId="2" xfId="13" applyNumberFormat="1" applyFont="1" applyFill="1" applyBorder="1" applyAlignment="1">
      <alignment horizontal="center" vertical="center" wrapText="1"/>
    </xf>
    <xf numFmtId="10" fontId="22" fillId="3" borderId="35" xfId="13" applyNumberFormat="1" applyFont="1" applyFill="1" applyBorder="1" applyAlignment="1">
      <alignment horizontal="center" vertical="center" wrapText="1"/>
    </xf>
  </cellXfs>
  <cellStyles count="19">
    <cellStyle name="Millares 14 2" xfId="13" xr:uid="{72C8C4FB-012C-40CD-9E43-676026E09264}"/>
    <cellStyle name="Millares 14 3" xfId="15" xr:uid="{9B10C46B-CFC7-43BC-83E9-8BF4A5AE6A42}"/>
    <cellStyle name="Millares 14 4" xfId="5" xr:uid="{0198214A-D622-4F68-B2EB-8875B343FDFF}"/>
    <cellStyle name="Millares 2 2 2" xfId="3" xr:uid="{E9A0896C-8C5B-4CBE-A665-CCBFEF973082}"/>
    <cellStyle name="Millares 2 2 2 2" xfId="11" xr:uid="{0CA4819B-ADDF-4F85-BE9A-AFBFFF9C1A2D}"/>
    <cellStyle name="Millares 2 3" xfId="16" xr:uid="{F0F70D5F-3BB8-41F0-A5C5-955DA18DA66A}"/>
    <cellStyle name="Normal" xfId="0" builtinId="0"/>
    <cellStyle name="Normal 11 2" xfId="12" xr:uid="{E6AB18A5-53D8-4952-BF48-5D3249656C62}"/>
    <cellStyle name="Normal 14 2 2" xfId="6" xr:uid="{E3C3DE73-0E58-4124-930E-E6CC7B72D0D0}"/>
    <cellStyle name="Normal 14 2 3" xfId="18" xr:uid="{620A7AE3-79C5-4E66-9F0B-E9A113A21032}"/>
    <cellStyle name="Normal 14 3" xfId="17" xr:uid="{38F5C32D-07F3-48CF-AE1D-78C2155935DA}"/>
    <cellStyle name="Normal 14 4" xfId="4" xr:uid="{CA4B11E5-881F-453C-BA1C-4DD5D2503892}"/>
    <cellStyle name="Normal 2" xfId="9" xr:uid="{10310C78-7BF7-48AE-9B21-711F81476B00}"/>
    <cellStyle name="Normal 2 2 2 2 2" xfId="10" xr:uid="{2CC7339A-BEA9-4958-8C04-61B6930AB874}"/>
    <cellStyle name="Normal 2 2 2 2 3" xfId="14" xr:uid="{F9CCD27A-83DE-42B6-B841-E490E1FF4766}"/>
    <cellStyle name="Normal 2 2 2 2 4" xfId="2" xr:uid="{FB4FA5A5-C8D0-4AA7-8CDA-3B2337FC235D}"/>
    <cellStyle name="Porcentaje" xfId="1" builtinId="5"/>
    <cellStyle name="Porcentaje 2 3" xfId="7" xr:uid="{A8D6177D-90B3-445F-B70A-C1BAF6F8FF0F}"/>
    <cellStyle name="Porcentaje 2 4" xfId="8" xr:uid="{E9CABB1D-3915-44A9-A744-30E84F2149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05FE5C6E-EE32-4BF9-9AD9-57389C79F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405676"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7B8EEA09-5DB3-47E9-9411-B359A7C2B3B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25E32C99-7DA8-4536-ADE9-DF4F5B29725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C0E066F9-8281-47DC-B831-361D5A57B61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C406656A-364C-4D93-B360-C855DB14BE1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E2E93BDA-9955-4D0F-BB77-30D640EBBED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0102F667-5E92-45A5-B16A-EBE90EFB418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E5404631-B66B-4168-96FF-B8BAEA01E50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8463965B-4433-4A32-BA1B-205C7148C4B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2DB61024-A162-4C80-8910-B9029A877C0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77DDDD25-6E95-4371-A9C2-08BC43C4ADF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D4FBDB6D-8A9D-4AE4-97A0-4E5F8256D90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253915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5EA3D16E-C508-4ABE-A0A5-D038B143402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9A8A5BCF-10D7-466B-857C-1139B114F98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4AB2A5F9-6659-4D6C-880C-674E274B9D7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64380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F255F455-C553-48A6-B917-B5D8D30D3E7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64380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D24B2673-B7D1-45B9-9333-4B106CB6F1E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213910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051AAF1A-989A-4C3B-8B38-409C791CC6A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213910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DA7402BB-960B-4421-BC55-EE6F02C4D0A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213910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07D5E894-DD96-4B07-AD99-18E19CFADB8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D9193BDD-B5C4-4BFA-BFB9-96FA8D08FB2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CD16-B09E-47D5-AA95-746F1DAC89E0}">
  <dimension ref="A1:AC348"/>
  <sheetViews>
    <sheetView zoomScale="71" zoomScaleNormal="71" workbookViewId="0">
      <pane xSplit="6" ySplit="8" topLeftCell="Y344"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36.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bestFit="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2</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R6" s="21"/>
      <c r="U6" s="21"/>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42.75"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+F101</f>
        <v>10647256000</v>
      </c>
      <c r="G9" s="28">
        <f t="shared" si="0"/>
        <v>0</v>
      </c>
      <c r="H9" s="28">
        <f t="shared" si="0"/>
        <v>0</v>
      </c>
      <c r="I9" s="28">
        <f t="shared" si="0"/>
        <v>0</v>
      </c>
      <c r="J9" s="28">
        <f t="shared" si="0"/>
        <v>0</v>
      </c>
      <c r="K9" s="28">
        <f t="shared" si="0"/>
        <v>0</v>
      </c>
      <c r="L9" s="28">
        <f t="shared" ref="L9:L72" si="1">+G9-H9-I9+J9-K9</f>
        <v>0</v>
      </c>
      <c r="M9" s="28">
        <f t="shared" ref="M9" si="2">+M101</f>
        <v>10647256000</v>
      </c>
      <c r="N9" s="29">
        <f>M9/$M$342</f>
        <v>1.0386157223871493E-3</v>
      </c>
      <c r="O9" s="28">
        <f t="shared" ref="O9:X9" si="3">+O101</f>
        <v>0</v>
      </c>
      <c r="P9" s="28">
        <f t="shared" si="3"/>
        <v>0</v>
      </c>
      <c r="Q9" s="28">
        <f t="shared" si="3"/>
        <v>10647256000</v>
      </c>
      <c r="R9" s="28">
        <f t="shared" si="3"/>
        <v>0</v>
      </c>
      <c r="S9" s="28">
        <f t="shared" si="3"/>
        <v>10647256000</v>
      </c>
      <c r="T9" s="28">
        <f t="shared" si="3"/>
        <v>0</v>
      </c>
      <c r="U9" s="28">
        <f t="shared" si="3"/>
        <v>0</v>
      </c>
      <c r="V9" s="28">
        <f t="shared" si="3"/>
        <v>0</v>
      </c>
      <c r="W9" s="28">
        <f t="shared" si="3"/>
        <v>0</v>
      </c>
      <c r="X9" s="28">
        <f t="shared" si="3"/>
        <v>0</v>
      </c>
      <c r="Y9" s="30">
        <f t="shared" ref="Y9:Y31" si="4">+R9/M9</f>
        <v>0</v>
      </c>
      <c r="Z9" s="30">
        <f t="shared" ref="Z9:Z31" si="5">+U9/M9</f>
        <v>0</v>
      </c>
      <c r="AA9" s="30">
        <f t="shared" ref="AA9:AA31" si="6">+W9/M9</f>
        <v>0</v>
      </c>
      <c r="AB9" s="30" t="s">
        <v>41</v>
      </c>
      <c r="AC9" s="31" t="s">
        <v>41</v>
      </c>
    </row>
    <row r="10" spans="1:29" s="32" customFormat="1" ht="42.75" customHeight="1" thickBot="1" x14ac:dyDescent="0.3">
      <c r="A10" s="326"/>
      <c r="B10" s="33" t="s">
        <v>42</v>
      </c>
      <c r="C10" s="33">
        <v>20</v>
      </c>
      <c r="D10" s="353"/>
      <c r="E10" s="341"/>
      <c r="F10" s="34">
        <f t="shared" ref="F10:K10" si="7">+F11+F41+F92+F105</f>
        <v>128854066130</v>
      </c>
      <c r="G10" s="34">
        <f t="shared" si="7"/>
        <v>0</v>
      </c>
      <c r="H10" s="34">
        <f t="shared" si="7"/>
        <v>0</v>
      </c>
      <c r="I10" s="34">
        <f t="shared" si="7"/>
        <v>0</v>
      </c>
      <c r="J10" s="34">
        <f t="shared" si="7"/>
        <v>1968048</v>
      </c>
      <c r="K10" s="34">
        <f t="shared" si="7"/>
        <v>1968048</v>
      </c>
      <c r="L10" s="34">
        <f t="shared" si="1"/>
        <v>0</v>
      </c>
      <c r="M10" s="34">
        <f t="shared" ref="M10" si="8">+M11+M41+M92+M105</f>
        <v>128854066130</v>
      </c>
      <c r="N10" s="35">
        <f>M10/$M$342</f>
        <v>1.2569422485580458E-2</v>
      </c>
      <c r="O10" s="34">
        <f t="shared" ref="O10:X10" si="9">+O11+O41+O92+O105</f>
        <v>12281565410</v>
      </c>
      <c r="P10" s="34">
        <f t="shared" si="9"/>
        <v>91577625377.830002</v>
      </c>
      <c r="Q10" s="34">
        <f t="shared" si="9"/>
        <v>37276440752.169998</v>
      </c>
      <c r="R10" s="34">
        <f t="shared" si="9"/>
        <v>17004461311.83</v>
      </c>
      <c r="S10" s="34">
        <f t="shared" si="9"/>
        <v>111849604818.17</v>
      </c>
      <c r="T10" s="34">
        <f t="shared" si="9"/>
        <v>74573164066</v>
      </c>
      <c r="U10" s="34">
        <f t="shared" si="9"/>
        <v>3860317590</v>
      </c>
      <c r="V10" s="34">
        <f t="shared" si="9"/>
        <v>13144143721.83</v>
      </c>
      <c r="W10" s="34">
        <f t="shared" si="9"/>
        <v>3432232984</v>
      </c>
      <c r="X10" s="34">
        <f t="shared" si="9"/>
        <v>428084606</v>
      </c>
      <c r="Y10" s="36">
        <f t="shared" si="4"/>
        <v>0.13196681969410506</v>
      </c>
      <c r="Z10" s="36">
        <f t="shared" si="5"/>
        <v>2.9958834097678778E-2</v>
      </c>
      <c r="AA10" s="36">
        <f t="shared" si="6"/>
        <v>2.663659042421869E-2</v>
      </c>
      <c r="AB10" s="36">
        <f t="shared" ref="AB10:AB23" si="10">+U10/R10</f>
        <v>0.22701792895458428</v>
      </c>
      <c r="AC10" s="37">
        <f t="shared" ref="AC10:AC23" si="11">+W10/U10</f>
        <v>0.88910637634868794</v>
      </c>
    </row>
    <row r="11" spans="1:29" ht="42" customHeight="1" x14ac:dyDescent="0.25">
      <c r="A11" s="38" t="s">
        <v>43</v>
      </c>
      <c r="B11" s="39" t="s">
        <v>42</v>
      </c>
      <c r="C11" s="39">
        <v>20</v>
      </c>
      <c r="D11" s="39" t="s">
        <v>39</v>
      </c>
      <c r="E11" s="40" t="s">
        <v>44</v>
      </c>
      <c r="F11" s="41">
        <f t="shared" ref="F11:X11" si="12">+F12</f>
        <v>83734229386</v>
      </c>
      <c r="G11" s="41">
        <f t="shared" si="12"/>
        <v>0</v>
      </c>
      <c r="H11" s="41">
        <f t="shared" si="12"/>
        <v>0</v>
      </c>
      <c r="I11" s="41">
        <f t="shared" si="12"/>
        <v>0</v>
      </c>
      <c r="J11" s="41">
        <f t="shared" si="12"/>
        <v>0</v>
      </c>
      <c r="K11" s="41">
        <f t="shared" si="12"/>
        <v>0</v>
      </c>
      <c r="L11" s="42">
        <f t="shared" si="1"/>
        <v>0</v>
      </c>
      <c r="M11" s="41">
        <f t="shared" si="12"/>
        <v>83734229386</v>
      </c>
      <c r="N11" s="43">
        <f>M11/$M$342</f>
        <v>8.1680845414322384E-3</v>
      </c>
      <c r="O11" s="41">
        <f t="shared" si="12"/>
        <v>6357911050</v>
      </c>
      <c r="P11" s="41">
        <f t="shared" si="12"/>
        <v>77376318336</v>
      </c>
      <c r="Q11" s="41">
        <f t="shared" si="12"/>
        <v>6357911050</v>
      </c>
      <c r="R11" s="41">
        <f t="shared" si="12"/>
        <v>3301807790</v>
      </c>
      <c r="S11" s="41">
        <f t="shared" si="12"/>
        <v>80432421596</v>
      </c>
      <c r="T11" s="41">
        <f t="shared" si="12"/>
        <v>74074510546</v>
      </c>
      <c r="U11" s="41">
        <f t="shared" si="12"/>
        <v>3301807790</v>
      </c>
      <c r="V11" s="41">
        <f t="shared" si="12"/>
        <v>0</v>
      </c>
      <c r="W11" s="41">
        <f t="shared" si="12"/>
        <v>3245032405</v>
      </c>
      <c r="X11" s="41">
        <f t="shared" si="12"/>
        <v>56775385</v>
      </c>
      <c r="Y11" s="44">
        <f t="shared" si="4"/>
        <v>3.9431995901929778E-2</v>
      </c>
      <c r="Z11" s="44">
        <f t="shared" si="5"/>
        <v>3.9431995901929778E-2</v>
      </c>
      <c r="AA11" s="44">
        <f t="shared" si="6"/>
        <v>3.8753953177749732E-2</v>
      </c>
      <c r="AB11" s="44">
        <f t="shared" si="10"/>
        <v>1</v>
      </c>
      <c r="AC11" s="45">
        <f t="shared" si="11"/>
        <v>0.98280475769305764</v>
      </c>
    </row>
    <row r="12" spans="1:29" ht="42" customHeight="1" x14ac:dyDescent="0.25">
      <c r="A12" s="46" t="s">
        <v>45</v>
      </c>
      <c r="B12" s="47" t="s">
        <v>42</v>
      </c>
      <c r="C12" s="47">
        <v>20</v>
      </c>
      <c r="D12" s="47" t="s">
        <v>39</v>
      </c>
      <c r="E12" s="48" t="s">
        <v>46</v>
      </c>
      <c r="F12" s="49">
        <f>+F13+F24+F32+F39</f>
        <v>83734229386</v>
      </c>
      <c r="G12" s="49">
        <f t="shared" ref="G12:K12" si="13">+G13+G24+G32+G39</f>
        <v>0</v>
      </c>
      <c r="H12" s="49">
        <f t="shared" si="13"/>
        <v>0</v>
      </c>
      <c r="I12" s="49">
        <f t="shared" si="13"/>
        <v>0</v>
      </c>
      <c r="J12" s="49">
        <f t="shared" si="13"/>
        <v>0</v>
      </c>
      <c r="K12" s="49">
        <f t="shared" si="13"/>
        <v>0</v>
      </c>
      <c r="L12" s="50">
        <f t="shared" si="1"/>
        <v>0</v>
      </c>
      <c r="M12" s="49">
        <f>+M13+M24+M32+M39</f>
        <v>83734229386</v>
      </c>
      <c r="N12" s="51">
        <f t="shared" ref="N12:N75" si="14">M12/$M$342</f>
        <v>8.1680845414322384E-3</v>
      </c>
      <c r="O12" s="49">
        <f t="shared" ref="O12:X12" si="15">+O13+O24+O32+O39</f>
        <v>6357911050</v>
      </c>
      <c r="P12" s="49">
        <f t="shared" si="15"/>
        <v>77376318336</v>
      </c>
      <c r="Q12" s="49">
        <f t="shared" si="15"/>
        <v>6357911050</v>
      </c>
      <c r="R12" s="49">
        <f t="shared" si="15"/>
        <v>3301807790</v>
      </c>
      <c r="S12" s="49">
        <f t="shared" si="15"/>
        <v>80432421596</v>
      </c>
      <c r="T12" s="49">
        <f t="shared" si="15"/>
        <v>74074510546</v>
      </c>
      <c r="U12" s="49">
        <f t="shared" si="15"/>
        <v>3301807790</v>
      </c>
      <c r="V12" s="49">
        <f t="shared" si="15"/>
        <v>0</v>
      </c>
      <c r="W12" s="49">
        <f t="shared" si="15"/>
        <v>3245032405</v>
      </c>
      <c r="X12" s="49">
        <f t="shared" si="15"/>
        <v>56775385</v>
      </c>
      <c r="Y12" s="52">
        <f t="shared" si="4"/>
        <v>3.9431995901929778E-2</v>
      </c>
      <c r="Z12" s="52">
        <f t="shared" si="5"/>
        <v>3.9431995901929778E-2</v>
      </c>
      <c r="AA12" s="52">
        <f t="shared" si="6"/>
        <v>3.8753953177749732E-2</v>
      </c>
      <c r="AB12" s="52">
        <f t="shared" si="10"/>
        <v>1</v>
      </c>
      <c r="AC12" s="53">
        <f t="shared" si="11"/>
        <v>0.98280475769305764</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14"/>
        <v>5.1440456561336915E-3</v>
      </c>
      <c r="O13" s="49">
        <f t="shared" si="16"/>
        <v>0</v>
      </c>
      <c r="P13" s="49">
        <f t="shared" si="16"/>
        <v>52733623992</v>
      </c>
      <c r="Q13" s="49">
        <f t="shared" si="16"/>
        <v>0</v>
      </c>
      <c r="R13" s="49">
        <f t="shared" si="16"/>
        <v>3058704387</v>
      </c>
      <c r="S13" s="49">
        <f t="shared" si="16"/>
        <v>49674919605</v>
      </c>
      <c r="T13" s="49">
        <f t="shared" si="16"/>
        <v>49674919605</v>
      </c>
      <c r="U13" s="49">
        <f t="shared" si="16"/>
        <v>3058704387</v>
      </c>
      <c r="V13" s="49">
        <f t="shared" si="16"/>
        <v>0</v>
      </c>
      <c r="W13" s="49">
        <f t="shared" si="16"/>
        <v>3001929002</v>
      </c>
      <c r="X13" s="49">
        <f t="shared" si="16"/>
        <v>56775385</v>
      </c>
      <c r="Y13" s="52">
        <f t="shared" si="4"/>
        <v>5.8002924044515194E-2</v>
      </c>
      <c r="Z13" s="52">
        <f t="shared" si="5"/>
        <v>5.8002924044515194E-2</v>
      </c>
      <c r="AA13" s="52">
        <f t="shared" si="6"/>
        <v>5.6926279188690129E-2</v>
      </c>
      <c r="AB13" s="52">
        <f t="shared" si="10"/>
        <v>1</v>
      </c>
      <c r="AC13" s="53">
        <f t="shared" si="11"/>
        <v>0.98143809344855137</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14"/>
        <v>5.1440456561336915E-3</v>
      </c>
      <c r="O14" s="49">
        <f t="shared" ref="O14:X14" si="20">SUM(O15:O23)</f>
        <v>0</v>
      </c>
      <c r="P14" s="49">
        <f t="shared" si="20"/>
        <v>52733623992</v>
      </c>
      <c r="Q14" s="49">
        <f t="shared" si="20"/>
        <v>0</v>
      </c>
      <c r="R14" s="49">
        <f t="shared" si="20"/>
        <v>3058704387</v>
      </c>
      <c r="S14" s="49">
        <f t="shared" si="20"/>
        <v>49674919605</v>
      </c>
      <c r="T14" s="49">
        <f t="shared" si="20"/>
        <v>49674919605</v>
      </c>
      <c r="U14" s="49">
        <f t="shared" si="20"/>
        <v>3058704387</v>
      </c>
      <c r="V14" s="49">
        <f t="shared" si="20"/>
        <v>0</v>
      </c>
      <c r="W14" s="49">
        <f t="shared" si="20"/>
        <v>3001929002</v>
      </c>
      <c r="X14" s="49">
        <f t="shared" si="20"/>
        <v>56775385</v>
      </c>
      <c r="Y14" s="52">
        <f t="shared" si="4"/>
        <v>5.8002924044515194E-2</v>
      </c>
      <c r="Z14" s="52">
        <f t="shared" si="5"/>
        <v>5.8002924044515194E-2</v>
      </c>
      <c r="AA14" s="52">
        <f t="shared" si="6"/>
        <v>5.6926279188690129E-2</v>
      </c>
      <c r="AB14" s="52">
        <f t="shared" si="10"/>
        <v>1</v>
      </c>
      <c r="AC14" s="53">
        <f t="shared" si="11"/>
        <v>0.98143809344855137</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14"/>
        <v>3.7771984103775877E-3</v>
      </c>
      <c r="O15" s="57">
        <v>0</v>
      </c>
      <c r="P15" s="57">
        <v>38721538266</v>
      </c>
      <c r="Q15" s="57">
        <f>M15-P15</f>
        <v>0</v>
      </c>
      <c r="R15" s="57">
        <v>2730015057</v>
      </c>
      <c r="S15" s="57">
        <f>+M15-R15</f>
        <v>35991523209</v>
      </c>
      <c r="T15" s="57">
        <f>P15-R15</f>
        <v>35991523209</v>
      </c>
      <c r="U15" s="57">
        <v>2730015057</v>
      </c>
      <c r="V15" s="57">
        <f>+R15-U15</f>
        <v>0</v>
      </c>
      <c r="W15" s="57">
        <v>2679289258</v>
      </c>
      <c r="X15" s="60">
        <f>+U15-W15</f>
        <v>50725799</v>
      </c>
      <c r="Y15" s="61">
        <f t="shared" si="4"/>
        <v>7.0503786245422195E-2</v>
      </c>
      <c r="Z15" s="61">
        <f t="shared" si="5"/>
        <v>7.0503786245422195E-2</v>
      </c>
      <c r="AA15" s="61">
        <f t="shared" si="6"/>
        <v>6.9193771166694285E-2</v>
      </c>
      <c r="AB15" s="61">
        <f t="shared" si="10"/>
        <v>1</v>
      </c>
      <c r="AC15" s="62">
        <f t="shared" si="11"/>
        <v>0.98141922372554891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14"/>
        <v>4.0434366594506807E-4</v>
      </c>
      <c r="O16" s="57">
        <v>0</v>
      </c>
      <c r="P16" s="57">
        <v>4145085069</v>
      </c>
      <c r="Q16" s="57">
        <f t="shared" ref="Q16:Q23" si="22">M16-P16</f>
        <v>0</v>
      </c>
      <c r="R16" s="57">
        <v>223833838</v>
      </c>
      <c r="S16" s="57">
        <f t="shared" ref="S16:S23" si="23">+M16-R16</f>
        <v>3921251231</v>
      </c>
      <c r="T16" s="57">
        <f t="shared" ref="T16:T23" si="24">P16-R16</f>
        <v>3921251231</v>
      </c>
      <c r="U16" s="57">
        <v>223833838</v>
      </c>
      <c r="V16" s="57">
        <f t="shared" ref="V16:V31" si="25">+R16-U16</f>
        <v>0</v>
      </c>
      <c r="W16" s="57">
        <v>223833838</v>
      </c>
      <c r="X16" s="60">
        <f t="shared" ref="X16:X23" si="26">+U16-W16</f>
        <v>0</v>
      </c>
      <c r="Y16" s="61">
        <f t="shared" si="4"/>
        <v>5.3999817681425734E-2</v>
      </c>
      <c r="Z16" s="61">
        <f t="shared" si="5"/>
        <v>5.3999817681425734E-2</v>
      </c>
      <c r="AA16" s="61">
        <f t="shared" si="6"/>
        <v>5.3999817681425734E-2</v>
      </c>
      <c r="AB16" s="61">
        <f t="shared" si="10"/>
        <v>1</v>
      </c>
      <c r="AC16" s="62">
        <f t="shared" si="11"/>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14"/>
        <v>3.4203279894789137E-7</v>
      </c>
      <c r="O17" s="57">
        <v>0</v>
      </c>
      <c r="P17" s="57">
        <v>3506312</v>
      </c>
      <c r="Q17" s="57">
        <f t="shared" si="22"/>
        <v>0</v>
      </c>
      <c r="R17" s="57">
        <v>98931</v>
      </c>
      <c r="S17" s="57">
        <f t="shared" si="23"/>
        <v>3407381</v>
      </c>
      <c r="T17" s="57">
        <f t="shared" si="24"/>
        <v>3407381</v>
      </c>
      <c r="U17" s="57">
        <v>98931</v>
      </c>
      <c r="V17" s="57">
        <f t="shared" si="25"/>
        <v>0</v>
      </c>
      <c r="W17" s="57">
        <v>98931</v>
      </c>
      <c r="X17" s="60">
        <f t="shared" si="26"/>
        <v>0</v>
      </c>
      <c r="Y17" s="61">
        <f t="shared" si="4"/>
        <v>2.8215116053562833E-2</v>
      </c>
      <c r="Z17" s="61">
        <f t="shared" si="5"/>
        <v>2.8215116053562833E-2</v>
      </c>
      <c r="AA17" s="61">
        <f t="shared" si="6"/>
        <v>2.8215116053562833E-2</v>
      </c>
      <c r="AB17" s="61">
        <f t="shared" si="10"/>
        <v>1</v>
      </c>
      <c r="AC17" s="62">
        <f t="shared" si="11"/>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14"/>
        <v>8.0185556270506594E-7</v>
      </c>
      <c r="O18" s="57">
        <v>0</v>
      </c>
      <c r="P18" s="57">
        <v>8220135</v>
      </c>
      <c r="Q18" s="57">
        <f t="shared" si="22"/>
        <v>0</v>
      </c>
      <c r="R18" s="57">
        <v>1577602</v>
      </c>
      <c r="S18" s="57">
        <f t="shared" si="23"/>
        <v>6642533</v>
      </c>
      <c r="T18" s="57">
        <f t="shared" si="24"/>
        <v>6642533</v>
      </c>
      <c r="U18" s="57">
        <v>1577602</v>
      </c>
      <c r="V18" s="57">
        <f t="shared" si="25"/>
        <v>0</v>
      </c>
      <c r="W18" s="57">
        <v>1577602</v>
      </c>
      <c r="X18" s="60">
        <f t="shared" si="26"/>
        <v>0</v>
      </c>
      <c r="Y18" s="61">
        <f t="shared" si="4"/>
        <v>0.19191923247002635</v>
      </c>
      <c r="Z18" s="61">
        <f t="shared" si="5"/>
        <v>0.19191923247002635</v>
      </c>
      <c r="AA18" s="61">
        <f t="shared" si="6"/>
        <v>0.19191923247002635</v>
      </c>
      <c r="AB18" s="61">
        <f t="shared" si="10"/>
        <v>1</v>
      </c>
      <c r="AC18" s="62">
        <f t="shared" si="11"/>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14"/>
        <v>1.927672987670539E-4</v>
      </c>
      <c r="O19" s="57">
        <v>0</v>
      </c>
      <c r="P19" s="57">
        <v>1976132976</v>
      </c>
      <c r="Q19" s="57">
        <f t="shared" si="22"/>
        <v>0</v>
      </c>
      <c r="R19" s="57">
        <v>0</v>
      </c>
      <c r="S19" s="57">
        <f t="shared" si="23"/>
        <v>1976132976</v>
      </c>
      <c r="T19" s="57">
        <f t="shared" si="24"/>
        <v>1976132976</v>
      </c>
      <c r="U19" s="57">
        <v>0</v>
      </c>
      <c r="V19" s="57">
        <f t="shared" si="25"/>
        <v>0</v>
      </c>
      <c r="W19" s="57">
        <v>0</v>
      </c>
      <c r="X19" s="60">
        <f t="shared" si="26"/>
        <v>0</v>
      </c>
      <c r="Y19" s="61">
        <f t="shared" si="4"/>
        <v>0</v>
      </c>
      <c r="Z19" s="61">
        <f t="shared" si="5"/>
        <v>0</v>
      </c>
      <c r="AA19" s="61">
        <f t="shared" si="6"/>
        <v>0</v>
      </c>
      <c r="AB19" s="61" t="s">
        <v>41</v>
      </c>
      <c r="AC19" s="62" t="s">
        <v>41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14"/>
        <v>1.4211026475014442E-4</v>
      </c>
      <c r="O20" s="57">
        <v>0</v>
      </c>
      <c r="P20" s="57">
        <v>1456827907</v>
      </c>
      <c r="Q20" s="57">
        <f t="shared" si="22"/>
        <v>0</v>
      </c>
      <c r="R20" s="57">
        <v>92210849</v>
      </c>
      <c r="S20" s="57">
        <f t="shared" si="23"/>
        <v>1364617058</v>
      </c>
      <c r="T20" s="57">
        <f t="shared" si="24"/>
        <v>1364617058</v>
      </c>
      <c r="U20" s="57">
        <v>92210849</v>
      </c>
      <c r="V20" s="57">
        <f t="shared" si="25"/>
        <v>0</v>
      </c>
      <c r="W20" s="57">
        <v>86161263</v>
      </c>
      <c r="X20" s="60">
        <f t="shared" si="26"/>
        <v>6049586</v>
      </c>
      <c r="Y20" s="61">
        <f t="shared" si="4"/>
        <v>6.3295636057581373E-2</v>
      </c>
      <c r="Z20" s="61">
        <f t="shared" si="5"/>
        <v>6.3295636057581373E-2</v>
      </c>
      <c r="AA20" s="61">
        <f t="shared" si="6"/>
        <v>5.9143061844160565E-2</v>
      </c>
      <c r="AB20" s="61">
        <f t="shared" si="10"/>
        <v>1</v>
      </c>
      <c r="AC20" s="62">
        <f t="shared" si="11"/>
        <v>0.9343939887160132</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14"/>
        <v>1.8943512213077926E-5</v>
      </c>
      <c r="O21" s="57">
        <v>0</v>
      </c>
      <c r="P21" s="57">
        <v>194197353</v>
      </c>
      <c r="Q21" s="57">
        <f t="shared" si="22"/>
        <v>0</v>
      </c>
      <c r="R21" s="57">
        <v>0</v>
      </c>
      <c r="S21" s="57">
        <f t="shared" si="23"/>
        <v>194197353</v>
      </c>
      <c r="T21" s="57">
        <f t="shared" si="24"/>
        <v>194197353</v>
      </c>
      <c r="U21" s="57">
        <v>0</v>
      </c>
      <c r="V21" s="57">
        <f t="shared" si="25"/>
        <v>0</v>
      </c>
      <c r="W21" s="57">
        <v>0</v>
      </c>
      <c r="X21" s="60">
        <f t="shared" si="26"/>
        <v>0</v>
      </c>
      <c r="Y21" s="61">
        <f t="shared" si="4"/>
        <v>0</v>
      </c>
      <c r="Z21" s="61">
        <f t="shared" si="5"/>
        <v>0</v>
      </c>
      <c r="AA21" s="61">
        <f t="shared" si="6"/>
        <v>0</v>
      </c>
      <c r="AB21" s="61" t="s">
        <v>41</v>
      </c>
      <c r="AC21" s="62" t="s">
        <v>41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14"/>
        <v>3.8389029318628738E-4</v>
      </c>
      <c r="O22" s="57">
        <v>0</v>
      </c>
      <c r="P22" s="57">
        <v>3935409545</v>
      </c>
      <c r="Q22" s="57">
        <f t="shared" si="22"/>
        <v>0</v>
      </c>
      <c r="R22" s="57">
        <v>96025</v>
      </c>
      <c r="S22" s="57">
        <f t="shared" si="23"/>
        <v>3935313520</v>
      </c>
      <c r="T22" s="57">
        <f t="shared" si="24"/>
        <v>3935313520</v>
      </c>
      <c r="U22" s="57">
        <v>96025</v>
      </c>
      <c r="V22" s="57">
        <f t="shared" si="25"/>
        <v>0</v>
      </c>
      <c r="W22" s="57">
        <v>96025</v>
      </c>
      <c r="X22" s="60">
        <f t="shared" si="26"/>
        <v>0</v>
      </c>
      <c r="Y22" s="61">
        <f t="shared" si="4"/>
        <v>2.4400255907800315E-5</v>
      </c>
      <c r="Z22" s="61">
        <f t="shared" si="5"/>
        <v>2.4400255907800315E-5</v>
      </c>
      <c r="AA22" s="61">
        <f t="shared" si="6"/>
        <v>2.4400255907800315E-5</v>
      </c>
      <c r="AB22" s="61">
        <f t="shared" si="10"/>
        <v>1</v>
      </c>
      <c r="AC22" s="62">
        <f t="shared" si="11"/>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14"/>
        <v>2.2364832253281939E-4</v>
      </c>
      <c r="O23" s="57">
        <v>0</v>
      </c>
      <c r="P23" s="57">
        <v>2292706429</v>
      </c>
      <c r="Q23" s="57">
        <f t="shared" si="22"/>
        <v>0</v>
      </c>
      <c r="R23" s="57">
        <v>10872085</v>
      </c>
      <c r="S23" s="57">
        <f t="shared" si="23"/>
        <v>2281834344</v>
      </c>
      <c r="T23" s="57">
        <f t="shared" si="24"/>
        <v>2281834344</v>
      </c>
      <c r="U23" s="57">
        <v>10872085</v>
      </c>
      <c r="V23" s="57">
        <f t="shared" si="25"/>
        <v>0</v>
      </c>
      <c r="W23" s="57">
        <v>10872085</v>
      </c>
      <c r="X23" s="60">
        <f t="shared" si="26"/>
        <v>0</v>
      </c>
      <c r="Y23" s="61">
        <f t="shared" si="4"/>
        <v>4.7420310173518516E-3</v>
      </c>
      <c r="Z23" s="61">
        <f t="shared" si="5"/>
        <v>4.7420310173518516E-3</v>
      </c>
      <c r="AA23" s="61">
        <f t="shared" si="6"/>
        <v>4.7420310173518516E-3</v>
      </c>
      <c r="AB23" s="61">
        <f t="shared" si="10"/>
        <v>1</v>
      </c>
      <c r="AC23" s="62">
        <f t="shared" si="11"/>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14"/>
        <v>1.7945181618330183E-3</v>
      </c>
      <c r="O24" s="49">
        <f t="shared" si="27"/>
        <v>0</v>
      </c>
      <c r="P24" s="49">
        <f t="shared" si="27"/>
        <v>18396307560</v>
      </c>
      <c r="Q24" s="49">
        <f t="shared" si="27"/>
        <v>0</v>
      </c>
      <c r="R24" s="49">
        <f t="shared" si="27"/>
        <v>0</v>
      </c>
      <c r="S24" s="49">
        <f t="shared" si="27"/>
        <v>18396307560</v>
      </c>
      <c r="T24" s="49">
        <f t="shared" si="27"/>
        <v>18396307560</v>
      </c>
      <c r="U24" s="49">
        <f t="shared" si="27"/>
        <v>0</v>
      </c>
      <c r="V24" s="49">
        <f t="shared" si="27"/>
        <v>0</v>
      </c>
      <c r="W24" s="49">
        <f t="shared" si="27"/>
        <v>0</v>
      </c>
      <c r="X24" s="49">
        <f t="shared" si="27"/>
        <v>0</v>
      </c>
      <c r="Y24" s="52">
        <f t="shared" si="4"/>
        <v>0</v>
      </c>
      <c r="Z24" s="52">
        <f t="shared" si="5"/>
        <v>0</v>
      </c>
      <c r="AA24" s="52">
        <f t="shared" si="6"/>
        <v>0</v>
      </c>
      <c r="AB24" s="52" t="s">
        <v>41</v>
      </c>
      <c r="AC24" s="53" t="s">
        <v>41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14"/>
        <v>5.3979459108367443E-4</v>
      </c>
      <c r="O25" s="57">
        <v>0</v>
      </c>
      <c r="P25" s="57">
        <v>5533645481</v>
      </c>
      <c r="Q25" s="57">
        <f t="shared" ref="Q25:Q31" si="29">M25-P25</f>
        <v>0</v>
      </c>
      <c r="R25" s="57">
        <v>0</v>
      </c>
      <c r="S25" s="57">
        <f t="shared" ref="S25:S31" si="30">+M25-R25</f>
        <v>5533645481</v>
      </c>
      <c r="T25" s="57">
        <f t="shared" ref="T25:T31" si="31">P25-R25</f>
        <v>5533645481</v>
      </c>
      <c r="U25" s="57">
        <v>0</v>
      </c>
      <c r="V25" s="57">
        <f t="shared" si="25"/>
        <v>0</v>
      </c>
      <c r="W25" s="57">
        <v>0</v>
      </c>
      <c r="X25" s="60">
        <f>+U25-W25</f>
        <v>0</v>
      </c>
      <c r="Y25" s="61">
        <f t="shared" si="4"/>
        <v>0</v>
      </c>
      <c r="Z25" s="61">
        <f t="shared" si="5"/>
        <v>0</v>
      </c>
      <c r="AA25" s="61">
        <f t="shared" si="6"/>
        <v>0</v>
      </c>
      <c r="AB25" s="61" t="s">
        <v>41</v>
      </c>
      <c r="AC25" s="62" t="s">
        <v>41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14"/>
        <v>3.8235450201353822E-4</v>
      </c>
      <c r="O26" s="57">
        <v>0</v>
      </c>
      <c r="P26" s="57">
        <v>3919665549</v>
      </c>
      <c r="Q26" s="57">
        <f t="shared" si="29"/>
        <v>0</v>
      </c>
      <c r="R26" s="57">
        <v>0</v>
      </c>
      <c r="S26" s="57">
        <f t="shared" si="30"/>
        <v>3919665549</v>
      </c>
      <c r="T26" s="57">
        <f t="shared" si="31"/>
        <v>3919665549</v>
      </c>
      <c r="U26" s="57">
        <v>0</v>
      </c>
      <c r="V26" s="57">
        <f t="shared" si="25"/>
        <v>0</v>
      </c>
      <c r="W26" s="57">
        <v>0</v>
      </c>
      <c r="X26" s="60">
        <f t="shared" ref="X26:X31" si="32">+U26-W26</f>
        <v>0</v>
      </c>
      <c r="Y26" s="61">
        <f t="shared" si="4"/>
        <v>0</v>
      </c>
      <c r="Z26" s="61">
        <f t="shared" si="5"/>
        <v>0</v>
      </c>
      <c r="AA26" s="61">
        <f t="shared" si="6"/>
        <v>0</v>
      </c>
      <c r="AB26" s="61" t="s">
        <v>41</v>
      </c>
      <c r="AC26" s="62" t="s">
        <v>41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14"/>
        <v>4.4060135452846891E-4</v>
      </c>
      <c r="O27" s="57">
        <v>0</v>
      </c>
      <c r="P27" s="57">
        <v>4516776816</v>
      </c>
      <c r="Q27" s="57">
        <f t="shared" si="29"/>
        <v>0</v>
      </c>
      <c r="R27" s="57">
        <v>0</v>
      </c>
      <c r="S27" s="57">
        <f t="shared" si="30"/>
        <v>4516776816</v>
      </c>
      <c r="T27" s="57">
        <f t="shared" si="31"/>
        <v>4516776816</v>
      </c>
      <c r="U27" s="57">
        <v>0</v>
      </c>
      <c r="V27" s="57">
        <f t="shared" si="25"/>
        <v>0</v>
      </c>
      <c r="W27" s="57">
        <v>0</v>
      </c>
      <c r="X27" s="60">
        <f t="shared" si="32"/>
        <v>0</v>
      </c>
      <c r="Y27" s="61">
        <f t="shared" si="4"/>
        <v>0</v>
      </c>
      <c r="Z27" s="61">
        <f t="shared" si="5"/>
        <v>0</v>
      </c>
      <c r="AA27" s="61">
        <f t="shared" si="6"/>
        <v>0</v>
      </c>
      <c r="AB27" s="61" t="s">
        <v>41</v>
      </c>
      <c r="AC27" s="62" t="s">
        <v>41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14"/>
        <v>1.7993153039374074E-4</v>
      </c>
      <c r="O28" s="57">
        <v>0</v>
      </c>
      <c r="P28" s="57">
        <v>1844548494</v>
      </c>
      <c r="Q28" s="57">
        <f t="shared" si="29"/>
        <v>0</v>
      </c>
      <c r="R28" s="57">
        <v>0</v>
      </c>
      <c r="S28" s="57">
        <f t="shared" si="30"/>
        <v>1844548494</v>
      </c>
      <c r="T28" s="57">
        <f t="shared" si="31"/>
        <v>1844548494</v>
      </c>
      <c r="U28" s="57">
        <v>0</v>
      </c>
      <c r="V28" s="57">
        <f t="shared" si="25"/>
        <v>0</v>
      </c>
      <c r="W28" s="57">
        <v>0</v>
      </c>
      <c r="X28" s="60">
        <f t="shared" si="32"/>
        <v>0</v>
      </c>
      <c r="Y28" s="61">
        <f t="shared" si="4"/>
        <v>0</v>
      </c>
      <c r="Z28" s="61">
        <f t="shared" si="5"/>
        <v>0</v>
      </c>
      <c r="AA28" s="61">
        <f t="shared" si="6"/>
        <v>0</v>
      </c>
      <c r="AB28" s="61" t="s">
        <v>41</v>
      </c>
      <c r="AC28" s="62" t="s">
        <v>41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14"/>
        <v>2.6921770870193974E-5</v>
      </c>
      <c r="O29" s="57">
        <v>0</v>
      </c>
      <c r="P29" s="57">
        <v>275985603</v>
      </c>
      <c r="Q29" s="57">
        <f t="shared" si="29"/>
        <v>0</v>
      </c>
      <c r="R29" s="57">
        <v>0</v>
      </c>
      <c r="S29" s="57">
        <f t="shared" si="30"/>
        <v>275985603</v>
      </c>
      <c r="T29" s="57">
        <f t="shared" si="31"/>
        <v>275985603</v>
      </c>
      <c r="U29" s="57">
        <v>0</v>
      </c>
      <c r="V29" s="57">
        <f t="shared" si="25"/>
        <v>0</v>
      </c>
      <c r="W29" s="57">
        <v>0</v>
      </c>
      <c r="X29" s="60">
        <f t="shared" si="32"/>
        <v>0</v>
      </c>
      <c r="Y29" s="61">
        <f t="shared" si="4"/>
        <v>0</v>
      </c>
      <c r="Z29" s="61">
        <f t="shared" si="5"/>
        <v>0</v>
      </c>
      <c r="AA29" s="61">
        <f t="shared" si="6"/>
        <v>0</v>
      </c>
      <c r="AB29" s="61" t="s">
        <v>41</v>
      </c>
      <c r="AC29" s="62" t="s">
        <v>41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14"/>
        <v>1.3494864774653167E-4</v>
      </c>
      <c r="O30" s="57">
        <v>0</v>
      </c>
      <c r="P30" s="57">
        <v>1383411370</v>
      </c>
      <c r="Q30" s="57">
        <f t="shared" si="29"/>
        <v>0</v>
      </c>
      <c r="R30" s="57">
        <v>0</v>
      </c>
      <c r="S30" s="57">
        <f t="shared" si="30"/>
        <v>1383411370</v>
      </c>
      <c r="T30" s="57">
        <f t="shared" si="31"/>
        <v>1383411370</v>
      </c>
      <c r="U30" s="57">
        <v>0</v>
      </c>
      <c r="V30" s="57">
        <f t="shared" si="25"/>
        <v>0</v>
      </c>
      <c r="W30" s="57">
        <v>0</v>
      </c>
      <c r="X30" s="60">
        <f t="shared" si="32"/>
        <v>0</v>
      </c>
      <c r="Y30" s="61">
        <f t="shared" si="4"/>
        <v>0</v>
      </c>
      <c r="Z30" s="61">
        <f t="shared" si="5"/>
        <v>0</v>
      </c>
      <c r="AA30" s="61">
        <f t="shared" si="6"/>
        <v>0</v>
      </c>
      <c r="AB30" s="61" t="s">
        <v>41</v>
      </c>
      <c r="AC30" s="62" t="s">
        <v>41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14"/>
        <v>8.9965765196870368E-5</v>
      </c>
      <c r="O31" s="57">
        <v>0</v>
      </c>
      <c r="P31" s="57">
        <v>922274247</v>
      </c>
      <c r="Q31" s="57">
        <f t="shared" si="29"/>
        <v>0</v>
      </c>
      <c r="R31" s="57">
        <v>0</v>
      </c>
      <c r="S31" s="57">
        <f t="shared" si="30"/>
        <v>922274247</v>
      </c>
      <c r="T31" s="57">
        <f t="shared" si="31"/>
        <v>922274247</v>
      </c>
      <c r="U31" s="57">
        <v>0</v>
      </c>
      <c r="V31" s="57">
        <f t="shared" si="25"/>
        <v>0</v>
      </c>
      <c r="W31" s="57">
        <v>0</v>
      </c>
      <c r="X31" s="60">
        <f t="shared" si="32"/>
        <v>0</v>
      </c>
      <c r="Y31" s="61">
        <f t="shared" si="4"/>
        <v>0</v>
      </c>
      <c r="Z31" s="61">
        <f t="shared" si="5"/>
        <v>0</v>
      </c>
      <c r="AA31" s="61">
        <f t="shared" si="6"/>
        <v>0</v>
      </c>
      <c r="AB31" s="61" t="s">
        <v>41</v>
      </c>
      <c r="AC31" s="62" t="s">
        <v>41</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14"/>
        <v>6.0932089187802965E-4</v>
      </c>
      <c r="O32" s="49">
        <f t="shared" ref="O32:X32" si="34">+O33+O37+O38</f>
        <v>0</v>
      </c>
      <c r="P32" s="49">
        <f t="shared" si="34"/>
        <v>6246386784</v>
      </c>
      <c r="Q32" s="49">
        <f t="shared" si="34"/>
        <v>0</v>
      </c>
      <c r="R32" s="49">
        <f t="shared" si="34"/>
        <v>243103403</v>
      </c>
      <c r="S32" s="49">
        <f t="shared" si="34"/>
        <v>6003283381</v>
      </c>
      <c r="T32" s="49">
        <f t="shared" si="34"/>
        <v>6003283381</v>
      </c>
      <c r="U32" s="49">
        <f t="shared" si="34"/>
        <v>243103403</v>
      </c>
      <c r="V32" s="49">
        <f t="shared" si="34"/>
        <v>0</v>
      </c>
      <c r="W32" s="49">
        <f t="shared" si="34"/>
        <v>243103403</v>
      </c>
      <c r="X32" s="49">
        <f t="shared" si="34"/>
        <v>0</v>
      </c>
      <c r="Y32" s="52">
        <f>+R32/M32</f>
        <v>3.8919044146082132E-2</v>
      </c>
      <c r="Z32" s="52">
        <f>+U32/M32</f>
        <v>3.8919044146082132E-2</v>
      </c>
      <c r="AA32" s="52">
        <f>+W32/M32</f>
        <v>3.8919044146082132E-2</v>
      </c>
      <c r="AB32" s="52">
        <f>+U32/R32</f>
        <v>1</v>
      </c>
      <c r="AC32" s="53">
        <f>+W32/U32</f>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14"/>
        <v>3.4935562480400593E-4</v>
      </c>
      <c r="O33" s="49">
        <f t="shared" ref="O33:X33" si="36">+O34+O35+O36</f>
        <v>0</v>
      </c>
      <c r="P33" s="49">
        <f t="shared" si="36"/>
        <v>3581381152</v>
      </c>
      <c r="Q33" s="49">
        <f t="shared" si="36"/>
        <v>0</v>
      </c>
      <c r="R33" s="49">
        <f t="shared" si="36"/>
        <v>15249595</v>
      </c>
      <c r="S33" s="49">
        <f t="shared" si="36"/>
        <v>3566131557</v>
      </c>
      <c r="T33" s="49">
        <f t="shared" si="36"/>
        <v>3566131557</v>
      </c>
      <c r="U33" s="49">
        <f t="shared" si="36"/>
        <v>15249595</v>
      </c>
      <c r="V33" s="49">
        <f t="shared" si="36"/>
        <v>0</v>
      </c>
      <c r="W33" s="49">
        <f t="shared" si="36"/>
        <v>15249595</v>
      </c>
      <c r="X33" s="49">
        <f t="shared" si="36"/>
        <v>0</v>
      </c>
      <c r="Y33" s="52">
        <f>+R33/M33</f>
        <v>4.2580206777164615E-3</v>
      </c>
      <c r="Z33" s="52">
        <f>+U33/M33</f>
        <v>4.2580206777164615E-3</v>
      </c>
      <c r="AA33" s="52">
        <f>+W33/M33</f>
        <v>4.2580206777164615E-3</v>
      </c>
      <c r="AB33" s="52">
        <f>+U33/R33</f>
        <v>1</v>
      </c>
      <c r="AC33" s="53">
        <f>+W33/U33</f>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14"/>
        <v>2.2708890455391646E-4</v>
      </c>
      <c r="O34" s="57">
        <v>0</v>
      </c>
      <c r="P34" s="57">
        <v>2327977181</v>
      </c>
      <c r="Q34" s="57">
        <f t="shared" ref="Q34:Q40" si="38">M34-P34</f>
        <v>0</v>
      </c>
      <c r="R34" s="57">
        <v>13979156</v>
      </c>
      <c r="S34" s="57">
        <f t="shared" ref="S34:S39" si="39">+M34-R34</f>
        <v>2313998025</v>
      </c>
      <c r="T34" s="57">
        <f t="shared" ref="T34:T40" si="40">P34-R34</f>
        <v>2313998025</v>
      </c>
      <c r="U34" s="57">
        <v>13979156</v>
      </c>
      <c r="V34" s="57">
        <f t="shared" ref="V34:V40" si="41">+R34-U34</f>
        <v>0</v>
      </c>
      <c r="W34" s="57">
        <v>13979156</v>
      </c>
      <c r="X34" s="60">
        <f t="shared" ref="X34:X40" si="42">+U34-W34</f>
        <v>0</v>
      </c>
      <c r="Y34" s="61">
        <f t="shared" ref="Y34:Y39" si="43">+R34/M34</f>
        <v>6.0048509556245517E-3</v>
      </c>
      <c r="Z34" s="61">
        <f t="shared" ref="Z34:Z39" si="44">+U34/M34</f>
        <v>6.0048509556245517E-3</v>
      </c>
      <c r="AA34" s="61">
        <f t="shared" ref="AA34:AA39" si="45">+W34/M34</f>
        <v>6.0048509556245517E-3</v>
      </c>
      <c r="AB34" s="61">
        <f t="shared" ref="AB34:AB37" si="46">+U34/R34</f>
        <v>1</v>
      </c>
      <c r="AC34" s="62">
        <f t="shared" ref="AC34:AC37" si="47">+W34/U34</f>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14"/>
        <v>9.5672492438068541E-5</v>
      </c>
      <c r="O35" s="57">
        <v>0</v>
      </c>
      <c r="P35" s="57">
        <v>980776140</v>
      </c>
      <c r="Q35" s="57">
        <f t="shared" si="38"/>
        <v>0</v>
      </c>
      <c r="R35" s="57">
        <v>0</v>
      </c>
      <c r="S35" s="57">
        <f t="shared" si="39"/>
        <v>980776140</v>
      </c>
      <c r="T35" s="57">
        <f t="shared" si="40"/>
        <v>980776140</v>
      </c>
      <c r="U35" s="57">
        <v>0</v>
      </c>
      <c r="V35" s="57">
        <f t="shared" si="41"/>
        <v>0</v>
      </c>
      <c r="W35" s="57">
        <v>0</v>
      </c>
      <c r="X35" s="60">
        <f t="shared" si="42"/>
        <v>0</v>
      </c>
      <c r="Y35" s="61">
        <f t="shared" si="43"/>
        <v>0</v>
      </c>
      <c r="Z35" s="61">
        <f t="shared" si="44"/>
        <v>0</v>
      </c>
      <c r="AA35" s="61">
        <f t="shared" si="45"/>
        <v>0</v>
      </c>
      <c r="AB35" s="61" t="s">
        <v>41</v>
      </c>
      <c r="AC35" s="62" t="s">
        <v>41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14"/>
        <v>2.6594227812020922E-5</v>
      </c>
      <c r="O36" s="57">
        <v>0</v>
      </c>
      <c r="P36" s="57">
        <v>272627831</v>
      </c>
      <c r="Q36" s="57">
        <f t="shared" si="38"/>
        <v>0</v>
      </c>
      <c r="R36" s="57">
        <v>1270439</v>
      </c>
      <c r="S36" s="57">
        <f t="shared" si="39"/>
        <v>271357392</v>
      </c>
      <c r="T36" s="57">
        <f t="shared" si="40"/>
        <v>271357392</v>
      </c>
      <c r="U36" s="57">
        <v>1270439</v>
      </c>
      <c r="V36" s="57">
        <f t="shared" si="41"/>
        <v>0</v>
      </c>
      <c r="W36" s="57">
        <v>1270439</v>
      </c>
      <c r="X36" s="60">
        <f t="shared" si="42"/>
        <v>0</v>
      </c>
      <c r="Y36" s="61">
        <f t="shared" si="43"/>
        <v>4.6599754520293274E-3</v>
      </c>
      <c r="Z36" s="61">
        <f t="shared" si="44"/>
        <v>4.6599754520293274E-3</v>
      </c>
      <c r="AA36" s="61">
        <f t="shared" si="45"/>
        <v>4.6599754520293274E-3</v>
      </c>
      <c r="AB36" s="61">
        <f t="shared" si="46"/>
        <v>1</v>
      </c>
      <c r="AC36" s="62">
        <f t="shared" si="47"/>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14"/>
        <v>2.394783090197683E-4</v>
      </c>
      <c r="O37" s="57">
        <v>0</v>
      </c>
      <c r="P37" s="57">
        <v>2454985812</v>
      </c>
      <c r="Q37" s="57">
        <f t="shared" si="38"/>
        <v>0</v>
      </c>
      <c r="R37" s="57">
        <v>227853808</v>
      </c>
      <c r="S37" s="57">
        <f t="shared" si="39"/>
        <v>2227132004</v>
      </c>
      <c r="T37" s="57">
        <f t="shared" si="40"/>
        <v>2227132004</v>
      </c>
      <c r="U37" s="57">
        <v>227853808</v>
      </c>
      <c r="V37" s="57">
        <f t="shared" si="41"/>
        <v>0</v>
      </c>
      <c r="W37" s="57">
        <v>227853808</v>
      </c>
      <c r="X37" s="60">
        <f t="shared" si="42"/>
        <v>0</v>
      </c>
      <c r="Y37" s="61">
        <f t="shared" si="43"/>
        <v>9.2812678136976537E-2</v>
      </c>
      <c r="Z37" s="61">
        <f t="shared" si="44"/>
        <v>9.2812678136976537E-2</v>
      </c>
      <c r="AA37" s="61">
        <f t="shared" si="45"/>
        <v>9.2812678136976537E-2</v>
      </c>
      <c r="AB37" s="61">
        <f t="shared" si="46"/>
        <v>1</v>
      </c>
      <c r="AC37" s="62">
        <f t="shared" si="47"/>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14"/>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43"/>
        <v>0</v>
      </c>
      <c r="Z38" s="61">
        <f t="shared" si="44"/>
        <v>0</v>
      </c>
      <c r="AA38" s="61">
        <f t="shared" si="45"/>
        <v>0</v>
      </c>
      <c r="AB38" s="61" t="s">
        <v>41</v>
      </c>
      <c r="AC38" s="62" t="s">
        <v>41</v>
      </c>
    </row>
    <row r="39" spans="1:29" s="32" customFormat="1" ht="42" customHeight="1" x14ac:dyDescent="0.25">
      <c r="A39" s="46" t="s">
        <v>99</v>
      </c>
      <c r="B39" s="47" t="s">
        <v>42</v>
      </c>
      <c r="C39" s="47">
        <v>20</v>
      </c>
      <c r="D39" s="47" t="s">
        <v>39</v>
      </c>
      <c r="E39" s="48" t="s">
        <v>100</v>
      </c>
      <c r="F39" s="50">
        <v>6357911050</v>
      </c>
      <c r="G39" s="50">
        <f>+G40</f>
        <v>0</v>
      </c>
      <c r="H39" s="50">
        <f t="shared" ref="H39:K39" si="48">+H40</f>
        <v>0</v>
      </c>
      <c r="I39" s="50">
        <f t="shared" si="48"/>
        <v>0</v>
      </c>
      <c r="J39" s="50">
        <f t="shared" si="48"/>
        <v>0</v>
      </c>
      <c r="K39" s="50">
        <f t="shared" si="48"/>
        <v>0</v>
      </c>
      <c r="L39" s="50">
        <f t="shared" si="1"/>
        <v>0</v>
      </c>
      <c r="M39" s="49">
        <f>+F39+L39</f>
        <v>6357911050</v>
      </c>
      <c r="N39" s="51">
        <f t="shared" si="14"/>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43"/>
        <v>0</v>
      </c>
      <c r="Z39" s="61">
        <f t="shared" si="44"/>
        <v>0</v>
      </c>
      <c r="AA39" s="61">
        <f t="shared" si="45"/>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14"/>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9">+F42+F49</f>
        <v>22397242000</v>
      </c>
      <c r="G41" s="50">
        <f t="shared" si="49"/>
        <v>0</v>
      </c>
      <c r="H41" s="50">
        <f t="shared" si="49"/>
        <v>0</v>
      </c>
      <c r="I41" s="50">
        <f t="shared" si="49"/>
        <v>0</v>
      </c>
      <c r="J41" s="50">
        <f t="shared" si="49"/>
        <v>1968048</v>
      </c>
      <c r="K41" s="50">
        <f t="shared" si="49"/>
        <v>1968048</v>
      </c>
      <c r="L41" s="50">
        <f t="shared" si="1"/>
        <v>0</v>
      </c>
      <c r="M41" s="50">
        <f t="shared" ref="M41" si="50">+M42+M49</f>
        <v>22397242000</v>
      </c>
      <c r="N41" s="51">
        <f t="shared" si="14"/>
        <v>2.1848002602088087E-3</v>
      </c>
      <c r="O41" s="50">
        <f t="shared" ref="O41:X41" si="51">+O42+O49</f>
        <v>0</v>
      </c>
      <c r="P41" s="50">
        <f t="shared" si="51"/>
        <v>13985587041.83</v>
      </c>
      <c r="Q41" s="50">
        <f t="shared" si="51"/>
        <v>8411654958.1700001</v>
      </c>
      <c r="R41" s="50">
        <f t="shared" si="51"/>
        <v>13692564801.83</v>
      </c>
      <c r="S41" s="50">
        <f t="shared" si="51"/>
        <v>8704677198.1700001</v>
      </c>
      <c r="T41" s="50">
        <f t="shared" si="51"/>
        <v>293022240</v>
      </c>
      <c r="U41" s="50">
        <f t="shared" si="51"/>
        <v>550149221</v>
      </c>
      <c r="V41" s="50">
        <f t="shared" si="51"/>
        <v>13142415580.83</v>
      </c>
      <c r="W41" s="50">
        <f t="shared" si="51"/>
        <v>178840000</v>
      </c>
      <c r="X41" s="50">
        <f t="shared" si="51"/>
        <v>371309221</v>
      </c>
      <c r="Y41" s="52">
        <f t="shared" ref="Y41:Y104" si="52">+R41/M41</f>
        <v>0.61135048689610982</v>
      </c>
      <c r="Z41" s="52">
        <f t="shared" ref="Z41:Z104" si="53">+U41/M41</f>
        <v>2.4563257431428388E-2</v>
      </c>
      <c r="AA41" s="52">
        <f t="shared" ref="AA41:AA104" si="54">+W41/M41</f>
        <v>7.9849117136833181E-3</v>
      </c>
      <c r="AB41" s="52">
        <f t="shared" ref="AB41" si="55">+U41/R41</f>
        <v>4.0178683027044942E-2</v>
      </c>
      <c r="AC41" s="53">
        <f t="shared" ref="AC41" si="56">+W41/U41</f>
        <v>0.32507543985052739</v>
      </c>
    </row>
    <row r="42" spans="1:29" ht="42" customHeight="1" x14ac:dyDescent="0.25">
      <c r="A42" s="46" t="s">
        <v>105</v>
      </c>
      <c r="B42" s="47" t="s">
        <v>42</v>
      </c>
      <c r="C42" s="47">
        <v>20</v>
      </c>
      <c r="D42" s="47" t="s">
        <v>39</v>
      </c>
      <c r="E42" s="48" t="s">
        <v>106</v>
      </c>
      <c r="F42" s="50">
        <f>+F43</f>
        <v>567000000</v>
      </c>
      <c r="G42" s="50">
        <f t="shared" ref="G42:K42" si="57">+G43</f>
        <v>0</v>
      </c>
      <c r="H42" s="50">
        <f t="shared" si="57"/>
        <v>0</v>
      </c>
      <c r="I42" s="50">
        <f t="shared" si="57"/>
        <v>0</v>
      </c>
      <c r="J42" s="50">
        <f t="shared" si="57"/>
        <v>0</v>
      </c>
      <c r="K42" s="50">
        <f t="shared" si="57"/>
        <v>0</v>
      </c>
      <c r="L42" s="50">
        <f t="shared" si="1"/>
        <v>0</v>
      </c>
      <c r="M42" s="50">
        <f>+M43</f>
        <v>567000000</v>
      </c>
      <c r="N42" s="68">
        <f t="shared" si="14"/>
        <v>5.5309566576920256E-5</v>
      </c>
      <c r="O42" s="50">
        <f t="shared" ref="O42:X42" si="58">+O43</f>
        <v>0</v>
      </c>
      <c r="P42" s="50">
        <f t="shared" si="58"/>
        <v>0</v>
      </c>
      <c r="Q42" s="50">
        <f t="shared" si="58"/>
        <v>567000000</v>
      </c>
      <c r="R42" s="50">
        <f t="shared" si="58"/>
        <v>0</v>
      </c>
      <c r="S42" s="50">
        <f t="shared" si="58"/>
        <v>567000000</v>
      </c>
      <c r="T42" s="50">
        <f t="shared" si="58"/>
        <v>0</v>
      </c>
      <c r="U42" s="50">
        <f t="shared" si="58"/>
        <v>0</v>
      </c>
      <c r="V42" s="50">
        <f t="shared" si="58"/>
        <v>0</v>
      </c>
      <c r="W42" s="50">
        <f t="shared" si="58"/>
        <v>0</v>
      </c>
      <c r="X42" s="50">
        <f t="shared" si="58"/>
        <v>0</v>
      </c>
      <c r="Y42" s="52">
        <f t="shared" si="52"/>
        <v>0</v>
      </c>
      <c r="Z42" s="52">
        <f t="shared" si="53"/>
        <v>0</v>
      </c>
      <c r="AA42" s="52">
        <f t="shared" si="54"/>
        <v>0</v>
      </c>
      <c r="AB42" s="52" t="s">
        <v>41</v>
      </c>
      <c r="AC42" s="53" t="s">
        <v>41</v>
      </c>
    </row>
    <row r="43" spans="1:29" ht="42" customHeight="1" x14ac:dyDescent="0.25">
      <c r="A43" s="46" t="s">
        <v>107</v>
      </c>
      <c r="B43" s="47" t="s">
        <v>42</v>
      </c>
      <c r="C43" s="47">
        <v>20</v>
      </c>
      <c r="D43" s="47" t="s">
        <v>39</v>
      </c>
      <c r="E43" s="48" t="s">
        <v>108</v>
      </c>
      <c r="F43" s="50">
        <f t="shared" ref="F43:K43" si="59">+F44+F47</f>
        <v>567000000</v>
      </c>
      <c r="G43" s="50">
        <f t="shared" si="59"/>
        <v>0</v>
      </c>
      <c r="H43" s="50">
        <f t="shared" si="59"/>
        <v>0</v>
      </c>
      <c r="I43" s="50">
        <f t="shared" si="59"/>
        <v>0</v>
      </c>
      <c r="J43" s="50">
        <f t="shared" si="59"/>
        <v>0</v>
      </c>
      <c r="K43" s="50">
        <f t="shared" si="59"/>
        <v>0</v>
      </c>
      <c r="L43" s="50">
        <f t="shared" si="1"/>
        <v>0</v>
      </c>
      <c r="M43" s="50">
        <f t="shared" ref="M43" si="60">+M44+M47</f>
        <v>567000000</v>
      </c>
      <c r="N43" s="68">
        <f t="shared" si="14"/>
        <v>5.5309566576920256E-5</v>
      </c>
      <c r="O43" s="50">
        <f t="shared" ref="O43:X43" si="61">+O44+O47</f>
        <v>0</v>
      </c>
      <c r="P43" s="50">
        <f t="shared" si="61"/>
        <v>0</v>
      </c>
      <c r="Q43" s="50">
        <f t="shared" si="61"/>
        <v>567000000</v>
      </c>
      <c r="R43" s="50">
        <f t="shared" si="61"/>
        <v>0</v>
      </c>
      <c r="S43" s="50">
        <f t="shared" si="61"/>
        <v>567000000</v>
      </c>
      <c r="T43" s="50">
        <f t="shared" si="61"/>
        <v>0</v>
      </c>
      <c r="U43" s="50">
        <f t="shared" si="61"/>
        <v>0</v>
      </c>
      <c r="V43" s="50">
        <f t="shared" si="61"/>
        <v>0</v>
      </c>
      <c r="W43" s="50">
        <f t="shared" si="61"/>
        <v>0</v>
      </c>
      <c r="X43" s="50">
        <f t="shared" si="61"/>
        <v>0</v>
      </c>
      <c r="Y43" s="52">
        <f t="shared" si="52"/>
        <v>0</v>
      </c>
      <c r="Z43" s="52">
        <f t="shared" si="53"/>
        <v>0</v>
      </c>
      <c r="AA43" s="52">
        <f t="shared" si="54"/>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62">+G45+G46</f>
        <v>0</v>
      </c>
      <c r="H44" s="50">
        <f t="shared" si="62"/>
        <v>0</v>
      </c>
      <c r="I44" s="50">
        <f t="shared" si="62"/>
        <v>0</v>
      </c>
      <c r="J44" s="50">
        <f t="shared" si="62"/>
        <v>0</v>
      </c>
      <c r="K44" s="50">
        <f t="shared" si="62"/>
        <v>0</v>
      </c>
      <c r="L44" s="50">
        <f t="shared" si="1"/>
        <v>0</v>
      </c>
      <c r="M44" s="50">
        <f>+M45+M46</f>
        <v>537000000</v>
      </c>
      <c r="N44" s="68">
        <f t="shared" si="14"/>
        <v>5.2383134482903312E-5</v>
      </c>
      <c r="O44" s="50">
        <f t="shared" ref="O44:X44" si="63">+O45+O46</f>
        <v>0</v>
      </c>
      <c r="P44" s="50">
        <f t="shared" si="63"/>
        <v>0</v>
      </c>
      <c r="Q44" s="50">
        <f t="shared" si="63"/>
        <v>537000000</v>
      </c>
      <c r="R44" s="50">
        <f t="shared" si="63"/>
        <v>0</v>
      </c>
      <c r="S44" s="50">
        <f t="shared" si="63"/>
        <v>537000000</v>
      </c>
      <c r="T44" s="50">
        <f t="shared" si="63"/>
        <v>0</v>
      </c>
      <c r="U44" s="50">
        <f t="shared" si="63"/>
        <v>0</v>
      </c>
      <c r="V44" s="50">
        <f t="shared" si="63"/>
        <v>0</v>
      </c>
      <c r="W44" s="50">
        <f t="shared" si="63"/>
        <v>0</v>
      </c>
      <c r="X44" s="50">
        <f t="shared" si="63"/>
        <v>0</v>
      </c>
      <c r="Y44" s="52">
        <f t="shared" si="52"/>
        <v>0</v>
      </c>
      <c r="Z44" s="52">
        <f t="shared" si="53"/>
        <v>0</v>
      </c>
      <c r="AA44" s="52">
        <f t="shared" si="54"/>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14"/>
        <v>2.63378888461525E-6</v>
      </c>
      <c r="O45" s="57">
        <v>0</v>
      </c>
      <c r="P45" s="57">
        <v>0</v>
      </c>
      <c r="Q45" s="57">
        <f t="shared" ref="Q45:Q46" si="64">M45-P45</f>
        <v>27000000</v>
      </c>
      <c r="R45" s="57">
        <v>0</v>
      </c>
      <c r="S45" s="57">
        <f t="shared" ref="S45:S46" si="65">+M45-R45</f>
        <v>27000000</v>
      </c>
      <c r="T45" s="57">
        <f>P45-R45</f>
        <v>0</v>
      </c>
      <c r="U45" s="57">
        <v>0</v>
      </c>
      <c r="V45" s="57">
        <f t="shared" ref="V45:V46" si="66">+R45-U45</f>
        <v>0</v>
      </c>
      <c r="W45" s="57">
        <v>0</v>
      </c>
      <c r="X45" s="60">
        <f t="shared" ref="X45:X46" si="67">+U45-W45</f>
        <v>0</v>
      </c>
      <c r="Y45" s="61">
        <f t="shared" si="52"/>
        <v>0</v>
      </c>
      <c r="Z45" s="61">
        <f t="shared" si="53"/>
        <v>0</v>
      </c>
      <c r="AA45" s="61">
        <f t="shared" si="54"/>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68">+F46+L46</f>
        <v>510000000</v>
      </c>
      <c r="N46" s="64">
        <f t="shared" si="14"/>
        <v>4.9749345598288059E-5</v>
      </c>
      <c r="O46" s="57">
        <v>0</v>
      </c>
      <c r="P46" s="57">
        <v>0</v>
      </c>
      <c r="Q46" s="57">
        <f t="shared" si="64"/>
        <v>510000000</v>
      </c>
      <c r="R46" s="57">
        <v>0</v>
      </c>
      <c r="S46" s="57">
        <f t="shared" si="65"/>
        <v>510000000</v>
      </c>
      <c r="T46" s="57">
        <f t="shared" ref="T46" si="69">P46-R46</f>
        <v>0</v>
      </c>
      <c r="U46" s="57">
        <v>0</v>
      </c>
      <c r="V46" s="57">
        <f t="shared" si="66"/>
        <v>0</v>
      </c>
      <c r="W46" s="57">
        <v>0</v>
      </c>
      <c r="X46" s="60">
        <f t="shared" si="67"/>
        <v>0</v>
      </c>
      <c r="Y46" s="61">
        <f t="shared" si="52"/>
        <v>0</v>
      </c>
      <c r="Z46" s="61">
        <f t="shared" si="53"/>
        <v>0</v>
      </c>
      <c r="AA46" s="61">
        <f t="shared" si="54"/>
        <v>0</v>
      </c>
      <c r="AB46" s="61" t="s">
        <v>41</v>
      </c>
      <c r="AC46" s="62" t="s">
        <v>41</v>
      </c>
    </row>
    <row r="47" spans="1:29" ht="66" customHeight="1" x14ac:dyDescent="0.25">
      <c r="A47" s="46" t="s">
        <v>115</v>
      </c>
      <c r="B47" s="47" t="s">
        <v>42</v>
      </c>
      <c r="C47" s="47">
        <v>20</v>
      </c>
      <c r="D47" s="47" t="s">
        <v>39</v>
      </c>
      <c r="E47" s="48" t="s">
        <v>116</v>
      </c>
      <c r="F47" s="50">
        <f>SUM(F48)</f>
        <v>30000000</v>
      </c>
      <c r="G47" s="50">
        <f t="shared" ref="G47:X47" si="70">+G48</f>
        <v>0</v>
      </c>
      <c r="H47" s="50">
        <f t="shared" si="70"/>
        <v>0</v>
      </c>
      <c r="I47" s="50">
        <f t="shared" si="70"/>
        <v>0</v>
      </c>
      <c r="J47" s="50">
        <f t="shared" si="70"/>
        <v>0</v>
      </c>
      <c r="K47" s="50">
        <f t="shared" si="70"/>
        <v>0</v>
      </c>
      <c r="L47" s="50">
        <f t="shared" si="1"/>
        <v>0</v>
      </c>
      <c r="M47" s="50">
        <f t="shared" si="70"/>
        <v>30000000</v>
      </c>
      <c r="N47" s="68">
        <f t="shared" si="14"/>
        <v>2.9264320940169447E-6</v>
      </c>
      <c r="O47" s="50">
        <f t="shared" si="70"/>
        <v>0</v>
      </c>
      <c r="P47" s="50">
        <f t="shared" si="70"/>
        <v>0</v>
      </c>
      <c r="Q47" s="50">
        <f t="shared" si="70"/>
        <v>30000000</v>
      </c>
      <c r="R47" s="50">
        <f t="shared" si="70"/>
        <v>0</v>
      </c>
      <c r="S47" s="50">
        <f t="shared" si="70"/>
        <v>30000000</v>
      </c>
      <c r="T47" s="50">
        <f t="shared" si="70"/>
        <v>0</v>
      </c>
      <c r="U47" s="50">
        <f t="shared" si="70"/>
        <v>0</v>
      </c>
      <c r="V47" s="50">
        <f t="shared" si="70"/>
        <v>0</v>
      </c>
      <c r="W47" s="50">
        <f t="shared" si="70"/>
        <v>0</v>
      </c>
      <c r="X47" s="50">
        <f t="shared" si="70"/>
        <v>0</v>
      </c>
      <c r="Y47" s="52">
        <f t="shared" si="52"/>
        <v>0</v>
      </c>
      <c r="Z47" s="52">
        <f t="shared" si="53"/>
        <v>0</v>
      </c>
      <c r="AA47" s="52">
        <f t="shared" si="54"/>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14"/>
        <v>2.9264320940169447E-6</v>
      </c>
      <c r="O48" s="57">
        <v>0</v>
      </c>
      <c r="P48" s="57">
        <v>0</v>
      </c>
      <c r="Q48" s="57">
        <f t="shared" ref="Q48" si="71">M48-P48</f>
        <v>30000000</v>
      </c>
      <c r="R48" s="57">
        <v>0</v>
      </c>
      <c r="S48" s="57">
        <f>+M48-R48</f>
        <v>30000000</v>
      </c>
      <c r="T48" s="57">
        <f>P48-R48</f>
        <v>0</v>
      </c>
      <c r="U48" s="57">
        <v>0</v>
      </c>
      <c r="V48" s="57">
        <f t="shared" ref="V48" si="72">+R48-U48</f>
        <v>0</v>
      </c>
      <c r="W48" s="57">
        <v>0</v>
      </c>
      <c r="X48" s="60">
        <f t="shared" ref="X48" si="73">+U48-W48</f>
        <v>0</v>
      </c>
      <c r="Y48" s="61">
        <f t="shared" si="52"/>
        <v>0</v>
      </c>
      <c r="Z48" s="61">
        <f t="shared" si="53"/>
        <v>0</v>
      </c>
      <c r="AA48" s="61">
        <f t="shared" si="54"/>
        <v>0</v>
      </c>
      <c r="AB48" s="61" t="s">
        <v>41</v>
      </c>
      <c r="AC48" s="62" t="s">
        <v>41</v>
      </c>
    </row>
    <row r="49" spans="1:29" ht="42" customHeight="1" x14ac:dyDescent="0.25">
      <c r="A49" s="46" t="s">
        <v>119</v>
      </c>
      <c r="B49" s="47" t="s">
        <v>42</v>
      </c>
      <c r="C49" s="47">
        <v>20</v>
      </c>
      <c r="D49" s="47" t="s">
        <v>39</v>
      </c>
      <c r="E49" s="48" t="s">
        <v>120</v>
      </c>
      <c r="F49" s="50">
        <f t="shared" ref="F49:K49" si="74">+F50+F65</f>
        <v>21830242000</v>
      </c>
      <c r="G49" s="50">
        <f t="shared" si="74"/>
        <v>0</v>
      </c>
      <c r="H49" s="50">
        <f t="shared" si="74"/>
        <v>0</v>
      </c>
      <c r="I49" s="50">
        <f t="shared" si="74"/>
        <v>0</v>
      </c>
      <c r="J49" s="50">
        <f t="shared" si="74"/>
        <v>1968048</v>
      </c>
      <c r="K49" s="50">
        <f t="shared" si="74"/>
        <v>1968048</v>
      </c>
      <c r="L49" s="50">
        <f t="shared" si="1"/>
        <v>0</v>
      </c>
      <c r="M49" s="50">
        <f t="shared" ref="M49" si="75">+M50+M65</f>
        <v>21830242000</v>
      </c>
      <c r="N49" s="51">
        <f t="shared" si="14"/>
        <v>2.1294906936318884E-3</v>
      </c>
      <c r="O49" s="50">
        <f t="shared" ref="O49:X49" si="76">+O50+O65</f>
        <v>0</v>
      </c>
      <c r="P49" s="50">
        <f t="shared" si="76"/>
        <v>13985587041.83</v>
      </c>
      <c r="Q49" s="50">
        <f t="shared" si="76"/>
        <v>7844654958.1700001</v>
      </c>
      <c r="R49" s="50">
        <f t="shared" si="76"/>
        <v>13692564801.83</v>
      </c>
      <c r="S49" s="50">
        <f t="shared" si="76"/>
        <v>8137677198.1700001</v>
      </c>
      <c r="T49" s="50">
        <f t="shared" si="76"/>
        <v>293022240</v>
      </c>
      <c r="U49" s="50">
        <f t="shared" si="76"/>
        <v>550149221</v>
      </c>
      <c r="V49" s="50">
        <f t="shared" si="76"/>
        <v>13142415580.83</v>
      </c>
      <c r="W49" s="50">
        <f t="shared" si="76"/>
        <v>178840000</v>
      </c>
      <c r="X49" s="50">
        <f t="shared" si="76"/>
        <v>371309221</v>
      </c>
      <c r="Y49" s="52">
        <f t="shared" si="52"/>
        <v>0.62722918059405841</v>
      </c>
      <c r="Z49" s="52">
        <f t="shared" si="53"/>
        <v>2.5201242432401804E-2</v>
      </c>
      <c r="AA49" s="52">
        <f t="shared" si="54"/>
        <v>8.1923049684927904E-3</v>
      </c>
      <c r="AB49" s="52">
        <f t="shared" ref="AB49:AB63" si="77">+U49/R49</f>
        <v>4.0178683027044942E-2</v>
      </c>
      <c r="AC49" s="53">
        <f t="shared" ref="AC49" si="78">+W49/U49</f>
        <v>0.32507543985052739</v>
      </c>
    </row>
    <row r="50" spans="1:29" ht="42" customHeight="1" x14ac:dyDescent="0.25">
      <c r="A50" s="46" t="s">
        <v>121</v>
      </c>
      <c r="B50" s="47" t="s">
        <v>42</v>
      </c>
      <c r="C50" s="47">
        <v>20</v>
      </c>
      <c r="D50" s="47" t="s">
        <v>39</v>
      </c>
      <c r="E50" s="48" t="s">
        <v>122</v>
      </c>
      <c r="F50" s="50">
        <f t="shared" ref="F50:K50" si="79">+F51+F54+F61</f>
        <v>397971097</v>
      </c>
      <c r="G50" s="50">
        <f t="shared" si="79"/>
        <v>0</v>
      </c>
      <c r="H50" s="50">
        <f t="shared" si="79"/>
        <v>0</v>
      </c>
      <c r="I50" s="50">
        <f t="shared" si="79"/>
        <v>0</v>
      </c>
      <c r="J50" s="50">
        <f t="shared" si="79"/>
        <v>0</v>
      </c>
      <c r="K50" s="50">
        <f t="shared" si="79"/>
        <v>0</v>
      </c>
      <c r="L50" s="50">
        <f t="shared" si="1"/>
        <v>0</v>
      </c>
      <c r="M50" s="50">
        <f t="shared" ref="M50" si="80">+M51+M54+M61</f>
        <v>397971097</v>
      </c>
      <c r="N50" s="70">
        <f t="shared" si="14"/>
        <v>3.8821179691731018E-5</v>
      </c>
      <c r="O50" s="50">
        <f t="shared" ref="O50:X50" si="81">+O51+O54+O61</f>
        <v>0</v>
      </c>
      <c r="P50" s="50">
        <f t="shared" si="81"/>
        <v>144279435</v>
      </c>
      <c r="Q50" s="50">
        <f t="shared" si="81"/>
        <v>253691662</v>
      </c>
      <c r="R50" s="50">
        <f t="shared" si="81"/>
        <v>134229435</v>
      </c>
      <c r="S50" s="50">
        <f t="shared" si="81"/>
        <v>263741662</v>
      </c>
      <c r="T50" s="50">
        <f t="shared" si="81"/>
        <v>10050000</v>
      </c>
      <c r="U50" s="50">
        <f t="shared" si="81"/>
        <v>0</v>
      </c>
      <c r="V50" s="50">
        <f t="shared" si="81"/>
        <v>134229435</v>
      </c>
      <c r="W50" s="50">
        <f t="shared" si="81"/>
        <v>0</v>
      </c>
      <c r="X50" s="50">
        <f t="shared" si="81"/>
        <v>0</v>
      </c>
      <c r="Y50" s="52">
        <f t="shared" si="52"/>
        <v>0.33728438072978956</v>
      </c>
      <c r="Z50" s="52">
        <f t="shared" si="53"/>
        <v>0</v>
      </c>
      <c r="AA50" s="52">
        <f t="shared" si="54"/>
        <v>0</v>
      </c>
      <c r="AB50" s="52">
        <f t="shared" si="77"/>
        <v>0</v>
      </c>
      <c r="AC50" s="53" t="s">
        <v>41</v>
      </c>
    </row>
    <row r="51" spans="1:29" ht="66" customHeight="1" x14ac:dyDescent="0.25">
      <c r="A51" s="46" t="s">
        <v>123</v>
      </c>
      <c r="B51" s="47" t="s">
        <v>42</v>
      </c>
      <c r="C51" s="47">
        <v>20</v>
      </c>
      <c r="D51" s="47" t="s">
        <v>39</v>
      </c>
      <c r="E51" s="48" t="s">
        <v>124</v>
      </c>
      <c r="F51" s="50">
        <f>SUM(F52:F53)</f>
        <v>108052511</v>
      </c>
      <c r="G51" s="50">
        <f t="shared" ref="G51:K51" si="82">+G52+G53</f>
        <v>0</v>
      </c>
      <c r="H51" s="50">
        <f t="shared" si="82"/>
        <v>0</v>
      </c>
      <c r="I51" s="50">
        <f t="shared" si="82"/>
        <v>0</v>
      </c>
      <c r="J51" s="50">
        <f t="shared" si="82"/>
        <v>0</v>
      </c>
      <c r="K51" s="50">
        <f t="shared" si="82"/>
        <v>0</v>
      </c>
      <c r="L51" s="50">
        <f t="shared" si="1"/>
        <v>0</v>
      </c>
      <c r="M51" s="50">
        <f>+M52+M53</f>
        <v>108052511</v>
      </c>
      <c r="N51" s="70">
        <f t="shared" si="14"/>
        <v>1.0540277867650632E-5</v>
      </c>
      <c r="O51" s="50">
        <f t="shared" ref="O51:X51" si="83">+O52+O53</f>
        <v>0</v>
      </c>
      <c r="P51" s="50">
        <f t="shared" si="83"/>
        <v>49081555</v>
      </c>
      <c r="Q51" s="50">
        <f t="shared" si="83"/>
        <v>58970956</v>
      </c>
      <c r="R51" s="50">
        <f t="shared" si="83"/>
        <v>48081555</v>
      </c>
      <c r="S51" s="50">
        <f t="shared" si="83"/>
        <v>59970956</v>
      </c>
      <c r="T51" s="50">
        <f t="shared" si="83"/>
        <v>1000000</v>
      </c>
      <c r="U51" s="50">
        <f t="shared" si="83"/>
        <v>0</v>
      </c>
      <c r="V51" s="50">
        <f t="shared" si="83"/>
        <v>48081555</v>
      </c>
      <c r="W51" s="50">
        <f t="shared" si="83"/>
        <v>0</v>
      </c>
      <c r="X51" s="50">
        <f t="shared" si="83"/>
        <v>0</v>
      </c>
      <c r="Y51" s="52">
        <f t="shared" si="52"/>
        <v>0.44498322672020091</v>
      </c>
      <c r="Z51" s="52">
        <f t="shared" si="53"/>
        <v>0</v>
      </c>
      <c r="AA51" s="52">
        <f t="shared" si="54"/>
        <v>0</v>
      </c>
      <c r="AB51" s="52">
        <f t="shared" si="77"/>
        <v>0</v>
      </c>
      <c r="AC51" s="53" t="s">
        <v>41</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14"/>
        <v>1.0250141732623881E-5</v>
      </c>
      <c r="O52" s="57">
        <v>0</v>
      </c>
      <c r="P52" s="57">
        <v>47713735</v>
      </c>
      <c r="Q52" s="57">
        <f t="shared" ref="Q52:Q53" si="84">M52-P52</f>
        <v>57364477</v>
      </c>
      <c r="R52" s="57">
        <v>46713735</v>
      </c>
      <c r="S52" s="57">
        <f t="shared" ref="S52:S64" si="85">+M52-R52</f>
        <v>58364477</v>
      </c>
      <c r="T52" s="57">
        <f>P52-R52</f>
        <v>1000000</v>
      </c>
      <c r="U52" s="57">
        <v>0</v>
      </c>
      <c r="V52" s="57">
        <f t="shared" ref="V52:V64" si="86">+R52-U52</f>
        <v>46713735</v>
      </c>
      <c r="W52" s="57">
        <v>0</v>
      </c>
      <c r="X52" s="60">
        <f t="shared" ref="X52:X53" si="87">+U52-W52</f>
        <v>0</v>
      </c>
      <c r="Y52" s="61">
        <f t="shared" si="52"/>
        <v>0.44456157095630822</v>
      </c>
      <c r="Z52" s="61">
        <f t="shared" si="53"/>
        <v>0</v>
      </c>
      <c r="AA52" s="61">
        <f t="shared" si="54"/>
        <v>0</v>
      </c>
      <c r="AB52" s="61">
        <f t="shared" si="77"/>
        <v>0</v>
      </c>
      <c r="AC52" s="62" t="s">
        <v>41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14"/>
        <v>2.9013613502675013E-7</v>
      </c>
      <c r="O53" s="57">
        <v>0</v>
      </c>
      <c r="P53" s="57">
        <v>1367820</v>
      </c>
      <c r="Q53" s="57">
        <f t="shared" si="84"/>
        <v>1606479</v>
      </c>
      <c r="R53" s="57">
        <v>1367820</v>
      </c>
      <c r="S53" s="57">
        <f t="shared" si="85"/>
        <v>1606479</v>
      </c>
      <c r="T53" s="57">
        <f>P53-R53</f>
        <v>0</v>
      </c>
      <c r="U53" s="57">
        <v>0</v>
      </c>
      <c r="V53" s="57">
        <f t="shared" si="86"/>
        <v>1367820</v>
      </c>
      <c r="W53" s="57">
        <v>0</v>
      </c>
      <c r="X53" s="60">
        <f t="shared" si="87"/>
        <v>0</v>
      </c>
      <c r="Y53" s="61">
        <f t="shared" si="52"/>
        <v>0.45987979016232061</v>
      </c>
      <c r="Z53" s="61">
        <f t="shared" si="53"/>
        <v>0</v>
      </c>
      <c r="AA53" s="61">
        <f t="shared" si="54"/>
        <v>0</v>
      </c>
      <c r="AB53" s="61">
        <f t="shared" si="77"/>
        <v>0</v>
      </c>
      <c r="AC53" s="62" t="s">
        <v>41</v>
      </c>
    </row>
    <row r="54" spans="1:29" ht="67.5" customHeight="1" x14ac:dyDescent="0.25">
      <c r="A54" s="71" t="s">
        <v>129</v>
      </c>
      <c r="B54" s="47" t="s">
        <v>42</v>
      </c>
      <c r="C54" s="47">
        <v>20</v>
      </c>
      <c r="D54" s="47" t="s">
        <v>39</v>
      </c>
      <c r="E54" s="48" t="s">
        <v>130</v>
      </c>
      <c r="F54" s="50">
        <f>SUM(F55:F60)</f>
        <v>188131108</v>
      </c>
      <c r="G54" s="50">
        <f t="shared" ref="G54:X54" si="88">SUM(G55:G60)</f>
        <v>0</v>
      </c>
      <c r="H54" s="50">
        <f t="shared" si="88"/>
        <v>0</v>
      </c>
      <c r="I54" s="50">
        <f t="shared" si="88"/>
        <v>0</v>
      </c>
      <c r="J54" s="50">
        <f t="shared" si="88"/>
        <v>0</v>
      </c>
      <c r="K54" s="50">
        <f t="shared" si="88"/>
        <v>0</v>
      </c>
      <c r="L54" s="50">
        <f t="shared" si="1"/>
        <v>0</v>
      </c>
      <c r="M54" s="50">
        <f t="shared" si="88"/>
        <v>188131108</v>
      </c>
      <c r="N54" s="70">
        <f t="shared" si="14"/>
        <v>1.8351763744472265E-5</v>
      </c>
      <c r="O54" s="50">
        <f t="shared" si="88"/>
        <v>0</v>
      </c>
      <c r="P54" s="50">
        <f t="shared" si="88"/>
        <v>72697880</v>
      </c>
      <c r="Q54" s="50">
        <f t="shared" si="88"/>
        <v>115433228</v>
      </c>
      <c r="R54" s="50">
        <f t="shared" si="88"/>
        <v>71147880</v>
      </c>
      <c r="S54" s="50">
        <f t="shared" si="88"/>
        <v>116983228</v>
      </c>
      <c r="T54" s="50">
        <f t="shared" si="88"/>
        <v>1550000</v>
      </c>
      <c r="U54" s="50">
        <f t="shared" si="88"/>
        <v>0</v>
      </c>
      <c r="V54" s="50">
        <f t="shared" si="88"/>
        <v>71147880</v>
      </c>
      <c r="W54" s="50">
        <f t="shared" si="88"/>
        <v>0</v>
      </c>
      <c r="X54" s="50">
        <f t="shared" si="88"/>
        <v>0</v>
      </c>
      <c r="Y54" s="52">
        <f t="shared" si="52"/>
        <v>0.37818243222168235</v>
      </c>
      <c r="Z54" s="52">
        <f t="shared" si="53"/>
        <v>0</v>
      </c>
      <c r="AA54" s="52">
        <f t="shared" si="54"/>
        <v>0</v>
      </c>
      <c r="AB54" s="52">
        <f t="shared" si="77"/>
        <v>0</v>
      </c>
      <c r="AC54" s="53" t="s">
        <v>41</v>
      </c>
    </row>
    <row r="55" spans="1:29" ht="70.5" customHeight="1" x14ac:dyDescent="0.25">
      <c r="A55" s="72" t="s">
        <v>131</v>
      </c>
      <c r="B55" s="55" t="s">
        <v>42</v>
      </c>
      <c r="C55" s="55">
        <v>20</v>
      </c>
      <c r="D55" s="55" t="s">
        <v>39</v>
      </c>
      <c r="E55" s="56" t="s">
        <v>132</v>
      </c>
      <c r="F55" s="57">
        <v>29626524</v>
      </c>
      <c r="G55" s="57">
        <v>0</v>
      </c>
      <c r="H55" s="57">
        <v>0</v>
      </c>
      <c r="I55" s="57">
        <v>0</v>
      </c>
      <c r="J55" s="57">
        <v>0</v>
      </c>
      <c r="K55" s="57">
        <v>0</v>
      </c>
      <c r="L55" s="57">
        <f t="shared" si="1"/>
        <v>0</v>
      </c>
      <c r="M55" s="58">
        <f t="shared" ref="M55:M60" si="89">+F55+L55</f>
        <v>29626524</v>
      </c>
      <c r="N55" s="64">
        <f t="shared" si="14"/>
        <v>2.890000355592109E-6</v>
      </c>
      <c r="O55" s="57">
        <v>0</v>
      </c>
      <c r="P55" s="57">
        <v>6369825</v>
      </c>
      <c r="Q55" s="57">
        <f t="shared" ref="Q55:Q60" si="90">M55-P55</f>
        <v>23256699</v>
      </c>
      <c r="R55" s="57">
        <v>6219825</v>
      </c>
      <c r="S55" s="57">
        <f t="shared" si="85"/>
        <v>23406699</v>
      </c>
      <c r="T55" s="57">
        <f t="shared" ref="T55:T64" si="91">P55-R55</f>
        <v>150000</v>
      </c>
      <c r="U55" s="57">
        <v>0</v>
      </c>
      <c r="V55" s="57">
        <f t="shared" si="86"/>
        <v>6219825</v>
      </c>
      <c r="W55" s="57">
        <v>0</v>
      </c>
      <c r="X55" s="60">
        <f t="shared" ref="X55:X64" si="92">+U55-W55</f>
        <v>0</v>
      </c>
      <c r="Y55" s="61">
        <f t="shared" si="52"/>
        <v>0.20994109872626299</v>
      </c>
      <c r="Z55" s="61">
        <f t="shared" si="53"/>
        <v>0</v>
      </c>
      <c r="AA55" s="61">
        <f t="shared" si="54"/>
        <v>0</v>
      </c>
      <c r="AB55" s="61">
        <f t="shared" si="77"/>
        <v>0</v>
      </c>
      <c r="AC55" s="62" t="s">
        <v>41</v>
      </c>
    </row>
    <row r="56" spans="1:29" ht="70.5" customHeight="1" x14ac:dyDescent="0.25">
      <c r="A56" s="72" t="s">
        <v>133</v>
      </c>
      <c r="B56" s="55" t="s">
        <v>42</v>
      </c>
      <c r="C56" s="55">
        <v>20</v>
      </c>
      <c r="D56" s="55" t="s">
        <v>39</v>
      </c>
      <c r="E56" s="56" t="s">
        <v>134</v>
      </c>
      <c r="F56" s="57">
        <v>67160143</v>
      </c>
      <c r="G56" s="57">
        <v>0</v>
      </c>
      <c r="H56" s="57">
        <v>0</v>
      </c>
      <c r="I56" s="57">
        <v>0</v>
      </c>
      <c r="J56" s="57">
        <v>0</v>
      </c>
      <c r="K56" s="57">
        <v>0</v>
      </c>
      <c r="L56" s="57">
        <f t="shared" si="1"/>
        <v>0</v>
      </c>
      <c r="M56" s="58">
        <f t="shared" si="89"/>
        <v>67160143</v>
      </c>
      <c r="N56" s="65">
        <f t="shared" si="14"/>
        <v>6.5513199304655813E-6</v>
      </c>
      <c r="O56" s="57">
        <v>0</v>
      </c>
      <c r="P56" s="57">
        <v>36333095</v>
      </c>
      <c r="Q56" s="57">
        <f t="shared" si="90"/>
        <v>30827048</v>
      </c>
      <c r="R56" s="57">
        <v>35333095</v>
      </c>
      <c r="S56" s="57">
        <f t="shared" si="85"/>
        <v>31827048</v>
      </c>
      <c r="T56" s="57">
        <f t="shared" si="91"/>
        <v>1000000</v>
      </c>
      <c r="U56" s="57">
        <v>0</v>
      </c>
      <c r="V56" s="57">
        <f t="shared" si="86"/>
        <v>35333095</v>
      </c>
      <c r="W56" s="57">
        <v>0</v>
      </c>
      <c r="X56" s="60">
        <f t="shared" si="92"/>
        <v>0</v>
      </c>
      <c r="Y56" s="61">
        <f t="shared" si="52"/>
        <v>0.52610214066995065</v>
      </c>
      <c r="Z56" s="61">
        <f t="shared" si="53"/>
        <v>0</v>
      </c>
      <c r="AA56" s="61">
        <f t="shared" si="54"/>
        <v>0</v>
      </c>
      <c r="AB56" s="61">
        <f t="shared" si="77"/>
        <v>0</v>
      </c>
      <c r="AC56" s="62" t="s">
        <v>41</v>
      </c>
    </row>
    <row r="57" spans="1:29" ht="70.5" customHeight="1" x14ac:dyDescent="0.25">
      <c r="A57" s="72" t="s">
        <v>135</v>
      </c>
      <c r="B57" s="55" t="s">
        <v>42</v>
      </c>
      <c r="C57" s="55">
        <v>20</v>
      </c>
      <c r="D57" s="55" t="s">
        <v>39</v>
      </c>
      <c r="E57" s="56" t="s">
        <v>136</v>
      </c>
      <c r="F57" s="57">
        <v>36885931</v>
      </c>
      <c r="G57" s="57">
        <v>0</v>
      </c>
      <c r="H57" s="57">
        <v>0</v>
      </c>
      <c r="I57" s="57">
        <v>0</v>
      </c>
      <c r="J57" s="57">
        <v>0</v>
      </c>
      <c r="K57" s="57">
        <v>0</v>
      </c>
      <c r="L57" s="57">
        <f t="shared" si="1"/>
        <v>0</v>
      </c>
      <c r="M57" s="58">
        <f t="shared" si="89"/>
        <v>36885931</v>
      </c>
      <c r="N57" s="64">
        <f t="shared" si="14"/>
        <v>3.5981390765364846E-6</v>
      </c>
      <c r="O57" s="57">
        <v>0</v>
      </c>
      <c r="P57" s="57">
        <v>9933143</v>
      </c>
      <c r="Q57" s="57">
        <f t="shared" si="90"/>
        <v>26952788</v>
      </c>
      <c r="R57" s="57">
        <v>9733143</v>
      </c>
      <c r="S57" s="57">
        <f t="shared" si="85"/>
        <v>27152788</v>
      </c>
      <c r="T57" s="57">
        <f t="shared" si="91"/>
        <v>200000</v>
      </c>
      <c r="U57" s="57">
        <v>0</v>
      </c>
      <c r="V57" s="57">
        <f t="shared" si="86"/>
        <v>9733143</v>
      </c>
      <c r="W57" s="57">
        <v>0</v>
      </c>
      <c r="X57" s="60">
        <f t="shared" si="92"/>
        <v>0</v>
      </c>
      <c r="Y57" s="61">
        <f t="shared" si="52"/>
        <v>0.26387142024421179</v>
      </c>
      <c r="Z57" s="61">
        <f t="shared" si="53"/>
        <v>0</v>
      </c>
      <c r="AA57" s="61">
        <f t="shared" si="54"/>
        <v>0</v>
      </c>
      <c r="AB57" s="61">
        <f t="shared" si="77"/>
        <v>0</v>
      </c>
      <c r="AC57" s="62" t="s">
        <v>41</v>
      </c>
    </row>
    <row r="58" spans="1:29" ht="42" customHeight="1" x14ac:dyDescent="0.25">
      <c r="A58" s="72" t="s">
        <v>137</v>
      </c>
      <c r="B58" s="55" t="s">
        <v>42</v>
      </c>
      <c r="C58" s="55">
        <v>20</v>
      </c>
      <c r="D58" s="55" t="s">
        <v>39</v>
      </c>
      <c r="E58" s="56" t="s">
        <v>138</v>
      </c>
      <c r="F58" s="57">
        <v>38212556</v>
      </c>
      <c r="G58" s="57">
        <v>0</v>
      </c>
      <c r="H58" s="57">
        <v>0</v>
      </c>
      <c r="I58" s="57">
        <v>0</v>
      </c>
      <c r="J58" s="57">
        <v>0</v>
      </c>
      <c r="K58" s="57">
        <v>0</v>
      </c>
      <c r="L58" s="57">
        <f t="shared" si="1"/>
        <v>0</v>
      </c>
      <c r="M58" s="58">
        <f t="shared" si="89"/>
        <v>38212556</v>
      </c>
      <c r="N58" s="64">
        <f t="shared" si="14"/>
        <v>3.7275483424273253E-6</v>
      </c>
      <c r="O58" s="57">
        <v>0</v>
      </c>
      <c r="P58" s="57">
        <v>14554344</v>
      </c>
      <c r="Q58" s="57">
        <f t="shared" si="90"/>
        <v>23658212</v>
      </c>
      <c r="R58" s="57">
        <v>14554344</v>
      </c>
      <c r="S58" s="57">
        <f t="shared" si="85"/>
        <v>23658212</v>
      </c>
      <c r="T58" s="57">
        <f t="shared" si="91"/>
        <v>0</v>
      </c>
      <c r="U58" s="57">
        <v>0</v>
      </c>
      <c r="V58" s="57">
        <f t="shared" si="86"/>
        <v>14554344</v>
      </c>
      <c r="W58" s="57">
        <v>0</v>
      </c>
      <c r="X58" s="60">
        <f t="shared" si="92"/>
        <v>0</v>
      </c>
      <c r="Y58" s="61">
        <f t="shared" si="52"/>
        <v>0.38087857823486082</v>
      </c>
      <c r="Z58" s="61">
        <f t="shared" si="53"/>
        <v>0</v>
      </c>
      <c r="AA58" s="61">
        <f t="shared" si="54"/>
        <v>0</v>
      </c>
      <c r="AB58" s="61">
        <f t="shared" si="77"/>
        <v>0</v>
      </c>
      <c r="AC58" s="62" t="s">
        <v>41</v>
      </c>
    </row>
    <row r="59" spans="1:29" ht="65.25" customHeight="1" x14ac:dyDescent="0.25">
      <c r="A59" s="72" t="s">
        <v>139</v>
      </c>
      <c r="B59" s="55" t="s">
        <v>42</v>
      </c>
      <c r="C59" s="55">
        <v>20</v>
      </c>
      <c r="D59" s="55" t="s">
        <v>39</v>
      </c>
      <c r="E59" s="56" t="s">
        <v>140</v>
      </c>
      <c r="F59" s="57">
        <v>2350190</v>
      </c>
      <c r="G59" s="57">
        <v>0</v>
      </c>
      <c r="H59" s="57">
        <v>0</v>
      </c>
      <c r="I59" s="57">
        <v>0</v>
      </c>
      <c r="J59" s="57">
        <v>0</v>
      </c>
      <c r="K59" s="57">
        <v>0</v>
      </c>
      <c r="L59" s="57">
        <f t="shared" si="1"/>
        <v>0</v>
      </c>
      <c r="M59" s="58">
        <f t="shared" si="89"/>
        <v>2350190</v>
      </c>
      <c r="N59" s="63">
        <f t="shared" si="14"/>
        <v>2.2925571476792276E-7</v>
      </c>
      <c r="O59" s="57">
        <v>0</v>
      </c>
      <c r="P59" s="57">
        <v>1080805</v>
      </c>
      <c r="Q59" s="57">
        <f t="shared" si="90"/>
        <v>1269385</v>
      </c>
      <c r="R59" s="57">
        <v>1080805</v>
      </c>
      <c r="S59" s="57">
        <f t="shared" si="85"/>
        <v>1269385</v>
      </c>
      <c r="T59" s="57">
        <f t="shared" si="91"/>
        <v>0</v>
      </c>
      <c r="U59" s="57">
        <v>0</v>
      </c>
      <c r="V59" s="57">
        <f t="shared" si="86"/>
        <v>1080805</v>
      </c>
      <c r="W59" s="57">
        <v>0</v>
      </c>
      <c r="X59" s="60">
        <f t="shared" si="92"/>
        <v>0</v>
      </c>
      <c r="Y59" s="61">
        <f t="shared" si="52"/>
        <v>0.45987983950233813</v>
      </c>
      <c r="Z59" s="61">
        <f t="shared" si="53"/>
        <v>0</v>
      </c>
      <c r="AA59" s="61">
        <f t="shared" si="54"/>
        <v>0</v>
      </c>
      <c r="AB59" s="61">
        <f t="shared" si="77"/>
        <v>0</v>
      </c>
      <c r="AC59" s="62" t="s">
        <v>41</v>
      </c>
    </row>
    <row r="60" spans="1:29" ht="42" customHeight="1" x14ac:dyDescent="0.25">
      <c r="A60" s="72" t="s">
        <v>141</v>
      </c>
      <c r="B60" s="55" t="s">
        <v>42</v>
      </c>
      <c r="C60" s="55">
        <v>20</v>
      </c>
      <c r="D60" s="55" t="s">
        <v>39</v>
      </c>
      <c r="E60" s="56" t="s">
        <v>142</v>
      </c>
      <c r="F60" s="57">
        <v>13895764</v>
      </c>
      <c r="G60" s="57">
        <v>0</v>
      </c>
      <c r="H60" s="57">
        <v>0</v>
      </c>
      <c r="I60" s="57">
        <v>0</v>
      </c>
      <c r="J60" s="57"/>
      <c r="K60" s="57">
        <v>0</v>
      </c>
      <c r="L60" s="57">
        <f t="shared" si="1"/>
        <v>0</v>
      </c>
      <c r="M60" s="58">
        <f t="shared" si="89"/>
        <v>13895764</v>
      </c>
      <c r="N60" s="64">
        <f t="shared" si="14"/>
        <v>1.3555003246828425E-6</v>
      </c>
      <c r="O60" s="57">
        <v>0</v>
      </c>
      <c r="P60" s="57">
        <v>4426668</v>
      </c>
      <c r="Q60" s="57">
        <f t="shared" si="90"/>
        <v>9469096</v>
      </c>
      <c r="R60" s="57">
        <v>4226668</v>
      </c>
      <c r="S60" s="57">
        <f t="shared" si="85"/>
        <v>9669096</v>
      </c>
      <c r="T60" s="57">
        <f t="shared" si="91"/>
        <v>200000</v>
      </c>
      <c r="U60" s="57">
        <v>0</v>
      </c>
      <c r="V60" s="57">
        <f t="shared" si="86"/>
        <v>4226668</v>
      </c>
      <c r="W60" s="57">
        <v>0</v>
      </c>
      <c r="X60" s="60">
        <f t="shared" si="92"/>
        <v>0</v>
      </c>
      <c r="Y60" s="61">
        <f t="shared" si="52"/>
        <v>0.30416952964946725</v>
      </c>
      <c r="Z60" s="61">
        <f t="shared" si="53"/>
        <v>0</v>
      </c>
      <c r="AA60" s="61">
        <f t="shared" si="54"/>
        <v>0</v>
      </c>
      <c r="AB60" s="61">
        <f t="shared" si="77"/>
        <v>0</v>
      </c>
      <c r="AC60" s="62" t="s">
        <v>41</v>
      </c>
    </row>
    <row r="61" spans="1:29" ht="42" customHeight="1" x14ac:dyDescent="0.25">
      <c r="A61" s="46" t="s">
        <v>143</v>
      </c>
      <c r="B61" s="47" t="s">
        <v>42</v>
      </c>
      <c r="C61" s="47">
        <v>20</v>
      </c>
      <c r="D61" s="47" t="s">
        <v>39</v>
      </c>
      <c r="E61" s="48" t="s">
        <v>144</v>
      </c>
      <c r="F61" s="50">
        <f t="shared" ref="F61:X61" si="93">SUM(F62:F64)</f>
        <v>101787478</v>
      </c>
      <c r="G61" s="50">
        <f t="shared" si="93"/>
        <v>0</v>
      </c>
      <c r="H61" s="50">
        <f t="shared" si="93"/>
        <v>0</v>
      </c>
      <c r="I61" s="50">
        <f t="shared" si="93"/>
        <v>0</v>
      </c>
      <c r="J61" s="50">
        <f t="shared" si="93"/>
        <v>0</v>
      </c>
      <c r="K61" s="50">
        <f t="shared" si="93"/>
        <v>0</v>
      </c>
      <c r="L61" s="50">
        <f t="shared" si="1"/>
        <v>0</v>
      </c>
      <c r="M61" s="50">
        <f t="shared" si="93"/>
        <v>101787478</v>
      </c>
      <c r="N61" s="70">
        <f t="shared" si="14"/>
        <v>9.9291380796081223E-6</v>
      </c>
      <c r="O61" s="50">
        <f t="shared" si="93"/>
        <v>0</v>
      </c>
      <c r="P61" s="50">
        <f t="shared" si="93"/>
        <v>22500000</v>
      </c>
      <c r="Q61" s="50">
        <f t="shared" si="93"/>
        <v>79287478</v>
      </c>
      <c r="R61" s="50">
        <f t="shared" si="93"/>
        <v>15000000</v>
      </c>
      <c r="S61" s="50">
        <f t="shared" si="93"/>
        <v>86787478</v>
      </c>
      <c r="T61" s="50">
        <f t="shared" si="93"/>
        <v>7500000</v>
      </c>
      <c r="U61" s="50">
        <f t="shared" si="93"/>
        <v>0</v>
      </c>
      <c r="V61" s="50">
        <f t="shared" si="93"/>
        <v>15000000</v>
      </c>
      <c r="W61" s="50">
        <f t="shared" si="93"/>
        <v>0</v>
      </c>
      <c r="X61" s="50">
        <f t="shared" si="93"/>
        <v>0</v>
      </c>
      <c r="Y61" s="52">
        <f t="shared" si="52"/>
        <v>0.14736586753824474</v>
      </c>
      <c r="Z61" s="52">
        <f t="shared" si="53"/>
        <v>0</v>
      </c>
      <c r="AA61" s="52">
        <f t="shared" si="54"/>
        <v>0</v>
      </c>
      <c r="AB61" s="52">
        <f t="shared" si="77"/>
        <v>0</v>
      </c>
      <c r="AC61" s="53" t="s">
        <v>41</v>
      </c>
    </row>
    <row r="62" spans="1:29" ht="54.75" customHeight="1" x14ac:dyDescent="0.25">
      <c r="A62" s="54" t="s">
        <v>145</v>
      </c>
      <c r="B62" s="55" t="s">
        <v>42</v>
      </c>
      <c r="C62" s="55">
        <v>20</v>
      </c>
      <c r="D62" s="55" t="s">
        <v>39</v>
      </c>
      <c r="E62" s="69" t="s">
        <v>146</v>
      </c>
      <c r="F62" s="57">
        <v>25266796</v>
      </c>
      <c r="G62" s="57">
        <v>0</v>
      </c>
      <c r="H62" s="57">
        <v>0</v>
      </c>
      <c r="I62" s="57">
        <v>0</v>
      </c>
      <c r="J62" s="57">
        <v>0</v>
      </c>
      <c r="K62" s="57">
        <v>0</v>
      </c>
      <c r="L62" s="57">
        <f t="shared" si="1"/>
        <v>0</v>
      </c>
      <c r="M62" s="58">
        <f>+F62+L62</f>
        <v>25266796</v>
      </c>
      <c r="N62" s="64">
        <f t="shared" si="14"/>
        <v>2.4647187575792986E-6</v>
      </c>
      <c r="O62" s="57">
        <v>0</v>
      </c>
      <c r="P62" s="57">
        <v>5000000</v>
      </c>
      <c r="Q62" s="57">
        <f t="shared" ref="Q62:Q64" si="94">M62-P62</f>
        <v>20266796</v>
      </c>
      <c r="R62" s="57">
        <v>0</v>
      </c>
      <c r="S62" s="57">
        <f t="shared" si="85"/>
        <v>25266796</v>
      </c>
      <c r="T62" s="57">
        <f t="shared" si="91"/>
        <v>5000000</v>
      </c>
      <c r="U62" s="57">
        <v>0</v>
      </c>
      <c r="V62" s="57">
        <f t="shared" si="86"/>
        <v>0</v>
      </c>
      <c r="W62" s="57">
        <v>0</v>
      </c>
      <c r="X62" s="60">
        <f t="shared" si="92"/>
        <v>0</v>
      </c>
      <c r="Y62" s="61">
        <f t="shared" si="52"/>
        <v>0</v>
      </c>
      <c r="Z62" s="61">
        <f t="shared" si="53"/>
        <v>0</v>
      </c>
      <c r="AA62" s="61">
        <f t="shared" si="54"/>
        <v>0</v>
      </c>
      <c r="AB62" s="61" t="s">
        <v>41</v>
      </c>
      <c r="AC62" s="62" t="s">
        <v>41</v>
      </c>
    </row>
    <row r="63" spans="1:29" ht="42" customHeight="1" x14ac:dyDescent="0.25">
      <c r="A63" s="54" t="s">
        <v>147</v>
      </c>
      <c r="B63" s="55" t="s">
        <v>42</v>
      </c>
      <c r="C63" s="55">
        <v>20</v>
      </c>
      <c r="D63" s="55" t="s">
        <v>39</v>
      </c>
      <c r="E63" s="69" t="s">
        <v>148</v>
      </c>
      <c r="F63" s="57">
        <v>71520682</v>
      </c>
      <c r="G63" s="57">
        <v>0</v>
      </c>
      <c r="H63" s="57">
        <v>0</v>
      </c>
      <c r="I63" s="57">
        <v>0</v>
      </c>
      <c r="J63" s="57">
        <v>0</v>
      </c>
      <c r="K63" s="57">
        <v>0</v>
      </c>
      <c r="L63" s="57">
        <f t="shared" si="1"/>
        <v>0</v>
      </c>
      <c r="M63" s="58">
        <f>+F63+L63</f>
        <v>71520682</v>
      </c>
      <c r="N63" s="64">
        <f t="shared" si="14"/>
        <v>6.9766806396926665E-6</v>
      </c>
      <c r="O63" s="57">
        <v>0</v>
      </c>
      <c r="P63" s="57">
        <v>16500000</v>
      </c>
      <c r="Q63" s="57">
        <f t="shared" si="94"/>
        <v>55020682</v>
      </c>
      <c r="R63" s="57">
        <v>15000000</v>
      </c>
      <c r="S63" s="57">
        <f t="shared" si="85"/>
        <v>56520682</v>
      </c>
      <c r="T63" s="57">
        <f t="shared" si="91"/>
        <v>1500000</v>
      </c>
      <c r="U63" s="57">
        <v>0</v>
      </c>
      <c r="V63" s="57">
        <f t="shared" si="86"/>
        <v>15000000</v>
      </c>
      <c r="W63" s="57">
        <v>0</v>
      </c>
      <c r="X63" s="60">
        <f t="shared" si="92"/>
        <v>0</v>
      </c>
      <c r="Y63" s="61">
        <f t="shared" si="52"/>
        <v>0.20972954368639829</v>
      </c>
      <c r="Z63" s="61">
        <f t="shared" si="53"/>
        <v>0</v>
      </c>
      <c r="AA63" s="61">
        <f t="shared" si="54"/>
        <v>0</v>
      </c>
      <c r="AB63" s="61">
        <f t="shared" si="77"/>
        <v>0</v>
      </c>
      <c r="AC63" s="62" t="s">
        <v>41</v>
      </c>
    </row>
    <row r="64" spans="1:29" ht="47.25" customHeight="1" x14ac:dyDescent="0.25">
      <c r="A64" s="54" t="s">
        <v>149</v>
      </c>
      <c r="B64" s="55" t="s">
        <v>42</v>
      </c>
      <c r="C64" s="55">
        <v>20</v>
      </c>
      <c r="D64" s="55" t="s">
        <v>39</v>
      </c>
      <c r="E64" s="69" t="s">
        <v>150</v>
      </c>
      <c r="F64" s="57">
        <v>5000000</v>
      </c>
      <c r="G64" s="57">
        <v>0</v>
      </c>
      <c r="H64" s="57">
        <v>0</v>
      </c>
      <c r="I64" s="57">
        <v>0</v>
      </c>
      <c r="J64" s="57">
        <v>0</v>
      </c>
      <c r="K64" s="57">
        <v>0</v>
      </c>
      <c r="L64" s="57">
        <f t="shared" si="1"/>
        <v>0</v>
      </c>
      <c r="M64" s="58">
        <f>+F64+L64</f>
        <v>5000000</v>
      </c>
      <c r="N64" s="63">
        <f t="shared" si="14"/>
        <v>4.8773868233615745E-7</v>
      </c>
      <c r="O64" s="57">
        <v>0</v>
      </c>
      <c r="P64" s="57">
        <v>1000000</v>
      </c>
      <c r="Q64" s="57">
        <f t="shared" si="94"/>
        <v>4000000</v>
      </c>
      <c r="R64" s="57">
        <v>0</v>
      </c>
      <c r="S64" s="57">
        <f t="shared" si="85"/>
        <v>5000000</v>
      </c>
      <c r="T64" s="57">
        <f t="shared" si="91"/>
        <v>1000000</v>
      </c>
      <c r="U64" s="57">
        <v>0</v>
      </c>
      <c r="V64" s="57">
        <f t="shared" si="86"/>
        <v>0</v>
      </c>
      <c r="W64" s="57">
        <v>0</v>
      </c>
      <c r="X64" s="60">
        <f t="shared" si="92"/>
        <v>0</v>
      </c>
      <c r="Y64" s="61">
        <f t="shared" si="52"/>
        <v>0</v>
      </c>
      <c r="Z64" s="61">
        <f t="shared" si="53"/>
        <v>0</v>
      </c>
      <c r="AA64" s="61">
        <f t="shared" si="54"/>
        <v>0</v>
      </c>
      <c r="AB64" s="61" t="s">
        <v>41</v>
      </c>
      <c r="AC64" s="62" t="s">
        <v>41</v>
      </c>
    </row>
    <row r="65" spans="1:29" ht="42" customHeight="1" x14ac:dyDescent="0.25">
      <c r="A65" s="46" t="s">
        <v>151</v>
      </c>
      <c r="B65" s="47" t="s">
        <v>42</v>
      </c>
      <c r="C65" s="47">
        <v>20</v>
      </c>
      <c r="D65" s="47" t="s">
        <v>39</v>
      </c>
      <c r="E65" s="48" t="s">
        <v>152</v>
      </c>
      <c r="F65" s="50">
        <f t="shared" ref="F65:K65" si="95">+F68+F78+F85+F90+F74+F66</f>
        <v>21432270903</v>
      </c>
      <c r="G65" s="50">
        <f t="shared" si="95"/>
        <v>0</v>
      </c>
      <c r="H65" s="50">
        <f t="shared" si="95"/>
        <v>0</v>
      </c>
      <c r="I65" s="50">
        <f t="shared" si="95"/>
        <v>0</v>
      </c>
      <c r="J65" s="50">
        <f t="shared" si="95"/>
        <v>1968048</v>
      </c>
      <c r="K65" s="50">
        <f t="shared" si="95"/>
        <v>1968048</v>
      </c>
      <c r="L65" s="50">
        <f t="shared" si="1"/>
        <v>0</v>
      </c>
      <c r="M65" s="50">
        <f t="shared" ref="M65:X65" si="96">+M68+M78+M85+M90+M74+M66</f>
        <v>21432270903</v>
      </c>
      <c r="N65" s="51">
        <f t="shared" si="14"/>
        <v>2.0906695139401577E-3</v>
      </c>
      <c r="O65" s="50">
        <f t="shared" si="96"/>
        <v>0</v>
      </c>
      <c r="P65" s="50">
        <f t="shared" si="96"/>
        <v>13841307606.83</v>
      </c>
      <c r="Q65" s="50">
        <f t="shared" si="96"/>
        <v>7590963296.1700001</v>
      </c>
      <c r="R65" s="50">
        <f t="shared" si="96"/>
        <v>13558335366.83</v>
      </c>
      <c r="S65" s="50">
        <f t="shared" si="96"/>
        <v>7873935536.1700001</v>
      </c>
      <c r="T65" s="50">
        <f t="shared" si="96"/>
        <v>282972240</v>
      </c>
      <c r="U65" s="50">
        <f t="shared" si="96"/>
        <v>550149221</v>
      </c>
      <c r="V65" s="50">
        <f t="shared" si="96"/>
        <v>13008186145.83</v>
      </c>
      <c r="W65" s="50">
        <f t="shared" si="96"/>
        <v>178840000</v>
      </c>
      <c r="X65" s="50">
        <f t="shared" si="96"/>
        <v>371309221</v>
      </c>
      <c r="Y65" s="52">
        <f t="shared" si="52"/>
        <v>0.63261310143910887</v>
      </c>
      <c r="Z65" s="52">
        <f t="shared" si="53"/>
        <v>2.5669198727932857E-2</v>
      </c>
      <c r="AA65" s="52">
        <f t="shared" si="54"/>
        <v>8.3444260670933711E-3</v>
      </c>
      <c r="AB65" s="52">
        <f t="shared" ref="AB65:AB72" si="97">+U65/R65</f>
        <v>4.0576457663521227E-2</v>
      </c>
      <c r="AC65" s="53">
        <f t="shared" ref="AC65" si="98">+W65/U65</f>
        <v>0.32507543985052739</v>
      </c>
    </row>
    <row r="66" spans="1:29" ht="42" customHeight="1" x14ac:dyDescent="0.25">
      <c r="A66" s="46" t="s">
        <v>153</v>
      </c>
      <c r="B66" s="47" t="s">
        <v>42</v>
      </c>
      <c r="C66" s="47">
        <v>20</v>
      </c>
      <c r="D66" s="47" t="s">
        <v>39</v>
      </c>
      <c r="E66" s="48" t="s">
        <v>154</v>
      </c>
      <c r="F66" s="50">
        <f>SUM(F67)</f>
        <v>31530000</v>
      </c>
      <c r="G66" s="50">
        <f t="shared" ref="G66:X66" si="99">+G67</f>
        <v>0</v>
      </c>
      <c r="H66" s="50">
        <f t="shared" si="99"/>
        <v>0</v>
      </c>
      <c r="I66" s="50">
        <f t="shared" si="99"/>
        <v>0</v>
      </c>
      <c r="J66" s="50">
        <f t="shared" si="99"/>
        <v>0</v>
      </c>
      <c r="K66" s="50">
        <f t="shared" si="99"/>
        <v>0</v>
      </c>
      <c r="L66" s="50">
        <f t="shared" si="1"/>
        <v>0</v>
      </c>
      <c r="M66" s="50">
        <f t="shared" si="99"/>
        <v>31530000</v>
      </c>
      <c r="N66" s="68">
        <f t="shared" si="14"/>
        <v>3.0756801308118088E-6</v>
      </c>
      <c r="O66" s="50">
        <f t="shared" si="99"/>
        <v>0</v>
      </c>
      <c r="P66" s="50">
        <f t="shared" si="99"/>
        <v>7500000</v>
      </c>
      <c r="Q66" s="50">
        <f t="shared" si="99"/>
        <v>24030000</v>
      </c>
      <c r="R66" s="50">
        <f t="shared" si="99"/>
        <v>7500000</v>
      </c>
      <c r="S66" s="50">
        <f>+S67</f>
        <v>24030000</v>
      </c>
      <c r="T66" s="50">
        <f t="shared" si="99"/>
        <v>0</v>
      </c>
      <c r="U66" s="50">
        <f t="shared" si="99"/>
        <v>0</v>
      </c>
      <c r="V66" s="50">
        <f t="shared" si="99"/>
        <v>7500000</v>
      </c>
      <c r="W66" s="50">
        <f t="shared" si="99"/>
        <v>0</v>
      </c>
      <c r="X66" s="50">
        <f t="shared" si="99"/>
        <v>0</v>
      </c>
      <c r="Y66" s="52">
        <f t="shared" si="52"/>
        <v>0.23786869647954328</v>
      </c>
      <c r="Z66" s="52">
        <f t="shared" si="53"/>
        <v>0</v>
      </c>
      <c r="AA66" s="52">
        <f t="shared" si="54"/>
        <v>0</v>
      </c>
      <c r="AB66" s="52">
        <f t="shared" si="97"/>
        <v>0</v>
      </c>
      <c r="AC66" s="53" t="s">
        <v>41</v>
      </c>
    </row>
    <row r="67" spans="1:29" ht="42" customHeight="1" x14ac:dyDescent="0.25">
      <c r="A67" s="54" t="s">
        <v>155</v>
      </c>
      <c r="B67" s="55" t="s">
        <v>42</v>
      </c>
      <c r="C67" s="55">
        <v>20</v>
      </c>
      <c r="D67" s="55" t="s">
        <v>39</v>
      </c>
      <c r="E67" s="69" t="s">
        <v>156</v>
      </c>
      <c r="F67" s="57">
        <v>31530000</v>
      </c>
      <c r="G67" s="57">
        <v>0</v>
      </c>
      <c r="H67" s="57">
        <v>0</v>
      </c>
      <c r="I67" s="57">
        <v>0</v>
      </c>
      <c r="J67" s="57">
        <v>0</v>
      </c>
      <c r="K67" s="57">
        <v>0</v>
      </c>
      <c r="L67" s="57">
        <f t="shared" si="1"/>
        <v>0</v>
      </c>
      <c r="M67" s="58">
        <f>+F67+L67</f>
        <v>31530000</v>
      </c>
      <c r="N67" s="64">
        <f t="shared" si="14"/>
        <v>3.0756801308118088E-6</v>
      </c>
      <c r="O67" s="57">
        <v>0</v>
      </c>
      <c r="P67" s="57">
        <v>7500000</v>
      </c>
      <c r="Q67" s="57">
        <f t="shared" ref="Q67" si="100">M67-P67</f>
        <v>24030000</v>
      </c>
      <c r="R67" s="57">
        <v>7500000</v>
      </c>
      <c r="S67" s="57">
        <f t="shared" ref="S67" si="101">+M67-R67</f>
        <v>24030000</v>
      </c>
      <c r="T67" s="57">
        <f t="shared" ref="T67:T90" si="102">P67-R67</f>
        <v>0</v>
      </c>
      <c r="U67" s="57">
        <v>0</v>
      </c>
      <c r="V67" s="57">
        <f t="shared" ref="V67" si="103">+R67-U67</f>
        <v>7500000</v>
      </c>
      <c r="W67" s="57">
        <v>0</v>
      </c>
      <c r="X67" s="60">
        <f t="shared" ref="X67" si="104">+U67-W67</f>
        <v>0</v>
      </c>
      <c r="Y67" s="61">
        <f t="shared" si="52"/>
        <v>0.23786869647954328</v>
      </c>
      <c r="Z67" s="61">
        <f t="shared" si="53"/>
        <v>0</v>
      </c>
      <c r="AA67" s="61">
        <f t="shared" si="54"/>
        <v>0</v>
      </c>
      <c r="AB67" s="61">
        <f t="shared" si="97"/>
        <v>0</v>
      </c>
      <c r="AC67" s="62" t="s">
        <v>41</v>
      </c>
    </row>
    <row r="68" spans="1:29" ht="90" customHeight="1" x14ac:dyDescent="0.25">
      <c r="A68" s="46" t="s">
        <v>157</v>
      </c>
      <c r="B68" s="47" t="s">
        <v>42</v>
      </c>
      <c r="C68" s="47">
        <v>20</v>
      </c>
      <c r="D68" s="47" t="s">
        <v>39</v>
      </c>
      <c r="E68" s="48" t="s">
        <v>158</v>
      </c>
      <c r="F68" s="50">
        <f>SUM(F69:F73)</f>
        <v>825691953</v>
      </c>
      <c r="G68" s="50">
        <f t="shared" ref="G68:X68" si="105">SUM(G69:G73)</f>
        <v>0</v>
      </c>
      <c r="H68" s="50">
        <f t="shared" si="105"/>
        <v>0</v>
      </c>
      <c r="I68" s="50">
        <f t="shared" si="105"/>
        <v>0</v>
      </c>
      <c r="J68" s="50">
        <f t="shared" si="105"/>
        <v>1968048</v>
      </c>
      <c r="K68" s="50">
        <f t="shared" si="105"/>
        <v>1968048</v>
      </c>
      <c r="L68" s="50">
        <f t="shared" si="1"/>
        <v>0</v>
      </c>
      <c r="M68" s="50">
        <f t="shared" si="105"/>
        <v>825691953</v>
      </c>
      <c r="N68" s="51">
        <f t="shared" si="14"/>
        <v>8.0544381034357691E-5</v>
      </c>
      <c r="O68" s="50">
        <f t="shared" si="105"/>
        <v>0</v>
      </c>
      <c r="P68" s="50">
        <f t="shared" si="105"/>
        <v>762160432</v>
      </c>
      <c r="Q68" s="50">
        <f t="shared" si="105"/>
        <v>63531521</v>
      </c>
      <c r="R68" s="50">
        <f t="shared" si="105"/>
        <v>753160432</v>
      </c>
      <c r="S68" s="50">
        <f t="shared" si="105"/>
        <v>72531521</v>
      </c>
      <c r="T68" s="50">
        <f t="shared" si="105"/>
        <v>9000000</v>
      </c>
      <c r="U68" s="50">
        <f t="shared" si="105"/>
        <v>0</v>
      </c>
      <c r="V68" s="50">
        <f t="shared" si="105"/>
        <v>753160432</v>
      </c>
      <c r="W68" s="50">
        <f t="shared" si="105"/>
        <v>0</v>
      </c>
      <c r="X68" s="50">
        <f t="shared" si="105"/>
        <v>0</v>
      </c>
      <c r="Y68" s="52">
        <f t="shared" si="52"/>
        <v>0.91215668175465436</v>
      </c>
      <c r="Z68" s="52">
        <f t="shared" si="53"/>
        <v>0</v>
      </c>
      <c r="AA68" s="52">
        <f t="shared" si="54"/>
        <v>0</v>
      </c>
      <c r="AB68" s="52">
        <f t="shared" si="97"/>
        <v>0</v>
      </c>
      <c r="AC68" s="53" t="s">
        <v>41</v>
      </c>
    </row>
    <row r="69" spans="1:29" ht="42" customHeight="1" x14ac:dyDescent="0.25">
      <c r="A69" s="54" t="s">
        <v>159</v>
      </c>
      <c r="B69" s="55" t="s">
        <v>42</v>
      </c>
      <c r="C69" s="55">
        <v>20</v>
      </c>
      <c r="D69" s="55" t="s">
        <v>39</v>
      </c>
      <c r="E69" s="69" t="s">
        <v>160</v>
      </c>
      <c r="F69" s="73">
        <v>24500000</v>
      </c>
      <c r="G69" s="57">
        <v>0</v>
      </c>
      <c r="H69" s="57">
        <v>0</v>
      </c>
      <c r="I69" s="57">
        <v>0</v>
      </c>
      <c r="J69" s="57">
        <v>0</v>
      </c>
      <c r="K69" s="57">
        <v>1968048</v>
      </c>
      <c r="L69" s="57">
        <f t="shared" si="1"/>
        <v>-1968048</v>
      </c>
      <c r="M69" s="58">
        <f>+F69+L69</f>
        <v>22531952</v>
      </c>
      <c r="N69" s="64">
        <f t="shared" si="14"/>
        <v>2.1979409157883095E-6</v>
      </c>
      <c r="O69" s="57">
        <v>0</v>
      </c>
      <c r="P69" s="57">
        <v>4000000</v>
      </c>
      <c r="Q69" s="57">
        <f t="shared" ref="Q69:Q73" si="106">M69-P69</f>
        <v>18531952</v>
      </c>
      <c r="R69" s="57">
        <v>0</v>
      </c>
      <c r="S69" s="57">
        <f t="shared" ref="S69:S90" si="107">+M69-R69</f>
        <v>22531952</v>
      </c>
      <c r="T69" s="57">
        <f t="shared" si="102"/>
        <v>4000000</v>
      </c>
      <c r="U69" s="57">
        <v>0</v>
      </c>
      <c r="V69" s="57">
        <f t="shared" ref="V69:V73" si="108">+R69-U69</f>
        <v>0</v>
      </c>
      <c r="W69" s="57">
        <v>0</v>
      </c>
      <c r="X69" s="60">
        <f t="shared" ref="X69:X90" si="109">+U69-W69</f>
        <v>0</v>
      </c>
      <c r="Y69" s="61">
        <f t="shared" si="52"/>
        <v>0</v>
      </c>
      <c r="Z69" s="61">
        <f t="shared" si="53"/>
        <v>0</v>
      </c>
      <c r="AA69" s="61">
        <f t="shared" si="54"/>
        <v>0</v>
      </c>
      <c r="AB69" s="61" t="s">
        <v>41</v>
      </c>
      <c r="AC69" s="62" t="s">
        <v>41</v>
      </c>
    </row>
    <row r="70" spans="1:29" ht="42" customHeight="1" x14ac:dyDescent="0.25">
      <c r="A70" s="54" t="s">
        <v>161</v>
      </c>
      <c r="B70" s="55" t="s">
        <v>42</v>
      </c>
      <c r="C70" s="55">
        <v>20</v>
      </c>
      <c r="D70" s="55" t="s">
        <v>39</v>
      </c>
      <c r="E70" s="69" t="s">
        <v>162</v>
      </c>
      <c r="F70" s="57">
        <v>0</v>
      </c>
      <c r="G70" s="57">
        <v>0</v>
      </c>
      <c r="H70" s="57">
        <v>0</v>
      </c>
      <c r="I70" s="57">
        <v>0</v>
      </c>
      <c r="J70" s="57">
        <v>1968048</v>
      </c>
      <c r="K70" s="57">
        <v>0</v>
      </c>
      <c r="L70" s="57">
        <f t="shared" si="1"/>
        <v>1968048</v>
      </c>
      <c r="M70" s="58">
        <f>+F70+L70</f>
        <v>1968048</v>
      </c>
      <c r="N70" s="59">
        <f t="shared" si="14"/>
        <v>1.9197862765886201E-7</v>
      </c>
      <c r="O70" s="57">
        <v>0</v>
      </c>
      <c r="P70" s="57">
        <v>1968048</v>
      </c>
      <c r="Q70" s="57">
        <f t="shared" si="106"/>
        <v>0</v>
      </c>
      <c r="R70" s="57">
        <v>1968048</v>
      </c>
      <c r="S70" s="57">
        <f t="shared" si="107"/>
        <v>0</v>
      </c>
      <c r="T70" s="57">
        <f t="shared" si="102"/>
        <v>0</v>
      </c>
      <c r="U70" s="57">
        <v>0</v>
      </c>
      <c r="V70" s="57">
        <f t="shared" si="108"/>
        <v>1968048</v>
      </c>
      <c r="W70" s="57">
        <v>0</v>
      </c>
      <c r="X70" s="60">
        <f t="shared" si="109"/>
        <v>0</v>
      </c>
      <c r="Y70" s="61">
        <f t="shared" si="52"/>
        <v>1</v>
      </c>
      <c r="Z70" s="61">
        <f t="shared" si="53"/>
        <v>0</v>
      </c>
      <c r="AA70" s="61">
        <f t="shared" si="54"/>
        <v>0</v>
      </c>
      <c r="AB70" s="61">
        <f t="shared" si="97"/>
        <v>0</v>
      </c>
      <c r="AC70" s="62" t="s">
        <v>41</v>
      </c>
    </row>
    <row r="71" spans="1:29" ht="42" customHeight="1" x14ac:dyDescent="0.25">
      <c r="A71" s="54" t="s">
        <v>163</v>
      </c>
      <c r="B71" s="55" t="s">
        <v>42</v>
      </c>
      <c r="C71" s="55">
        <v>20</v>
      </c>
      <c r="D71" s="55" t="s">
        <v>39</v>
      </c>
      <c r="E71" s="69" t="s">
        <v>164</v>
      </c>
      <c r="F71" s="57">
        <v>25423160</v>
      </c>
      <c r="G71" s="57">
        <v>0</v>
      </c>
      <c r="H71" s="57">
        <v>0</v>
      </c>
      <c r="I71" s="57">
        <v>0</v>
      </c>
      <c r="J71" s="57">
        <v>0</v>
      </c>
      <c r="K71" s="57">
        <v>0</v>
      </c>
      <c r="L71" s="57">
        <f t="shared" si="1"/>
        <v>0</v>
      </c>
      <c r="M71" s="58">
        <f>+F71+L71</f>
        <v>25423160</v>
      </c>
      <c r="N71" s="64">
        <f t="shared" si="14"/>
        <v>2.479971711844261E-6</v>
      </c>
      <c r="O71" s="57">
        <v>0</v>
      </c>
      <c r="P71" s="57">
        <v>6885382</v>
      </c>
      <c r="Q71" s="57">
        <f t="shared" si="106"/>
        <v>18537778</v>
      </c>
      <c r="R71" s="57">
        <v>1885382</v>
      </c>
      <c r="S71" s="57">
        <f t="shared" si="107"/>
        <v>23537778</v>
      </c>
      <c r="T71" s="57">
        <f t="shared" si="102"/>
        <v>5000000</v>
      </c>
      <c r="U71" s="57">
        <v>0</v>
      </c>
      <c r="V71" s="57">
        <f t="shared" si="108"/>
        <v>1885382</v>
      </c>
      <c r="W71" s="57">
        <v>0</v>
      </c>
      <c r="X71" s="60">
        <f t="shared" si="109"/>
        <v>0</v>
      </c>
      <c r="Y71" s="61">
        <f t="shared" si="52"/>
        <v>7.4160017873466558E-2</v>
      </c>
      <c r="Z71" s="61">
        <f t="shared" si="53"/>
        <v>0</v>
      </c>
      <c r="AA71" s="61">
        <f t="shared" si="54"/>
        <v>0</v>
      </c>
      <c r="AB71" s="61">
        <f t="shared" si="97"/>
        <v>0</v>
      </c>
      <c r="AC71" s="62" t="s">
        <v>41</v>
      </c>
    </row>
    <row r="72" spans="1:29" ht="42" customHeight="1" x14ac:dyDescent="0.25">
      <c r="A72" s="54" t="s">
        <v>165</v>
      </c>
      <c r="B72" s="55" t="s">
        <v>42</v>
      </c>
      <c r="C72" s="55">
        <v>20</v>
      </c>
      <c r="D72" s="55" t="s">
        <v>39</v>
      </c>
      <c r="E72" s="69" t="s">
        <v>166</v>
      </c>
      <c r="F72" s="57">
        <v>752677982</v>
      </c>
      <c r="G72" s="57">
        <v>0</v>
      </c>
      <c r="H72" s="57">
        <v>0</v>
      </c>
      <c r="I72" s="57">
        <v>0</v>
      </c>
      <c r="J72" s="57">
        <v>0</v>
      </c>
      <c r="K72" s="57">
        <v>0</v>
      </c>
      <c r="L72" s="57">
        <f t="shared" si="1"/>
        <v>0</v>
      </c>
      <c r="M72" s="58">
        <f>+F72+L72</f>
        <v>752677982</v>
      </c>
      <c r="N72" s="65">
        <f t="shared" si="14"/>
        <v>7.342203343282361E-5</v>
      </c>
      <c r="O72" s="57">
        <v>0</v>
      </c>
      <c r="P72" s="57">
        <v>749307002</v>
      </c>
      <c r="Q72" s="57">
        <f t="shared" si="106"/>
        <v>3370980</v>
      </c>
      <c r="R72" s="57">
        <v>749307002</v>
      </c>
      <c r="S72" s="57">
        <f t="shared" si="107"/>
        <v>3370980</v>
      </c>
      <c r="T72" s="57">
        <f t="shared" si="102"/>
        <v>0</v>
      </c>
      <c r="U72" s="57">
        <v>0</v>
      </c>
      <c r="V72" s="57">
        <f t="shared" si="108"/>
        <v>749307002</v>
      </c>
      <c r="W72" s="57">
        <v>0</v>
      </c>
      <c r="X72" s="60">
        <f t="shared" si="109"/>
        <v>0</v>
      </c>
      <c r="Y72" s="61">
        <f t="shared" si="52"/>
        <v>0.99552135165287725</v>
      </c>
      <c r="Z72" s="61">
        <f t="shared" si="53"/>
        <v>0</v>
      </c>
      <c r="AA72" s="61">
        <f t="shared" si="54"/>
        <v>0</v>
      </c>
      <c r="AB72" s="61">
        <f t="shared" si="97"/>
        <v>0</v>
      </c>
      <c r="AC72" s="62" t="s">
        <v>41</v>
      </c>
    </row>
    <row r="73" spans="1:29" ht="53.25" customHeight="1" x14ac:dyDescent="0.25">
      <c r="A73" s="54" t="s">
        <v>167</v>
      </c>
      <c r="B73" s="55" t="s">
        <v>42</v>
      </c>
      <c r="C73" s="55">
        <v>20</v>
      </c>
      <c r="D73" s="55" t="s">
        <v>39</v>
      </c>
      <c r="E73" s="69" t="s">
        <v>168</v>
      </c>
      <c r="F73" s="57">
        <v>23090811</v>
      </c>
      <c r="G73" s="57">
        <v>0</v>
      </c>
      <c r="H73" s="57">
        <v>0</v>
      </c>
      <c r="I73" s="57">
        <v>0</v>
      </c>
      <c r="J73" s="57">
        <v>0</v>
      </c>
      <c r="K73" s="57">
        <v>0</v>
      </c>
      <c r="L73" s="57">
        <f t="shared" ref="L73:L136" si="110">+G73-H73-I73+J73-K73</f>
        <v>0</v>
      </c>
      <c r="M73" s="58">
        <f>+F73+L73</f>
        <v>23090811</v>
      </c>
      <c r="N73" s="64">
        <f t="shared" si="14"/>
        <v>2.2524563462426498E-6</v>
      </c>
      <c r="O73" s="57">
        <v>0</v>
      </c>
      <c r="P73" s="57">
        <v>0</v>
      </c>
      <c r="Q73" s="57">
        <f t="shared" si="106"/>
        <v>23090811</v>
      </c>
      <c r="R73" s="57">
        <v>0</v>
      </c>
      <c r="S73" s="57">
        <f t="shared" si="107"/>
        <v>23090811</v>
      </c>
      <c r="T73" s="57">
        <f t="shared" si="102"/>
        <v>0</v>
      </c>
      <c r="U73" s="57">
        <v>0</v>
      </c>
      <c r="V73" s="57">
        <f t="shared" si="108"/>
        <v>0</v>
      </c>
      <c r="W73" s="57">
        <v>0</v>
      </c>
      <c r="X73" s="60">
        <f t="shared" si="109"/>
        <v>0</v>
      </c>
      <c r="Y73" s="61">
        <f t="shared" si="52"/>
        <v>0</v>
      </c>
      <c r="Z73" s="61">
        <f t="shared" si="53"/>
        <v>0</v>
      </c>
      <c r="AA73" s="61">
        <f t="shared" si="54"/>
        <v>0</v>
      </c>
      <c r="AB73" s="61" t="s">
        <v>41</v>
      </c>
      <c r="AC73" s="62" t="s">
        <v>41</v>
      </c>
    </row>
    <row r="74" spans="1:29" ht="69.75" customHeight="1" x14ac:dyDescent="0.25">
      <c r="A74" s="46" t="s">
        <v>169</v>
      </c>
      <c r="B74" s="47" t="s">
        <v>42</v>
      </c>
      <c r="C74" s="47">
        <v>20</v>
      </c>
      <c r="D74" s="47" t="s">
        <v>39</v>
      </c>
      <c r="E74" s="74" t="s">
        <v>170</v>
      </c>
      <c r="F74" s="50">
        <f t="shared" ref="F74:X74" si="111">SUM(F75:F77)</f>
        <v>10466197495</v>
      </c>
      <c r="G74" s="50">
        <f t="shared" si="111"/>
        <v>0</v>
      </c>
      <c r="H74" s="50">
        <f t="shared" si="111"/>
        <v>0</v>
      </c>
      <c r="I74" s="50">
        <f t="shared" si="111"/>
        <v>0</v>
      </c>
      <c r="J74" s="50">
        <f t="shared" si="111"/>
        <v>0</v>
      </c>
      <c r="K74" s="50">
        <f t="shared" si="111"/>
        <v>0</v>
      </c>
      <c r="L74" s="50">
        <f t="shared" si="110"/>
        <v>0</v>
      </c>
      <c r="M74" s="50">
        <f t="shared" si="111"/>
        <v>10466197495</v>
      </c>
      <c r="N74" s="51">
        <f t="shared" si="14"/>
        <v>1.0209538750562584E-3</v>
      </c>
      <c r="O74" s="50">
        <f t="shared" si="111"/>
        <v>0</v>
      </c>
      <c r="P74" s="50">
        <f t="shared" si="111"/>
        <v>6946315241</v>
      </c>
      <c r="Q74" s="50">
        <f t="shared" si="111"/>
        <v>3519882254</v>
      </c>
      <c r="R74" s="50">
        <f t="shared" si="111"/>
        <v>6829831361</v>
      </c>
      <c r="S74" s="50">
        <f t="shared" si="111"/>
        <v>3636366134</v>
      </c>
      <c r="T74" s="50">
        <f t="shared" si="111"/>
        <v>116483880</v>
      </c>
      <c r="U74" s="50">
        <f t="shared" si="111"/>
        <v>401305221</v>
      </c>
      <c r="V74" s="50">
        <f t="shared" si="111"/>
        <v>6428526140</v>
      </c>
      <c r="W74" s="50">
        <f t="shared" si="111"/>
        <v>178840000</v>
      </c>
      <c r="X74" s="50">
        <f t="shared" si="111"/>
        <v>222465221</v>
      </c>
      <c r="Y74" s="52">
        <f t="shared" si="52"/>
        <v>0.6525609099448777</v>
      </c>
      <c r="Z74" s="52">
        <f t="shared" si="53"/>
        <v>3.8342981889240568E-2</v>
      </c>
      <c r="AA74" s="52">
        <f t="shared" si="54"/>
        <v>1.7087390151527042E-2</v>
      </c>
      <c r="AB74" s="52">
        <f t="shared" ref="AB74:AB92" si="112">+U74/R74</f>
        <v>5.8757705686783207E-2</v>
      </c>
      <c r="AC74" s="53">
        <f t="shared" ref="AC74:AC76" si="113">+W74/U74</f>
        <v>0.44564583424644755</v>
      </c>
    </row>
    <row r="75" spans="1:29" ht="42" customHeight="1" x14ac:dyDescent="0.25">
      <c r="A75" s="54" t="s">
        <v>171</v>
      </c>
      <c r="B75" s="55" t="s">
        <v>42</v>
      </c>
      <c r="C75" s="55">
        <v>20</v>
      </c>
      <c r="D75" s="55" t="s">
        <v>39</v>
      </c>
      <c r="E75" s="56" t="s">
        <v>172</v>
      </c>
      <c r="F75" s="57">
        <v>2058984641</v>
      </c>
      <c r="G75" s="57">
        <v>0</v>
      </c>
      <c r="H75" s="57">
        <v>0</v>
      </c>
      <c r="I75" s="57">
        <v>0</v>
      </c>
      <c r="J75" s="57">
        <v>0</v>
      </c>
      <c r="K75" s="57">
        <v>0</v>
      </c>
      <c r="L75" s="57">
        <f t="shared" si="110"/>
        <v>0</v>
      </c>
      <c r="M75" s="58">
        <f>+F75+L75</f>
        <v>2058984641</v>
      </c>
      <c r="N75" s="59">
        <f t="shared" si="14"/>
        <v>2.0084929115034525E-4</v>
      </c>
      <c r="O75" s="57">
        <v>0</v>
      </c>
      <c r="P75" s="57">
        <v>1129864561</v>
      </c>
      <c r="Q75" s="57">
        <f t="shared" ref="Q75:Q77" si="114">M75-P75</f>
        <v>929120080</v>
      </c>
      <c r="R75" s="57">
        <v>1129864561</v>
      </c>
      <c r="S75" s="57">
        <f t="shared" si="107"/>
        <v>929120080</v>
      </c>
      <c r="T75" s="57">
        <f t="shared" si="102"/>
        <v>0</v>
      </c>
      <c r="U75" s="57">
        <v>0</v>
      </c>
      <c r="V75" s="57">
        <f t="shared" ref="V75:V77" si="115">+R75-U75</f>
        <v>1129864561</v>
      </c>
      <c r="W75" s="57">
        <v>0</v>
      </c>
      <c r="X75" s="60">
        <f t="shared" si="109"/>
        <v>0</v>
      </c>
      <c r="Y75" s="61">
        <f t="shared" si="52"/>
        <v>0.5487484163316787</v>
      </c>
      <c r="Z75" s="61">
        <f t="shared" si="53"/>
        <v>0</v>
      </c>
      <c r="AA75" s="61">
        <f t="shared" si="54"/>
        <v>0</v>
      </c>
      <c r="AB75" s="61">
        <f t="shared" si="112"/>
        <v>0</v>
      </c>
      <c r="AC75" s="62" t="e">
        <f t="shared" si="113"/>
        <v>#DIV/0!</v>
      </c>
    </row>
    <row r="76" spans="1:29" ht="42" customHeight="1" x14ac:dyDescent="0.25">
      <c r="A76" s="54" t="s">
        <v>173</v>
      </c>
      <c r="B76" s="55" t="s">
        <v>42</v>
      </c>
      <c r="C76" s="55">
        <v>20</v>
      </c>
      <c r="D76" s="55" t="s">
        <v>39</v>
      </c>
      <c r="E76" s="56" t="s">
        <v>174</v>
      </c>
      <c r="F76" s="57">
        <v>8298070764</v>
      </c>
      <c r="G76" s="57">
        <v>0</v>
      </c>
      <c r="H76" s="57">
        <v>0</v>
      </c>
      <c r="I76" s="57">
        <v>0</v>
      </c>
      <c r="J76" s="57">
        <v>0</v>
      </c>
      <c r="K76" s="57">
        <v>0</v>
      </c>
      <c r="L76" s="57">
        <f t="shared" si="110"/>
        <v>0</v>
      </c>
      <c r="M76" s="58">
        <f>+F76+L76</f>
        <v>8298070764</v>
      </c>
      <c r="N76" s="59">
        <f t="shared" ref="N76:N120" si="116">M76/$M$342</f>
        <v>8.0945802007311026E-4</v>
      </c>
      <c r="O76" s="57">
        <v>0</v>
      </c>
      <c r="P76" s="57">
        <v>5712246421</v>
      </c>
      <c r="Q76" s="57">
        <f t="shared" si="114"/>
        <v>2585824343</v>
      </c>
      <c r="R76" s="57">
        <v>5695762541</v>
      </c>
      <c r="S76" s="57">
        <f t="shared" si="107"/>
        <v>2602308223</v>
      </c>
      <c r="T76" s="57">
        <f t="shared" si="102"/>
        <v>16483880</v>
      </c>
      <c r="U76" s="57">
        <v>401305221</v>
      </c>
      <c r="V76" s="57">
        <f t="shared" si="115"/>
        <v>5294457320</v>
      </c>
      <c r="W76" s="57">
        <v>178840000</v>
      </c>
      <c r="X76" s="60">
        <f t="shared" si="109"/>
        <v>222465221</v>
      </c>
      <c r="Y76" s="61">
        <f t="shared" si="52"/>
        <v>0.68639599528486261</v>
      </c>
      <c r="Z76" s="61">
        <f t="shared" si="53"/>
        <v>4.8361267626326546E-2</v>
      </c>
      <c r="AA76" s="61">
        <f t="shared" si="54"/>
        <v>2.1551997456550009E-2</v>
      </c>
      <c r="AB76" s="61">
        <f t="shared" si="112"/>
        <v>7.0456803300922577E-2</v>
      </c>
      <c r="AC76" s="62">
        <f t="shared" si="113"/>
        <v>0.44564583424644755</v>
      </c>
    </row>
    <row r="77" spans="1:29" ht="42" customHeight="1" x14ac:dyDescent="0.25">
      <c r="A77" s="54" t="s">
        <v>175</v>
      </c>
      <c r="B77" s="55" t="s">
        <v>42</v>
      </c>
      <c r="C77" s="55">
        <v>20</v>
      </c>
      <c r="D77" s="55" t="s">
        <v>39</v>
      </c>
      <c r="E77" s="56" t="s">
        <v>176</v>
      </c>
      <c r="F77" s="57">
        <v>109142090</v>
      </c>
      <c r="G77" s="57">
        <v>0</v>
      </c>
      <c r="H77" s="57">
        <v>0</v>
      </c>
      <c r="I77" s="57">
        <v>0</v>
      </c>
      <c r="J77" s="57">
        <v>0</v>
      </c>
      <c r="K77" s="57">
        <v>0</v>
      </c>
      <c r="L77" s="57">
        <f t="shared" si="110"/>
        <v>0</v>
      </c>
      <c r="M77" s="58">
        <f>+F77+L77</f>
        <v>109142090</v>
      </c>
      <c r="N77" s="65">
        <f t="shared" si="116"/>
        <v>1.0646563832802861E-5</v>
      </c>
      <c r="O77" s="57">
        <v>0</v>
      </c>
      <c r="P77" s="57">
        <v>104204259</v>
      </c>
      <c r="Q77" s="57">
        <f t="shared" si="114"/>
        <v>4937831</v>
      </c>
      <c r="R77" s="57">
        <v>4204259</v>
      </c>
      <c r="S77" s="57">
        <f t="shared" si="107"/>
        <v>104937831</v>
      </c>
      <c r="T77" s="57">
        <f t="shared" si="102"/>
        <v>100000000</v>
      </c>
      <c r="U77" s="57">
        <v>0</v>
      </c>
      <c r="V77" s="57">
        <f t="shared" si="115"/>
        <v>4204259</v>
      </c>
      <c r="W77" s="57">
        <v>0</v>
      </c>
      <c r="X77" s="60">
        <f t="shared" si="109"/>
        <v>0</v>
      </c>
      <c r="Y77" s="61">
        <f t="shared" si="52"/>
        <v>3.8520968400000404E-2</v>
      </c>
      <c r="Z77" s="61">
        <f t="shared" si="53"/>
        <v>0</v>
      </c>
      <c r="AA77" s="61">
        <f t="shared" si="54"/>
        <v>0</v>
      </c>
      <c r="AB77" s="61">
        <f t="shared" si="112"/>
        <v>0</v>
      </c>
      <c r="AC77" s="62" t="s">
        <v>41</v>
      </c>
    </row>
    <row r="78" spans="1:29" ht="56.25" customHeight="1" x14ac:dyDescent="0.25">
      <c r="A78" s="46" t="s">
        <v>177</v>
      </c>
      <c r="B78" s="47" t="s">
        <v>42</v>
      </c>
      <c r="C78" s="47">
        <v>20</v>
      </c>
      <c r="D78" s="47" t="s">
        <v>39</v>
      </c>
      <c r="E78" s="48" t="s">
        <v>178</v>
      </c>
      <c r="F78" s="50">
        <f t="shared" ref="F78:X78" si="117">SUM(F79:F84)</f>
        <v>9755136599</v>
      </c>
      <c r="G78" s="50">
        <f t="shared" si="117"/>
        <v>0</v>
      </c>
      <c r="H78" s="50">
        <f t="shared" si="117"/>
        <v>0</v>
      </c>
      <c r="I78" s="50">
        <f t="shared" si="117"/>
        <v>0</v>
      </c>
      <c r="J78" s="50">
        <f t="shared" si="117"/>
        <v>0</v>
      </c>
      <c r="K78" s="50">
        <f t="shared" si="117"/>
        <v>0</v>
      </c>
      <c r="L78" s="50">
        <f t="shared" si="110"/>
        <v>0</v>
      </c>
      <c r="M78" s="50">
        <f t="shared" si="117"/>
        <v>9755136599</v>
      </c>
      <c r="N78" s="51">
        <f t="shared" si="116"/>
        <v>9.5159149416109681E-4</v>
      </c>
      <c r="O78" s="50">
        <f t="shared" si="117"/>
        <v>0</v>
      </c>
      <c r="P78" s="50">
        <f t="shared" si="117"/>
        <v>5800764825.8299999</v>
      </c>
      <c r="Q78" s="50">
        <f t="shared" si="117"/>
        <v>3954371773.1700001</v>
      </c>
      <c r="R78" s="50">
        <f t="shared" si="117"/>
        <v>5647276465.8299999</v>
      </c>
      <c r="S78" s="50">
        <f t="shared" si="117"/>
        <v>4107860133.1700001</v>
      </c>
      <c r="T78" s="50">
        <f t="shared" si="117"/>
        <v>153488360</v>
      </c>
      <c r="U78" s="50">
        <f t="shared" si="117"/>
        <v>148844000</v>
      </c>
      <c r="V78" s="50">
        <f t="shared" si="117"/>
        <v>5498432465.8299999</v>
      </c>
      <c r="W78" s="50">
        <f t="shared" si="117"/>
        <v>0</v>
      </c>
      <c r="X78" s="50">
        <f t="shared" si="117"/>
        <v>148844000</v>
      </c>
      <c r="Y78" s="52">
        <f t="shared" si="52"/>
        <v>0.57890285887015691</v>
      </c>
      <c r="Z78" s="52">
        <f t="shared" si="53"/>
        <v>1.5258012892946883E-2</v>
      </c>
      <c r="AA78" s="52">
        <f t="shared" si="54"/>
        <v>0</v>
      </c>
      <c r="AB78" s="52">
        <f t="shared" si="112"/>
        <v>2.6356775854805593E-2</v>
      </c>
      <c r="AC78" s="53">
        <f t="shared" ref="AC78:AC80" si="118">+W78/U78</f>
        <v>0</v>
      </c>
    </row>
    <row r="79" spans="1:29" ht="42" customHeight="1" x14ac:dyDescent="0.25">
      <c r="A79" s="54" t="s">
        <v>179</v>
      </c>
      <c r="B79" s="55" t="s">
        <v>42</v>
      </c>
      <c r="C79" s="55">
        <v>20</v>
      </c>
      <c r="D79" s="55" t="s">
        <v>39</v>
      </c>
      <c r="E79" s="56" t="s">
        <v>180</v>
      </c>
      <c r="F79" s="57">
        <v>2192242194</v>
      </c>
      <c r="G79" s="57">
        <v>0</v>
      </c>
      <c r="H79" s="57">
        <v>0</v>
      </c>
      <c r="I79" s="57">
        <v>0</v>
      </c>
      <c r="J79" s="57">
        <v>0</v>
      </c>
      <c r="K79" s="57">
        <v>0</v>
      </c>
      <c r="L79" s="57">
        <f t="shared" si="110"/>
        <v>0</v>
      </c>
      <c r="M79" s="58">
        <f t="shared" ref="M79:M84" si="119">+F79+L79</f>
        <v>2192242194</v>
      </c>
      <c r="N79" s="59">
        <f t="shared" si="116"/>
        <v>2.1384826381265736E-4</v>
      </c>
      <c r="O79" s="57">
        <v>0</v>
      </c>
      <c r="P79" s="57">
        <v>1411518000</v>
      </c>
      <c r="Q79" s="57">
        <f t="shared" ref="Q79:Q84" si="120">M79-P79</f>
        <v>780724194</v>
      </c>
      <c r="R79" s="57">
        <v>1411368000</v>
      </c>
      <c r="S79" s="57">
        <f t="shared" si="107"/>
        <v>780874194</v>
      </c>
      <c r="T79" s="57">
        <f t="shared" si="102"/>
        <v>150000</v>
      </c>
      <c r="U79" s="57">
        <v>65208000</v>
      </c>
      <c r="V79" s="57">
        <f t="shared" ref="V79:V84" si="121">+R79-U79</f>
        <v>1346160000</v>
      </c>
      <c r="W79" s="57">
        <v>0</v>
      </c>
      <c r="X79" s="60">
        <f t="shared" si="109"/>
        <v>65208000</v>
      </c>
      <c r="Y79" s="61">
        <f t="shared" si="52"/>
        <v>0.64380112921045252</v>
      </c>
      <c r="Z79" s="61">
        <f t="shared" si="53"/>
        <v>2.9744888670818093E-2</v>
      </c>
      <c r="AA79" s="61">
        <f t="shared" si="54"/>
        <v>0</v>
      </c>
      <c r="AB79" s="61">
        <f t="shared" si="112"/>
        <v>4.6201982757154758E-2</v>
      </c>
      <c r="AC79" s="62">
        <f t="shared" si="118"/>
        <v>0</v>
      </c>
    </row>
    <row r="80" spans="1:29" ht="72.75" customHeight="1" x14ac:dyDescent="0.25">
      <c r="A80" s="54" t="s">
        <v>181</v>
      </c>
      <c r="B80" s="55" t="s">
        <v>42</v>
      </c>
      <c r="C80" s="55">
        <v>20</v>
      </c>
      <c r="D80" s="55" t="s">
        <v>39</v>
      </c>
      <c r="E80" s="56" t="s">
        <v>182</v>
      </c>
      <c r="F80" s="57">
        <v>4636565048</v>
      </c>
      <c r="G80" s="57">
        <v>0</v>
      </c>
      <c r="H80" s="57">
        <v>0</v>
      </c>
      <c r="I80" s="57">
        <v>0</v>
      </c>
      <c r="J80" s="57">
        <v>0</v>
      </c>
      <c r="K80" s="57">
        <v>0</v>
      </c>
      <c r="L80" s="57">
        <f t="shared" si="110"/>
        <v>0</v>
      </c>
      <c r="M80" s="58">
        <f t="shared" si="119"/>
        <v>4636565048</v>
      </c>
      <c r="N80" s="59">
        <f t="shared" si="116"/>
        <v>4.522864254154805E-4</v>
      </c>
      <c r="O80" s="57">
        <v>0</v>
      </c>
      <c r="P80" s="57">
        <v>3080825920</v>
      </c>
      <c r="Q80" s="57">
        <f t="shared" si="120"/>
        <v>1555739128</v>
      </c>
      <c r="R80" s="57">
        <v>2972879160</v>
      </c>
      <c r="S80" s="57">
        <f t="shared" si="107"/>
        <v>1663685888</v>
      </c>
      <c r="T80" s="57">
        <f t="shared" si="102"/>
        <v>107946760</v>
      </c>
      <c r="U80" s="57">
        <v>83636000</v>
      </c>
      <c r="V80" s="57">
        <f t="shared" si="121"/>
        <v>2889243160</v>
      </c>
      <c r="W80" s="57">
        <v>0</v>
      </c>
      <c r="X80" s="60">
        <f t="shared" si="109"/>
        <v>83636000</v>
      </c>
      <c r="Y80" s="61">
        <f t="shared" si="52"/>
        <v>0.64118137656288521</v>
      </c>
      <c r="Z80" s="61">
        <f t="shared" si="53"/>
        <v>1.8038353637694939E-2</v>
      </c>
      <c r="AA80" s="61">
        <f t="shared" si="54"/>
        <v>0</v>
      </c>
      <c r="AB80" s="61">
        <f t="shared" si="112"/>
        <v>2.8132996835296863E-2</v>
      </c>
      <c r="AC80" s="62">
        <f t="shared" si="118"/>
        <v>0</v>
      </c>
    </row>
    <row r="81" spans="1:29" ht="72.75" customHeight="1" x14ac:dyDescent="0.25">
      <c r="A81" s="54" t="s">
        <v>183</v>
      </c>
      <c r="B81" s="55" t="s">
        <v>42</v>
      </c>
      <c r="C81" s="55">
        <v>20</v>
      </c>
      <c r="D81" s="55" t="s">
        <v>39</v>
      </c>
      <c r="E81" s="56" t="s">
        <v>184</v>
      </c>
      <c r="F81" s="57">
        <v>3139043</v>
      </c>
      <c r="G81" s="57">
        <v>0</v>
      </c>
      <c r="H81" s="57">
        <v>0</v>
      </c>
      <c r="I81" s="57">
        <v>0</v>
      </c>
      <c r="J81" s="57">
        <v>0</v>
      </c>
      <c r="K81" s="57">
        <v>0</v>
      </c>
      <c r="L81" s="57">
        <f t="shared" si="110"/>
        <v>0</v>
      </c>
      <c r="M81" s="58">
        <f t="shared" si="119"/>
        <v>3139043</v>
      </c>
      <c r="N81" s="63">
        <f t="shared" si="116"/>
        <v>3.0620653932330774E-7</v>
      </c>
      <c r="O81" s="57">
        <v>0</v>
      </c>
      <c r="P81" s="57">
        <v>0</v>
      </c>
      <c r="Q81" s="57">
        <f t="shared" si="120"/>
        <v>3139043</v>
      </c>
      <c r="R81" s="57">
        <v>0</v>
      </c>
      <c r="S81" s="57">
        <f t="shared" si="107"/>
        <v>3139043</v>
      </c>
      <c r="T81" s="57">
        <f t="shared" si="102"/>
        <v>0</v>
      </c>
      <c r="U81" s="57">
        <v>0</v>
      </c>
      <c r="V81" s="57">
        <f t="shared" si="121"/>
        <v>0</v>
      </c>
      <c r="W81" s="57">
        <v>0</v>
      </c>
      <c r="X81" s="60">
        <f t="shared" si="109"/>
        <v>0</v>
      </c>
      <c r="Y81" s="61">
        <f t="shared" si="52"/>
        <v>0</v>
      </c>
      <c r="Z81" s="61">
        <f t="shared" si="53"/>
        <v>0</v>
      </c>
      <c r="AA81" s="61">
        <f t="shared" si="54"/>
        <v>0</v>
      </c>
      <c r="AB81" s="61" t="s">
        <v>41</v>
      </c>
      <c r="AC81" s="62" t="s">
        <v>41</v>
      </c>
    </row>
    <row r="82" spans="1:29" ht="42" customHeight="1" x14ac:dyDescent="0.25">
      <c r="A82" s="54" t="s">
        <v>185</v>
      </c>
      <c r="B82" s="55" t="s">
        <v>42</v>
      </c>
      <c r="C82" s="55">
        <v>20</v>
      </c>
      <c r="D82" s="55" t="s">
        <v>39</v>
      </c>
      <c r="E82" s="56" t="s">
        <v>186</v>
      </c>
      <c r="F82" s="57">
        <v>2090733752</v>
      </c>
      <c r="G82" s="57">
        <v>0</v>
      </c>
      <c r="H82" s="57">
        <v>0</v>
      </c>
      <c r="I82" s="57">
        <v>0</v>
      </c>
      <c r="J82" s="57">
        <v>0</v>
      </c>
      <c r="K82" s="57">
        <v>0</v>
      </c>
      <c r="L82" s="57">
        <f t="shared" si="110"/>
        <v>0</v>
      </c>
      <c r="M82" s="58">
        <f t="shared" si="119"/>
        <v>2090733752</v>
      </c>
      <c r="N82" s="59">
        <f t="shared" si="116"/>
        <v>2.0394634506324213E-4</v>
      </c>
      <c r="O82" s="57">
        <v>0</v>
      </c>
      <c r="P82" s="57">
        <v>1040443807.4299999</v>
      </c>
      <c r="Q82" s="57">
        <f t="shared" si="120"/>
        <v>1050289944.5700001</v>
      </c>
      <c r="R82" s="57">
        <v>996552207.42999995</v>
      </c>
      <c r="S82" s="57">
        <f t="shared" si="107"/>
        <v>1094181544.5700002</v>
      </c>
      <c r="T82" s="57">
        <f t="shared" si="102"/>
        <v>43891600</v>
      </c>
      <c r="U82" s="57">
        <v>0</v>
      </c>
      <c r="V82" s="57">
        <f t="shared" si="121"/>
        <v>996552207.42999995</v>
      </c>
      <c r="W82" s="57">
        <v>0</v>
      </c>
      <c r="X82" s="60">
        <f t="shared" si="109"/>
        <v>0</v>
      </c>
      <c r="Y82" s="61">
        <f t="shared" si="52"/>
        <v>0.47665189624297982</v>
      </c>
      <c r="Z82" s="61">
        <f t="shared" si="53"/>
        <v>0</v>
      </c>
      <c r="AA82" s="61">
        <f t="shared" si="54"/>
        <v>0</v>
      </c>
      <c r="AB82" s="61">
        <f t="shared" si="112"/>
        <v>0</v>
      </c>
      <c r="AC82" s="62" t="s">
        <v>41</v>
      </c>
    </row>
    <row r="83" spans="1:29" ht="66" customHeight="1" x14ac:dyDescent="0.25">
      <c r="A83" s="54" t="s">
        <v>187</v>
      </c>
      <c r="B83" s="55" t="s">
        <v>42</v>
      </c>
      <c r="C83" s="55">
        <v>20</v>
      </c>
      <c r="D83" s="55" t="s">
        <v>39</v>
      </c>
      <c r="E83" s="56" t="s">
        <v>188</v>
      </c>
      <c r="F83" s="57">
        <v>421932963</v>
      </c>
      <c r="G83" s="57">
        <v>0</v>
      </c>
      <c r="H83" s="57">
        <v>0</v>
      </c>
      <c r="I83" s="57">
        <v>0</v>
      </c>
      <c r="J83" s="57">
        <v>0</v>
      </c>
      <c r="K83" s="57">
        <v>0</v>
      </c>
      <c r="L83" s="57">
        <f t="shared" si="110"/>
        <v>0</v>
      </c>
      <c r="M83" s="58">
        <f t="shared" si="119"/>
        <v>421932963</v>
      </c>
      <c r="N83" s="65">
        <f t="shared" si="116"/>
        <v>4.1158605481562133E-5</v>
      </c>
      <c r="O83" s="57">
        <v>0</v>
      </c>
      <c r="P83" s="57">
        <v>148212410</v>
      </c>
      <c r="Q83" s="57">
        <f t="shared" si="120"/>
        <v>273720553</v>
      </c>
      <c r="R83" s="57">
        <v>148212410</v>
      </c>
      <c r="S83" s="57">
        <f t="shared" si="107"/>
        <v>273720553</v>
      </c>
      <c r="T83" s="57">
        <f t="shared" si="102"/>
        <v>0</v>
      </c>
      <c r="U83" s="57">
        <v>0</v>
      </c>
      <c r="V83" s="57">
        <f t="shared" si="121"/>
        <v>148212410</v>
      </c>
      <c r="W83" s="57">
        <v>0</v>
      </c>
      <c r="X83" s="60">
        <f t="shared" si="109"/>
        <v>0</v>
      </c>
      <c r="Y83" s="61">
        <f t="shared" si="52"/>
        <v>0.35127004286697555</v>
      </c>
      <c r="Z83" s="61">
        <f t="shared" si="53"/>
        <v>0</v>
      </c>
      <c r="AA83" s="61">
        <f t="shared" si="54"/>
        <v>0</v>
      </c>
      <c r="AB83" s="61">
        <f t="shared" si="112"/>
        <v>0</v>
      </c>
      <c r="AC83" s="62" t="s">
        <v>41</v>
      </c>
    </row>
    <row r="84" spans="1:29" ht="82.5" customHeight="1" x14ac:dyDescent="0.25">
      <c r="A84" s="54" t="s">
        <v>189</v>
      </c>
      <c r="B84" s="55" t="s">
        <v>42</v>
      </c>
      <c r="C84" s="55">
        <v>20</v>
      </c>
      <c r="D84" s="55" t="s">
        <v>39</v>
      </c>
      <c r="E84" s="56" t="s">
        <v>190</v>
      </c>
      <c r="F84" s="57">
        <v>410523599</v>
      </c>
      <c r="G84" s="57">
        <v>0</v>
      </c>
      <c r="H84" s="57">
        <v>0</v>
      </c>
      <c r="I84" s="57">
        <v>0</v>
      </c>
      <c r="J84" s="57">
        <v>0</v>
      </c>
      <c r="K84" s="57">
        <v>0</v>
      </c>
      <c r="L84" s="57">
        <f t="shared" si="110"/>
        <v>0</v>
      </c>
      <c r="M84" s="58">
        <f t="shared" si="119"/>
        <v>410523599</v>
      </c>
      <c r="N84" s="65">
        <f t="shared" si="116"/>
        <v>4.0045647848831419E-5</v>
      </c>
      <c r="O84" s="57">
        <v>0</v>
      </c>
      <c r="P84" s="57">
        <v>119764688.40000001</v>
      </c>
      <c r="Q84" s="57">
        <f t="shared" si="120"/>
        <v>290758910.60000002</v>
      </c>
      <c r="R84" s="57">
        <v>118264688.40000001</v>
      </c>
      <c r="S84" s="57">
        <f t="shared" si="107"/>
        <v>292258910.60000002</v>
      </c>
      <c r="T84" s="57">
        <f t="shared" si="102"/>
        <v>1500000</v>
      </c>
      <c r="U84" s="57">
        <v>0</v>
      </c>
      <c r="V84" s="57">
        <f t="shared" si="121"/>
        <v>118264688.40000001</v>
      </c>
      <c r="W84" s="57">
        <v>0</v>
      </c>
      <c r="X84" s="60">
        <f t="shared" si="109"/>
        <v>0</v>
      </c>
      <c r="Y84" s="61">
        <f t="shared" si="52"/>
        <v>0.28808255770942903</v>
      </c>
      <c r="Z84" s="61">
        <f t="shared" si="53"/>
        <v>0</v>
      </c>
      <c r="AA84" s="61">
        <f t="shared" si="54"/>
        <v>0</v>
      </c>
      <c r="AB84" s="61">
        <f t="shared" si="112"/>
        <v>0</v>
      </c>
      <c r="AC84" s="62" t="s">
        <v>41</v>
      </c>
    </row>
    <row r="85" spans="1:29" ht="42" customHeight="1" x14ac:dyDescent="0.25">
      <c r="A85" s="46" t="s">
        <v>191</v>
      </c>
      <c r="B85" s="47" t="s">
        <v>42</v>
      </c>
      <c r="C85" s="47">
        <v>20</v>
      </c>
      <c r="D85" s="47" t="s">
        <v>39</v>
      </c>
      <c r="E85" s="48" t="s">
        <v>192</v>
      </c>
      <c r="F85" s="50">
        <f>SUM(F86:F89)</f>
        <v>329214856</v>
      </c>
      <c r="G85" s="50">
        <f t="shared" ref="G85:K85" si="122">SUM(G86:G89)</f>
        <v>0</v>
      </c>
      <c r="H85" s="50">
        <f t="shared" si="122"/>
        <v>0</v>
      </c>
      <c r="I85" s="50">
        <f t="shared" si="122"/>
        <v>0</v>
      </c>
      <c r="J85" s="50">
        <f t="shared" si="122"/>
        <v>0</v>
      </c>
      <c r="K85" s="50">
        <f t="shared" si="122"/>
        <v>0</v>
      </c>
      <c r="L85" s="50">
        <f t="shared" si="110"/>
        <v>0</v>
      </c>
      <c r="M85" s="50">
        <f>SUM(M86:M89)</f>
        <v>329214856</v>
      </c>
      <c r="N85" s="70">
        <f t="shared" si="116"/>
        <v>3.2114164014185565E-5</v>
      </c>
      <c r="O85" s="50">
        <f t="shared" ref="O85:X85" si="123">SUM(O86:O89)</f>
        <v>0</v>
      </c>
      <c r="P85" s="50">
        <f t="shared" si="123"/>
        <v>320567108</v>
      </c>
      <c r="Q85" s="50">
        <f t="shared" si="123"/>
        <v>8647748</v>
      </c>
      <c r="R85" s="50">
        <f t="shared" si="123"/>
        <v>320567108</v>
      </c>
      <c r="S85" s="50">
        <f t="shared" si="123"/>
        <v>8647748</v>
      </c>
      <c r="T85" s="50">
        <f t="shared" si="123"/>
        <v>0</v>
      </c>
      <c r="U85" s="50">
        <f t="shared" si="123"/>
        <v>0</v>
      </c>
      <c r="V85" s="50">
        <f t="shared" si="123"/>
        <v>320567108</v>
      </c>
      <c r="W85" s="50">
        <f t="shared" si="123"/>
        <v>0</v>
      </c>
      <c r="X85" s="50">
        <f t="shared" si="123"/>
        <v>0</v>
      </c>
      <c r="Y85" s="52">
        <f t="shared" si="52"/>
        <v>0.97373220605816158</v>
      </c>
      <c r="Z85" s="52">
        <f t="shared" si="53"/>
        <v>0</v>
      </c>
      <c r="AA85" s="52">
        <f t="shared" si="54"/>
        <v>0</v>
      </c>
      <c r="AB85" s="52">
        <f t="shared" si="112"/>
        <v>0</v>
      </c>
      <c r="AC85" s="53" t="s">
        <v>41</v>
      </c>
    </row>
    <row r="86" spans="1:29" ht="42" customHeight="1" x14ac:dyDescent="0.25">
      <c r="A86" s="54" t="s">
        <v>193</v>
      </c>
      <c r="B86" s="55" t="s">
        <v>42</v>
      </c>
      <c r="C86" s="55">
        <v>20</v>
      </c>
      <c r="D86" s="55" t="s">
        <v>39</v>
      </c>
      <c r="E86" s="69" t="s">
        <v>194</v>
      </c>
      <c r="F86" s="57">
        <v>106996400</v>
      </c>
      <c r="G86" s="57">
        <v>0</v>
      </c>
      <c r="H86" s="57">
        <v>0</v>
      </c>
      <c r="I86" s="57">
        <v>0</v>
      </c>
      <c r="J86" s="57">
        <v>0</v>
      </c>
      <c r="K86" s="57">
        <v>0</v>
      </c>
      <c r="L86" s="57">
        <f t="shared" si="110"/>
        <v>0</v>
      </c>
      <c r="M86" s="58">
        <f t="shared" ref="M86:M90" si="124">+F86+L86</f>
        <v>106996400</v>
      </c>
      <c r="N86" s="65">
        <f t="shared" si="116"/>
        <v>1.0437256630142487E-5</v>
      </c>
      <c r="O86" s="57">
        <v>0</v>
      </c>
      <c r="P86" s="58">
        <v>106996400</v>
      </c>
      <c r="Q86" s="57">
        <f t="shared" ref="Q86:Q90" si="125">M86-P86</f>
        <v>0</v>
      </c>
      <c r="R86" s="58">
        <v>106996400</v>
      </c>
      <c r="S86" s="57">
        <f t="shared" si="107"/>
        <v>0</v>
      </c>
      <c r="T86" s="57">
        <f t="shared" si="102"/>
        <v>0</v>
      </c>
      <c r="U86" s="57">
        <v>0</v>
      </c>
      <c r="V86" s="57">
        <f t="shared" ref="V86:V90" si="126">+R86-U86</f>
        <v>106996400</v>
      </c>
      <c r="W86" s="57">
        <v>0</v>
      </c>
      <c r="X86" s="60">
        <f t="shared" si="109"/>
        <v>0</v>
      </c>
      <c r="Y86" s="61">
        <f t="shared" si="52"/>
        <v>1</v>
      </c>
      <c r="Z86" s="61">
        <f t="shared" si="53"/>
        <v>0</v>
      </c>
      <c r="AA86" s="61">
        <f t="shared" si="54"/>
        <v>0</v>
      </c>
      <c r="AB86" s="61">
        <f t="shared" si="112"/>
        <v>0</v>
      </c>
      <c r="AC86" s="62" t="s">
        <v>41</v>
      </c>
    </row>
    <row r="87" spans="1:29" ht="42" customHeight="1" x14ac:dyDescent="0.25">
      <c r="A87" s="54" t="s">
        <v>195</v>
      </c>
      <c r="B87" s="55" t="s">
        <v>42</v>
      </c>
      <c r="C87" s="55">
        <v>20</v>
      </c>
      <c r="D87" s="55" t="s">
        <v>39</v>
      </c>
      <c r="E87" s="69" t="s">
        <v>196</v>
      </c>
      <c r="F87" s="57">
        <v>12752725</v>
      </c>
      <c r="G87" s="57">
        <v>0</v>
      </c>
      <c r="H87" s="57">
        <v>0</v>
      </c>
      <c r="I87" s="57">
        <v>0</v>
      </c>
      <c r="J87" s="57">
        <v>0</v>
      </c>
      <c r="K87" s="57">
        <v>0</v>
      </c>
      <c r="L87" s="57">
        <f t="shared" si="110"/>
        <v>0</v>
      </c>
      <c r="M87" s="58">
        <f t="shared" si="124"/>
        <v>12752725</v>
      </c>
      <c r="N87" s="64">
        <f t="shared" si="116"/>
        <v>1.2439994575390748E-6</v>
      </c>
      <c r="O87" s="57">
        <v>0</v>
      </c>
      <c r="P87" s="58">
        <v>7078107</v>
      </c>
      <c r="Q87" s="57">
        <f t="shared" si="125"/>
        <v>5674618</v>
      </c>
      <c r="R87" s="58">
        <v>7078107</v>
      </c>
      <c r="S87" s="57">
        <f t="shared" si="107"/>
        <v>5674618</v>
      </c>
      <c r="T87" s="57">
        <f t="shared" si="102"/>
        <v>0</v>
      </c>
      <c r="U87" s="57">
        <v>0</v>
      </c>
      <c r="V87" s="57">
        <f t="shared" si="126"/>
        <v>7078107</v>
      </c>
      <c r="W87" s="57">
        <v>0</v>
      </c>
      <c r="X87" s="60">
        <f t="shared" si="109"/>
        <v>0</v>
      </c>
      <c r="Y87" s="61">
        <f t="shared" si="52"/>
        <v>0.55502702363612488</v>
      </c>
      <c r="Z87" s="61">
        <f t="shared" si="53"/>
        <v>0</v>
      </c>
      <c r="AA87" s="61">
        <f t="shared" si="54"/>
        <v>0</v>
      </c>
      <c r="AB87" s="61">
        <f t="shared" si="112"/>
        <v>0</v>
      </c>
      <c r="AC87" s="62" t="s">
        <v>41</v>
      </c>
    </row>
    <row r="88" spans="1:29" ht="68.25" customHeight="1" x14ac:dyDescent="0.25">
      <c r="A88" s="54" t="s">
        <v>197</v>
      </c>
      <c r="B88" s="55" t="s">
        <v>42</v>
      </c>
      <c r="C88" s="55">
        <v>20</v>
      </c>
      <c r="D88" s="55" t="s">
        <v>39</v>
      </c>
      <c r="E88" s="69" t="s">
        <v>198</v>
      </c>
      <c r="F88" s="57">
        <v>2973130</v>
      </c>
      <c r="G88" s="57">
        <v>0</v>
      </c>
      <c r="H88" s="57">
        <v>0</v>
      </c>
      <c r="I88" s="57">
        <v>0</v>
      </c>
      <c r="J88" s="57">
        <v>0</v>
      </c>
      <c r="K88" s="57">
        <v>0</v>
      </c>
      <c r="L88" s="57">
        <f t="shared" si="110"/>
        <v>0</v>
      </c>
      <c r="M88" s="58">
        <f t="shared" si="124"/>
        <v>2973130</v>
      </c>
      <c r="N88" s="63">
        <f t="shared" si="116"/>
        <v>2.9002210172281996E-7</v>
      </c>
      <c r="O88" s="57">
        <v>0</v>
      </c>
      <c r="P88" s="58">
        <v>0</v>
      </c>
      <c r="Q88" s="57">
        <f t="shared" si="125"/>
        <v>2973130</v>
      </c>
      <c r="R88" s="58">
        <v>0</v>
      </c>
      <c r="S88" s="57">
        <f t="shared" si="107"/>
        <v>2973130</v>
      </c>
      <c r="T88" s="57">
        <f t="shared" si="102"/>
        <v>0</v>
      </c>
      <c r="U88" s="57">
        <v>0</v>
      </c>
      <c r="V88" s="57">
        <f t="shared" si="126"/>
        <v>0</v>
      </c>
      <c r="W88" s="57">
        <v>0</v>
      </c>
      <c r="X88" s="60">
        <f t="shared" si="109"/>
        <v>0</v>
      </c>
      <c r="Y88" s="61">
        <f t="shared" si="52"/>
        <v>0</v>
      </c>
      <c r="Z88" s="61">
        <f t="shared" si="53"/>
        <v>0</v>
      </c>
      <c r="AA88" s="61">
        <f t="shared" si="54"/>
        <v>0</v>
      </c>
      <c r="AB88" s="61" t="s">
        <v>41</v>
      </c>
      <c r="AC88" s="62" t="s">
        <v>41</v>
      </c>
    </row>
    <row r="89" spans="1:29" ht="42" customHeight="1" x14ac:dyDescent="0.25">
      <c r="A89" s="54" t="s">
        <v>199</v>
      </c>
      <c r="B89" s="55" t="s">
        <v>42</v>
      </c>
      <c r="C89" s="55">
        <v>20</v>
      </c>
      <c r="D89" s="55" t="s">
        <v>39</v>
      </c>
      <c r="E89" s="69" t="s">
        <v>200</v>
      </c>
      <c r="F89" s="57">
        <v>206492601</v>
      </c>
      <c r="G89" s="57">
        <v>0</v>
      </c>
      <c r="H89" s="57">
        <v>0</v>
      </c>
      <c r="I89" s="57">
        <v>0</v>
      </c>
      <c r="J89" s="57">
        <v>0</v>
      </c>
      <c r="K89" s="57">
        <v>0</v>
      </c>
      <c r="L89" s="57">
        <f t="shared" si="110"/>
        <v>0</v>
      </c>
      <c r="M89" s="58">
        <f t="shared" si="124"/>
        <v>206492601</v>
      </c>
      <c r="N89" s="65">
        <f t="shared" si="116"/>
        <v>2.014288582478118E-5</v>
      </c>
      <c r="O89" s="57">
        <v>0</v>
      </c>
      <c r="P89" s="58">
        <v>206492601</v>
      </c>
      <c r="Q89" s="57">
        <f t="shared" si="125"/>
        <v>0</v>
      </c>
      <c r="R89" s="58">
        <v>206492601</v>
      </c>
      <c r="S89" s="57">
        <f t="shared" si="107"/>
        <v>0</v>
      </c>
      <c r="T89" s="57">
        <f t="shared" si="102"/>
        <v>0</v>
      </c>
      <c r="U89" s="57">
        <v>0</v>
      </c>
      <c r="V89" s="57">
        <f t="shared" si="126"/>
        <v>206492601</v>
      </c>
      <c r="W89" s="57">
        <v>0</v>
      </c>
      <c r="X89" s="60">
        <f t="shared" si="109"/>
        <v>0</v>
      </c>
      <c r="Y89" s="61">
        <f t="shared" si="52"/>
        <v>1</v>
      </c>
      <c r="Z89" s="61">
        <f t="shared" si="53"/>
        <v>0</v>
      </c>
      <c r="AA89" s="61">
        <f t="shared" si="54"/>
        <v>0</v>
      </c>
      <c r="AB89" s="61">
        <f t="shared" si="112"/>
        <v>0</v>
      </c>
      <c r="AC89" s="62" t="s">
        <v>41</v>
      </c>
    </row>
    <row r="90" spans="1:29" ht="42" customHeight="1" x14ac:dyDescent="0.25">
      <c r="A90" s="46" t="s">
        <v>201</v>
      </c>
      <c r="B90" s="47" t="s">
        <v>42</v>
      </c>
      <c r="C90" s="47">
        <v>20</v>
      </c>
      <c r="D90" s="47" t="s">
        <v>39</v>
      </c>
      <c r="E90" s="48" t="s">
        <v>202</v>
      </c>
      <c r="F90" s="50">
        <v>24500000</v>
      </c>
      <c r="G90" s="50">
        <v>0</v>
      </c>
      <c r="H90" s="50">
        <v>0</v>
      </c>
      <c r="I90" s="50">
        <v>0</v>
      </c>
      <c r="J90" s="50">
        <v>0</v>
      </c>
      <c r="K90" s="50">
        <v>0</v>
      </c>
      <c r="L90" s="50">
        <f t="shared" si="110"/>
        <v>0</v>
      </c>
      <c r="M90" s="49">
        <f t="shared" si="124"/>
        <v>24500000</v>
      </c>
      <c r="N90" s="68">
        <f t="shared" si="116"/>
        <v>2.3899195434471716E-6</v>
      </c>
      <c r="O90" s="75">
        <f>+O100</f>
        <v>0</v>
      </c>
      <c r="P90" s="75">
        <v>4000000</v>
      </c>
      <c r="Q90" s="50">
        <f t="shared" si="125"/>
        <v>20500000</v>
      </c>
      <c r="R90" s="75">
        <v>0</v>
      </c>
      <c r="S90" s="50">
        <f t="shared" si="107"/>
        <v>24500000</v>
      </c>
      <c r="T90" s="50">
        <f t="shared" si="102"/>
        <v>4000000</v>
      </c>
      <c r="U90" s="75">
        <v>0</v>
      </c>
      <c r="V90" s="50">
        <f t="shared" si="126"/>
        <v>0</v>
      </c>
      <c r="W90" s="50">
        <v>0</v>
      </c>
      <c r="X90" s="66">
        <f t="shared" si="109"/>
        <v>0</v>
      </c>
      <c r="Y90" s="52">
        <f t="shared" si="52"/>
        <v>0</v>
      </c>
      <c r="Z90" s="52">
        <f t="shared" si="53"/>
        <v>0</v>
      </c>
      <c r="AA90" s="52">
        <f t="shared" si="54"/>
        <v>0</v>
      </c>
      <c r="AB90" s="52" t="s">
        <v>41</v>
      </c>
      <c r="AC90" s="53" t="s">
        <v>41</v>
      </c>
    </row>
    <row r="91" spans="1:29" ht="39" customHeight="1" x14ac:dyDescent="0.25">
      <c r="A91" s="312" t="s">
        <v>203</v>
      </c>
      <c r="B91" s="47" t="s">
        <v>38</v>
      </c>
      <c r="C91" s="47">
        <v>10</v>
      </c>
      <c r="D91" s="316" t="s">
        <v>39</v>
      </c>
      <c r="E91" s="308" t="s">
        <v>204</v>
      </c>
      <c r="F91" s="75">
        <f t="shared" ref="F91:K91" si="127">+F101</f>
        <v>10647256000</v>
      </c>
      <c r="G91" s="75">
        <f t="shared" si="127"/>
        <v>0</v>
      </c>
      <c r="H91" s="75">
        <f t="shared" si="127"/>
        <v>0</v>
      </c>
      <c r="I91" s="75">
        <f t="shared" si="127"/>
        <v>0</v>
      </c>
      <c r="J91" s="75">
        <f t="shared" si="127"/>
        <v>0</v>
      </c>
      <c r="K91" s="75">
        <f t="shared" si="127"/>
        <v>0</v>
      </c>
      <c r="L91" s="50">
        <f t="shared" si="110"/>
        <v>0</v>
      </c>
      <c r="M91" s="75">
        <f t="shared" ref="M91" si="128">+M101</f>
        <v>10647256000</v>
      </c>
      <c r="N91" s="51">
        <f t="shared" si="116"/>
        <v>1.0386157223871493E-3</v>
      </c>
      <c r="O91" s="75">
        <f t="shared" ref="O91:X91" si="129">+O101</f>
        <v>0</v>
      </c>
      <c r="P91" s="75">
        <f t="shared" si="129"/>
        <v>0</v>
      </c>
      <c r="Q91" s="75">
        <f t="shared" si="129"/>
        <v>10647256000</v>
      </c>
      <c r="R91" s="75">
        <f t="shared" si="129"/>
        <v>0</v>
      </c>
      <c r="S91" s="75">
        <f t="shared" si="129"/>
        <v>10647256000</v>
      </c>
      <c r="T91" s="75">
        <f t="shared" si="129"/>
        <v>0</v>
      </c>
      <c r="U91" s="75">
        <f t="shared" si="129"/>
        <v>0</v>
      </c>
      <c r="V91" s="75">
        <f t="shared" si="129"/>
        <v>0</v>
      </c>
      <c r="W91" s="75">
        <f t="shared" si="129"/>
        <v>0</v>
      </c>
      <c r="X91" s="75">
        <f t="shared" si="129"/>
        <v>0</v>
      </c>
      <c r="Y91" s="52">
        <f t="shared" si="52"/>
        <v>0</v>
      </c>
      <c r="Z91" s="52">
        <f t="shared" si="53"/>
        <v>0</v>
      </c>
      <c r="AA91" s="52">
        <f t="shared" si="54"/>
        <v>0</v>
      </c>
      <c r="AB91" s="52" t="s">
        <v>41</v>
      </c>
      <c r="AC91" s="53" t="s">
        <v>41</v>
      </c>
    </row>
    <row r="92" spans="1:29" ht="42.75" customHeight="1" x14ac:dyDescent="0.25">
      <c r="A92" s="312"/>
      <c r="B92" s="47" t="s">
        <v>42</v>
      </c>
      <c r="C92" s="47">
        <v>20</v>
      </c>
      <c r="D92" s="316"/>
      <c r="E92" s="308"/>
      <c r="F92" s="50">
        <f t="shared" ref="F92:K92" si="130">+F93+F96</f>
        <v>6139374360</v>
      </c>
      <c r="G92" s="50">
        <f t="shared" si="130"/>
        <v>0</v>
      </c>
      <c r="H92" s="50">
        <f t="shared" si="130"/>
        <v>0</v>
      </c>
      <c r="I92" s="50">
        <f t="shared" si="130"/>
        <v>0</v>
      </c>
      <c r="J92" s="50">
        <f t="shared" si="130"/>
        <v>0</v>
      </c>
      <c r="K92" s="50">
        <f t="shared" si="130"/>
        <v>0</v>
      </c>
      <c r="L92" s="50">
        <f t="shared" si="110"/>
        <v>0</v>
      </c>
      <c r="M92" s="50">
        <f t="shared" ref="M92" si="131">+M93+M96</f>
        <v>6139374360</v>
      </c>
      <c r="N92" s="51">
        <f t="shared" si="116"/>
        <v>5.9888207214295797E-4</v>
      </c>
      <c r="O92" s="50">
        <f t="shared" ref="O92:X92" si="132">+O93+O96</f>
        <v>5923654360</v>
      </c>
      <c r="P92" s="50">
        <f t="shared" si="132"/>
        <v>215720000</v>
      </c>
      <c r="Q92" s="50">
        <f t="shared" si="132"/>
        <v>5923654360</v>
      </c>
      <c r="R92" s="50">
        <f t="shared" si="132"/>
        <v>10088720</v>
      </c>
      <c r="S92" s="50">
        <f t="shared" si="132"/>
        <v>6129285640</v>
      </c>
      <c r="T92" s="50">
        <f t="shared" si="132"/>
        <v>205631280</v>
      </c>
      <c r="U92" s="50">
        <f t="shared" si="132"/>
        <v>8360579</v>
      </c>
      <c r="V92" s="50">
        <f t="shared" si="132"/>
        <v>1728141</v>
      </c>
      <c r="W92" s="50">
        <f t="shared" si="132"/>
        <v>8360579</v>
      </c>
      <c r="X92" s="50">
        <f t="shared" si="132"/>
        <v>0</v>
      </c>
      <c r="Y92" s="52">
        <f t="shared" si="52"/>
        <v>1.6432814499358855E-3</v>
      </c>
      <c r="Z92" s="52">
        <f t="shared" si="53"/>
        <v>1.3617965788944005E-3</v>
      </c>
      <c r="AA92" s="52">
        <f t="shared" si="54"/>
        <v>1.3617965788944005E-3</v>
      </c>
      <c r="AB92" s="52">
        <f t="shared" si="112"/>
        <v>0.82870562370647616</v>
      </c>
      <c r="AC92" s="53">
        <f t="shared" ref="AC92" si="133">+W92/U92</f>
        <v>1</v>
      </c>
    </row>
    <row r="93" spans="1:29" ht="42" customHeight="1" x14ac:dyDescent="0.25">
      <c r="A93" s="46" t="s">
        <v>205</v>
      </c>
      <c r="B93" s="47" t="s">
        <v>42</v>
      </c>
      <c r="C93" s="47">
        <v>20</v>
      </c>
      <c r="D93" s="47" t="s">
        <v>39</v>
      </c>
      <c r="E93" s="48" t="s">
        <v>206</v>
      </c>
      <c r="F93" s="50">
        <f t="shared" ref="F93:U94" si="134">+F94</f>
        <v>5923654360</v>
      </c>
      <c r="G93" s="50">
        <f t="shared" si="134"/>
        <v>0</v>
      </c>
      <c r="H93" s="50">
        <f t="shared" si="134"/>
        <v>0</v>
      </c>
      <c r="I93" s="50">
        <f t="shared" si="134"/>
        <v>0</v>
      </c>
      <c r="J93" s="50">
        <f t="shared" si="134"/>
        <v>0</v>
      </c>
      <c r="K93" s="50">
        <f t="shared" si="134"/>
        <v>0</v>
      </c>
      <c r="L93" s="50">
        <f t="shared" si="110"/>
        <v>0</v>
      </c>
      <c r="M93" s="50">
        <f t="shared" si="134"/>
        <v>5923654360</v>
      </c>
      <c r="N93" s="51">
        <f t="shared" si="116"/>
        <v>5.7783907443224685E-4</v>
      </c>
      <c r="O93" s="50">
        <f t="shared" si="134"/>
        <v>5923654360</v>
      </c>
      <c r="P93" s="50">
        <f t="shared" si="134"/>
        <v>0</v>
      </c>
      <c r="Q93" s="50">
        <f t="shared" si="134"/>
        <v>5923654360</v>
      </c>
      <c r="R93" s="50">
        <f t="shared" si="134"/>
        <v>0</v>
      </c>
      <c r="S93" s="50">
        <f t="shared" si="134"/>
        <v>5923654360</v>
      </c>
      <c r="T93" s="50">
        <f t="shared" si="134"/>
        <v>0</v>
      </c>
      <c r="U93" s="50">
        <f t="shared" si="134"/>
        <v>0</v>
      </c>
      <c r="V93" s="50">
        <f t="shared" ref="V93:X94" si="135">+V94</f>
        <v>0</v>
      </c>
      <c r="W93" s="50">
        <f t="shared" si="135"/>
        <v>0</v>
      </c>
      <c r="X93" s="50">
        <f t="shared" si="135"/>
        <v>0</v>
      </c>
      <c r="Y93" s="52">
        <f t="shared" si="52"/>
        <v>0</v>
      </c>
      <c r="Z93" s="52">
        <f t="shared" si="53"/>
        <v>0</v>
      </c>
      <c r="AA93" s="52">
        <f t="shared" si="54"/>
        <v>0</v>
      </c>
      <c r="AB93" s="52" t="s">
        <v>41</v>
      </c>
      <c r="AC93" s="53" t="s">
        <v>41</v>
      </c>
    </row>
    <row r="94" spans="1:29" ht="42" customHeight="1" x14ac:dyDescent="0.25">
      <c r="A94" s="46" t="s">
        <v>207</v>
      </c>
      <c r="B94" s="47" t="s">
        <v>42</v>
      </c>
      <c r="C94" s="47">
        <v>20</v>
      </c>
      <c r="D94" s="47" t="s">
        <v>39</v>
      </c>
      <c r="E94" s="76" t="s">
        <v>208</v>
      </c>
      <c r="F94" s="50">
        <f>SUM(F95)</f>
        <v>5923654360</v>
      </c>
      <c r="G94" s="50">
        <f t="shared" si="134"/>
        <v>0</v>
      </c>
      <c r="H94" s="50">
        <f t="shared" si="134"/>
        <v>0</v>
      </c>
      <c r="I94" s="50">
        <f t="shared" si="134"/>
        <v>0</v>
      </c>
      <c r="J94" s="50">
        <f t="shared" si="134"/>
        <v>0</v>
      </c>
      <c r="K94" s="50">
        <f t="shared" si="134"/>
        <v>0</v>
      </c>
      <c r="L94" s="50">
        <f t="shared" si="110"/>
        <v>0</v>
      </c>
      <c r="M94" s="50">
        <f t="shared" si="134"/>
        <v>5923654360</v>
      </c>
      <c r="N94" s="51">
        <f t="shared" si="116"/>
        <v>5.7783907443224685E-4</v>
      </c>
      <c r="O94" s="50">
        <f t="shared" si="134"/>
        <v>5923654360</v>
      </c>
      <c r="P94" s="50">
        <f t="shared" si="134"/>
        <v>0</v>
      </c>
      <c r="Q94" s="50">
        <f t="shared" si="134"/>
        <v>5923654360</v>
      </c>
      <c r="R94" s="50">
        <f t="shared" si="134"/>
        <v>0</v>
      </c>
      <c r="S94" s="50">
        <f t="shared" si="134"/>
        <v>5923654360</v>
      </c>
      <c r="T94" s="50">
        <f t="shared" si="134"/>
        <v>0</v>
      </c>
      <c r="U94" s="50">
        <f t="shared" si="134"/>
        <v>0</v>
      </c>
      <c r="V94" s="50">
        <f t="shared" si="135"/>
        <v>0</v>
      </c>
      <c r="W94" s="50">
        <f t="shared" si="135"/>
        <v>0</v>
      </c>
      <c r="X94" s="50">
        <f t="shared" si="135"/>
        <v>0</v>
      </c>
      <c r="Y94" s="52">
        <f t="shared" si="52"/>
        <v>0</v>
      </c>
      <c r="Z94" s="52">
        <f t="shared" si="53"/>
        <v>0</v>
      </c>
      <c r="AA94" s="52">
        <f t="shared" si="54"/>
        <v>0</v>
      </c>
      <c r="AB94" s="52" t="s">
        <v>41</v>
      </c>
      <c r="AC94" s="53" t="s">
        <v>41</v>
      </c>
    </row>
    <row r="95" spans="1:29" ht="48.75" customHeight="1" x14ac:dyDescent="0.25">
      <c r="A95" s="54" t="s">
        <v>209</v>
      </c>
      <c r="B95" s="55" t="s">
        <v>42</v>
      </c>
      <c r="C95" s="55">
        <v>20</v>
      </c>
      <c r="D95" s="55" t="s">
        <v>39</v>
      </c>
      <c r="E95" s="69" t="s">
        <v>210</v>
      </c>
      <c r="F95" s="57">
        <v>5923654360</v>
      </c>
      <c r="G95" s="57">
        <v>0</v>
      </c>
      <c r="H95" s="57">
        <v>0</v>
      </c>
      <c r="I95" s="57">
        <v>0</v>
      </c>
      <c r="J95" s="57">
        <v>0</v>
      </c>
      <c r="K95" s="57">
        <v>0</v>
      </c>
      <c r="L95" s="57">
        <f t="shared" si="110"/>
        <v>0</v>
      </c>
      <c r="M95" s="58">
        <f>+F95+L95</f>
        <v>5923654360</v>
      </c>
      <c r="N95" s="59">
        <f t="shared" si="116"/>
        <v>5.7783907443224685E-4</v>
      </c>
      <c r="O95" s="57">
        <v>5923654360</v>
      </c>
      <c r="P95" s="57">
        <v>0</v>
      </c>
      <c r="Q95" s="57">
        <f t="shared" ref="Q95" si="136">M95-P95</f>
        <v>5923654360</v>
      </c>
      <c r="R95" s="57">
        <v>0</v>
      </c>
      <c r="S95" s="57">
        <f t="shared" ref="S95" si="137">+M95-R95</f>
        <v>5923654360</v>
      </c>
      <c r="T95" s="57">
        <f t="shared" ref="T95" si="138">P95-R95</f>
        <v>0</v>
      </c>
      <c r="U95" s="57">
        <v>0</v>
      </c>
      <c r="V95" s="57">
        <f t="shared" ref="V95" si="139">+R95-U95</f>
        <v>0</v>
      </c>
      <c r="W95" s="57">
        <v>0</v>
      </c>
      <c r="X95" s="60">
        <f t="shared" ref="X95" si="140">+U95-W95</f>
        <v>0</v>
      </c>
      <c r="Y95" s="61">
        <f t="shared" si="52"/>
        <v>0</v>
      </c>
      <c r="Z95" s="61">
        <f t="shared" si="53"/>
        <v>0</v>
      </c>
      <c r="AA95" s="61">
        <f t="shared" si="54"/>
        <v>0</v>
      </c>
      <c r="AB95" s="61" t="s">
        <v>41</v>
      </c>
      <c r="AC95" s="62" t="s">
        <v>41</v>
      </c>
    </row>
    <row r="96" spans="1:29" ht="42" customHeight="1" x14ac:dyDescent="0.25">
      <c r="A96" s="46" t="s">
        <v>211</v>
      </c>
      <c r="B96" s="47" t="s">
        <v>42</v>
      </c>
      <c r="C96" s="47">
        <v>20</v>
      </c>
      <c r="D96" s="47" t="s">
        <v>39</v>
      </c>
      <c r="E96" s="48" t="s">
        <v>212</v>
      </c>
      <c r="F96" s="50">
        <f t="shared" ref="F96:U97" si="141">+F97</f>
        <v>215720000</v>
      </c>
      <c r="G96" s="50">
        <f t="shared" si="141"/>
        <v>0</v>
      </c>
      <c r="H96" s="50">
        <f t="shared" si="141"/>
        <v>0</v>
      </c>
      <c r="I96" s="50">
        <f t="shared" si="141"/>
        <v>0</v>
      </c>
      <c r="J96" s="50">
        <f t="shared" si="141"/>
        <v>0</v>
      </c>
      <c r="K96" s="50">
        <f t="shared" si="141"/>
        <v>0</v>
      </c>
      <c r="L96" s="50">
        <f t="shared" si="110"/>
        <v>0</v>
      </c>
      <c r="M96" s="50">
        <f t="shared" si="141"/>
        <v>215720000</v>
      </c>
      <c r="N96" s="70">
        <f t="shared" si="116"/>
        <v>2.1042997710711177E-5</v>
      </c>
      <c r="O96" s="50">
        <f t="shared" si="141"/>
        <v>0</v>
      </c>
      <c r="P96" s="50">
        <f t="shared" si="141"/>
        <v>215720000</v>
      </c>
      <c r="Q96" s="50">
        <f t="shared" si="141"/>
        <v>0</v>
      </c>
      <c r="R96" s="50">
        <f t="shared" si="141"/>
        <v>10088720</v>
      </c>
      <c r="S96" s="50">
        <f t="shared" si="141"/>
        <v>205631280</v>
      </c>
      <c r="T96" s="50">
        <f t="shared" si="141"/>
        <v>205631280</v>
      </c>
      <c r="U96" s="50">
        <f t="shared" si="141"/>
        <v>8360579</v>
      </c>
      <c r="V96" s="50">
        <f t="shared" ref="V96:X97" si="142">+V97</f>
        <v>1728141</v>
      </c>
      <c r="W96" s="50">
        <f t="shared" si="142"/>
        <v>8360579</v>
      </c>
      <c r="X96" s="50">
        <f t="shared" si="142"/>
        <v>0</v>
      </c>
      <c r="Y96" s="52">
        <f t="shared" si="52"/>
        <v>4.676766178379381E-2</v>
      </c>
      <c r="Z96" s="52">
        <f t="shared" si="53"/>
        <v>3.8756624327832376E-2</v>
      </c>
      <c r="AA96" s="52">
        <f t="shared" si="54"/>
        <v>3.8756624327832376E-2</v>
      </c>
      <c r="AB96" s="52">
        <f t="shared" ref="AB96:AB99" si="143">+U96/R96</f>
        <v>0.82870562370647616</v>
      </c>
      <c r="AC96" s="53">
        <f t="shared" ref="AC96:AC99" si="144">+W96/U96</f>
        <v>1</v>
      </c>
    </row>
    <row r="97" spans="1:29" ht="42" customHeight="1" x14ac:dyDescent="0.25">
      <c r="A97" s="46" t="s">
        <v>213</v>
      </c>
      <c r="B97" s="47" t="s">
        <v>42</v>
      </c>
      <c r="C97" s="47">
        <v>20</v>
      </c>
      <c r="D97" s="47" t="s">
        <v>39</v>
      </c>
      <c r="E97" s="48" t="s">
        <v>214</v>
      </c>
      <c r="F97" s="50">
        <f t="shared" si="141"/>
        <v>215720000</v>
      </c>
      <c r="G97" s="50">
        <f t="shared" si="141"/>
        <v>0</v>
      </c>
      <c r="H97" s="50">
        <f t="shared" si="141"/>
        <v>0</v>
      </c>
      <c r="I97" s="50">
        <f t="shared" si="141"/>
        <v>0</v>
      </c>
      <c r="J97" s="50">
        <f t="shared" si="141"/>
        <v>0</v>
      </c>
      <c r="K97" s="50">
        <f t="shared" si="141"/>
        <v>0</v>
      </c>
      <c r="L97" s="50">
        <f t="shared" si="110"/>
        <v>0</v>
      </c>
      <c r="M97" s="50">
        <f t="shared" si="141"/>
        <v>215720000</v>
      </c>
      <c r="N97" s="70">
        <f t="shared" si="116"/>
        <v>2.1042997710711177E-5</v>
      </c>
      <c r="O97" s="50">
        <f t="shared" si="141"/>
        <v>0</v>
      </c>
      <c r="P97" s="50">
        <f t="shared" si="141"/>
        <v>215720000</v>
      </c>
      <c r="Q97" s="50">
        <f t="shared" si="141"/>
        <v>0</v>
      </c>
      <c r="R97" s="50">
        <f t="shared" si="141"/>
        <v>10088720</v>
      </c>
      <c r="S97" s="50">
        <f t="shared" si="141"/>
        <v>205631280</v>
      </c>
      <c r="T97" s="50">
        <f t="shared" si="141"/>
        <v>205631280</v>
      </c>
      <c r="U97" s="50">
        <f t="shared" si="141"/>
        <v>8360579</v>
      </c>
      <c r="V97" s="50">
        <f t="shared" si="142"/>
        <v>1728141</v>
      </c>
      <c r="W97" s="50">
        <f t="shared" si="142"/>
        <v>8360579</v>
      </c>
      <c r="X97" s="50">
        <f t="shared" si="142"/>
        <v>0</v>
      </c>
      <c r="Y97" s="52">
        <f t="shared" si="52"/>
        <v>4.676766178379381E-2</v>
      </c>
      <c r="Z97" s="52">
        <f t="shared" si="53"/>
        <v>3.8756624327832376E-2</v>
      </c>
      <c r="AA97" s="52">
        <f t="shared" si="54"/>
        <v>3.8756624327832376E-2</v>
      </c>
      <c r="AB97" s="52">
        <f t="shared" si="143"/>
        <v>0.82870562370647616</v>
      </c>
      <c r="AC97" s="53">
        <f t="shared" si="144"/>
        <v>1</v>
      </c>
    </row>
    <row r="98" spans="1:29" ht="51.75" customHeight="1" x14ac:dyDescent="0.25">
      <c r="A98" s="46" t="s">
        <v>215</v>
      </c>
      <c r="B98" s="47" t="s">
        <v>42</v>
      </c>
      <c r="C98" s="47">
        <v>20</v>
      </c>
      <c r="D98" s="47" t="s">
        <v>39</v>
      </c>
      <c r="E98" s="48" t="s">
        <v>216</v>
      </c>
      <c r="F98" s="50">
        <f>SUM(F99:F100)</f>
        <v>215720000</v>
      </c>
      <c r="G98" s="50">
        <f t="shared" ref="G98:K98" si="145">+G99+G100</f>
        <v>0</v>
      </c>
      <c r="H98" s="50">
        <f t="shared" si="145"/>
        <v>0</v>
      </c>
      <c r="I98" s="50">
        <f t="shared" si="145"/>
        <v>0</v>
      </c>
      <c r="J98" s="50">
        <f t="shared" si="145"/>
        <v>0</v>
      </c>
      <c r="K98" s="50">
        <f t="shared" si="145"/>
        <v>0</v>
      </c>
      <c r="L98" s="50">
        <f t="shared" si="110"/>
        <v>0</v>
      </c>
      <c r="M98" s="50">
        <f t="shared" ref="M98:X98" si="146">+M99+M100</f>
        <v>215720000</v>
      </c>
      <c r="N98" s="70">
        <f t="shared" si="116"/>
        <v>2.1042997710711177E-5</v>
      </c>
      <c r="O98" s="50">
        <f t="shared" si="146"/>
        <v>0</v>
      </c>
      <c r="P98" s="50">
        <f t="shared" si="146"/>
        <v>215720000</v>
      </c>
      <c r="Q98" s="50">
        <f t="shared" si="146"/>
        <v>0</v>
      </c>
      <c r="R98" s="50">
        <f t="shared" si="146"/>
        <v>10088720</v>
      </c>
      <c r="S98" s="50">
        <f t="shared" si="146"/>
        <v>205631280</v>
      </c>
      <c r="T98" s="50">
        <f t="shared" si="146"/>
        <v>205631280</v>
      </c>
      <c r="U98" s="50">
        <f t="shared" si="146"/>
        <v>8360579</v>
      </c>
      <c r="V98" s="50">
        <f t="shared" si="146"/>
        <v>1728141</v>
      </c>
      <c r="W98" s="50">
        <f t="shared" si="146"/>
        <v>8360579</v>
      </c>
      <c r="X98" s="50">
        <f t="shared" si="146"/>
        <v>0</v>
      </c>
      <c r="Y98" s="52">
        <f t="shared" si="52"/>
        <v>4.676766178379381E-2</v>
      </c>
      <c r="Z98" s="52">
        <f t="shared" si="53"/>
        <v>3.8756624327832376E-2</v>
      </c>
      <c r="AA98" s="52">
        <f t="shared" si="54"/>
        <v>3.8756624327832376E-2</v>
      </c>
      <c r="AB98" s="52">
        <f t="shared" si="143"/>
        <v>0.82870562370647616</v>
      </c>
      <c r="AC98" s="53">
        <f t="shared" si="144"/>
        <v>1</v>
      </c>
    </row>
    <row r="99" spans="1:29" ht="42" customHeight="1" x14ac:dyDescent="0.25">
      <c r="A99" s="54" t="s">
        <v>217</v>
      </c>
      <c r="B99" s="55" t="s">
        <v>42</v>
      </c>
      <c r="C99" s="55">
        <v>20</v>
      </c>
      <c r="D99" s="55" t="s">
        <v>39</v>
      </c>
      <c r="E99" s="69" t="s">
        <v>218</v>
      </c>
      <c r="F99" s="60">
        <v>69958009</v>
      </c>
      <c r="G99" s="57">
        <v>0</v>
      </c>
      <c r="H99" s="57">
        <v>0</v>
      </c>
      <c r="I99" s="57">
        <v>0</v>
      </c>
      <c r="J99" s="57">
        <v>0</v>
      </c>
      <c r="K99" s="57">
        <v>0</v>
      </c>
      <c r="L99" s="57">
        <f t="shared" si="110"/>
        <v>0</v>
      </c>
      <c r="M99" s="58">
        <f>+F99+L99</f>
        <v>69958009</v>
      </c>
      <c r="N99" s="65">
        <f t="shared" si="116"/>
        <v>6.8242454257042085E-6</v>
      </c>
      <c r="O99" s="60">
        <v>0</v>
      </c>
      <c r="P99" s="57">
        <v>69958009</v>
      </c>
      <c r="Q99" s="57">
        <f t="shared" ref="Q99:Q100" si="147">M99-P99</f>
        <v>0</v>
      </c>
      <c r="R99" s="57">
        <v>10088720</v>
      </c>
      <c r="S99" s="57">
        <f t="shared" ref="S99:S100" si="148">+M99-R99</f>
        <v>59869289</v>
      </c>
      <c r="T99" s="57">
        <f t="shared" ref="T99:T100" si="149">P99-R99</f>
        <v>59869289</v>
      </c>
      <c r="U99" s="57">
        <v>8360579</v>
      </c>
      <c r="V99" s="57">
        <f t="shared" ref="V99:V100" si="150">+R99-U99</f>
        <v>1728141</v>
      </c>
      <c r="W99" s="57">
        <v>8360579</v>
      </c>
      <c r="X99" s="60">
        <f t="shared" ref="X99:X100" si="151">+U99-W99</f>
        <v>0</v>
      </c>
      <c r="Y99" s="61">
        <f t="shared" si="52"/>
        <v>0.14421107953486784</v>
      </c>
      <c r="Z99" s="61">
        <f t="shared" si="53"/>
        <v>0.11950853261132689</v>
      </c>
      <c r="AA99" s="61">
        <f t="shared" si="54"/>
        <v>0.11950853261132689</v>
      </c>
      <c r="AB99" s="61">
        <f t="shared" si="143"/>
        <v>0.82870562370647616</v>
      </c>
      <c r="AC99" s="62">
        <f t="shared" si="144"/>
        <v>1</v>
      </c>
    </row>
    <row r="100" spans="1:29" ht="42" customHeight="1" x14ac:dyDescent="0.25">
      <c r="A100" s="54" t="s">
        <v>219</v>
      </c>
      <c r="B100" s="55" t="s">
        <v>42</v>
      </c>
      <c r="C100" s="55">
        <v>20</v>
      </c>
      <c r="D100" s="55" t="s">
        <v>39</v>
      </c>
      <c r="E100" s="69" t="s">
        <v>220</v>
      </c>
      <c r="F100" s="60">
        <v>145761991</v>
      </c>
      <c r="G100" s="57">
        <v>0</v>
      </c>
      <c r="H100" s="57">
        <v>0</v>
      </c>
      <c r="I100" s="57">
        <v>0</v>
      </c>
      <c r="J100" s="57">
        <v>0</v>
      </c>
      <c r="K100" s="57">
        <v>0</v>
      </c>
      <c r="L100" s="57">
        <f t="shared" si="110"/>
        <v>0</v>
      </c>
      <c r="M100" s="58">
        <f>+F100+L100</f>
        <v>145761991</v>
      </c>
      <c r="N100" s="65">
        <f t="shared" si="116"/>
        <v>1.4218752285006968E-5</v>
      </c>
      <c r="O100" s="60">
        <v>0</v>
      </c>
      <c r="P100" s="57">
        <v>145761991</v>
      </c>
      <c r="Q100" s="57">
        <f t="shared" si="147"/>
        <v>0</v>
      </c>
      <c r="R100" s="57">
        <v>0</v>
      </c>
      <c r="S100" s="57">
        <f t="shared" si="148"/>
        <v>145761991</v>
      </c>
      <c r="T100" s="57">
        <f t="shared" si="149"/>
        <v>145761991</v>
      </c>
      <c r="U100" s="57">
        <v>0</v>
      </c>
      <c r="V100" s="57">
        <f t="shared" si="150"/>
        <v>0</v>
      </c>
      <c r="W100" s="57">
        <v>0</v>
      </c>
      <c r="X100" s="60">
        <f t="shared" si="151"/>
        <v>0</v>
      </c>
      <c r="Y100" s="61">
        <f t="shared" si="52"/>
        <v>0</v>
      </c>
      <c r="Z100" s="61">
        <f t="shared" si="53"/>
        <v>0</v>
      </c>
      <c r="AA100" s="61">
        <f t="shared" si="54"/>
        <v>0</v>
      </c>
      <c r="AB100" s="61" t="s">
        <v>41</v>
      </c>
      <c r="AC100" s="62" t="s">
        <v>41</v>
      </c>
    </row>
    <row r="101" spans="1:29" ht="42" customHeight="1" x14ac:dyDescent="0.25">
      <c r="A101" s="77" t="s">
        <v>221</v>
      </c>
      <c r="B101" s="78" t="s">
        <v>38</v>
      </c>
      <c r="C101" s="78">
        <v>10</v>
      </c>
      <c r="D101" s="78" t="s">
        <v>39</v>
      </c>
      <c r="E101" s="76" t="s">
        <v>222</v>
      </c>
      <c r="F101" s="75">
        <f t="shared" ref="F101:K101" si="152">+F102</f>
        <v>10647256000</v>
      </c>
      <c r="G101" s="75">
        <f t="shared" si="152"/>
        <v>0</v>
      </c>
      <c r="H101" s="75">
        <f t="shared" si="152"/>
        <v>0</v>
      </c>
      <c r="I101" s="50">
        <f t="shared" si="152"/>
        <v>0</v>
      </c>
      <c r="J101" s="75">
        <f t="shared" si="152"/>
        <v>0</v>
      </c>
      <c r="K101" s="75">
        <f t="shared" si="152"/>
        <v>0</v>
      </c>
      <c r="L101" s="50">
        <f t="shared" si="110"/>
        <v>0</v>
      </c>
      <c r="M101" s="75">
        <f>+M102</f>
        <v>10647256000</v>
      </c>
      <c r="N101" s="51">
        <f t="shared" si="116"/>
        <v>1.0386157223871493E-3</v>
      </c>
      <c r="O101" s="75">
        <f t="shared" ref="O101:X101" si="153">+O102</f>
        <v>0</v>
      </c>
      <c r="P101" s="75">
        <f t="shared" si="153"/>
        <v>0</v>
      </c>
      <c r="Q101" s="75">
        <f t="shared" si="153"/>
        <v>10647256000</v>
      </c>
      <c r="R101" s="75">
        <f t="shared" si="153"/>
        <v>0</v>
      </c>
      <c r="S101" s="75">
        <f t="shared" si="153"/>
        <v>10647256000</v>
      </c>
      <c r="T101" s="75">
        <f t="shared" si="153"/>
        <v>0</v>
      </c>
      <c r="U101" s="75">
        <f t="shared" si="153"/>
        <v>0</v>
      </c>
      <c r="V101" s="75">
        <f t="shared" si="153"/>
        <v>0</v>
      </c>
      <c r="W101" s="75">
        <f t="shared" si="153"/>
        <v>0</v>
      </c>
      <c r="X101" s="75">
        <f t="shared" si="153"/>
        <v>0</v>
      </c>
      <c r="Y101" s="52">
        <f t="shared" si="52"/>
        <v>0</v>
      </c>
      <c r="Z101" s="52">
        <f t="shared" si="53"/>
        <v>0</v>
      </c>
      <c r="AA101" s="52">
        <f t="shared" si="54"/>
        <v>0</v>
      </c>
      <c r="AB101" s="52" t="s">
        <v>41</v>
      </c>
      <c r="AC101" s="53" t="s">
        <v>41</v>
      </c>
    </row>
    <row r="102" spans="1:29" ht="42" customHeight="1" x14ac:dyDescent="0.25">
      <c r="A102" s="77" t="s">
        <v>223</v>
      </c>
      <c r="B102" s="78" t="s">
        <v>38</v>
      </c>
      <c r="C102" s="78">
        <v>10</v>
      </c>
      <c r="D102" s="78" t="s">
        <v>39</v>
      </c>
      <c r="E102" s="76" t="s">
        <v>224</v>
      </c>
      <c r="F102" s="75">
        <f>SUM(F103:F104)</f>
        <v>10647256000</v>
      </c>
      <c r="G102" s="75">
        <f t="shared" ref="G102:K102" si="154">+G103+G104</f>
        <v>0</v>
      </c>
      <c r="H102" s="75">
        <f t="shared" si="154"/>
        <v>0</v>
      </c>
      <c r="I102" s="50">
        <f t="shared" si="154"/>
        <v>0</v>
      </c>
      <c r="J102" s="75">
        <f t="shared" si="154"/>
        <v>0</v>
      </c>
      <c r="K102" s="75">
        <f t="shared" si="154"/>
        <v>0</v>
      </c>
      <c r="L102" s="50">
        <f t="shared" si="110"/>
        <v>0</v>
      </c>
      <c r="M102" s="75">
        <f>+M103+M104</f>
        <v>10647256000</v>
      </c>
      <c r="N102" s="51">
        <f t="shared" si="116"/>
        <v>1.0386157223871493E-3</v>
      </c>
      <c r="O102" s="75">
        <f t="shared" ref="O102:X102" si="155">+O103+O104</f>
        <v>0</v>
      </c>
      <c r="P102" s="75">
        <f t="shared" si="155"/>
        <v>0</v>
      </c>
      <c r="Q102" s="75">
        <f t="shared" si="155"/>
        <v>10647256000</v>
      </c>
      <c r="R102" s="75">
        <f t="shared" si="155"/>
        <v>0</v>
      </c>
      <c r="S102" s="75">
        <f t="shared" si="155"/>
        <v>10647256000</v>
      </c>
      <c r="T102" s="75">
        <f t="shared" si="155"/>
        <v>0</v>
      </c>
      <c r="U102" s="75">
        <f t="shared" si="155"/>
        <v>0</v>
      </c>
      <c r="V102" s="75">
        <f t="shared" si="155"/>
        <v>0</v>
      </c>
      <c r="W102" s="75">
        <f t="shared" si="155"/>
        <v>0</v>
      </c>
      <c r="X102" s="75">
        <f t="shared" si="155"/>
        <v>0</v>
      </c>
      <c r="Y102" s="52">
        <f t="shared" si="52"/>
        <v>0</v>
      </c>
      <c r="Z102" s="52">
        <f t="shared" si="53"/>
        <v>0</v>
      </c>
      <c r="AA102" s="52">
        <f t="shared" si="54"/>
        <v>0</v>
      </c>
      <c r="AB102" s="52" t="s">
        <v>41</v>
      </c>
      <c r="AC102" s="53" t="s">
        <v>41</v>
      </c>
    </row>
    <row r="103" spans="1:29" ht="42" customHeight="1" x14ac:dyDescent="0.25">
      <c r="A103" s="54" t="s">
        <v>225</v>
      </c>
      <c r="B103" s="55" t="s">
        <v>38</v>
      </c>
      <c r="C103" s="55">
        <v>10</v>
      </c>
      <c r="D103" s="55" t="s">
        <v>39</v>
      </c>
      <c r="E103" s="69" t="s">
        <v>226</v>
      </c>
      <c r="F103" s="57">
        <v>7147256000</v>
      </c>
      <c r="G103" s="57">
        <v>0</v>
      </c>
      <c r="H103" s="57">
        <v>0</v>
      </c>
      <c r="I103" s="57">
        <v>0</v>
      </c>
      <c r="J103" s="57">
        <v>0</v>
      </c>
      <c r="K103" s="57">
        <v>0</v>
      </c>
      <c r="L103" s="57">
        <f t="shared" si="110"/>
        <v>0</v>
      </c>
      <c r="M103" s="58">
        <f>+F103+L103</f>
        <v>7147256000</v>
      </c>
      <c r="N103" s="59">
        <f t="shared" si="116"/>
        <v>6.9719864475183905E-4</v>
      </c>
      <c r="O103" s="57">
        <v>0</v>
      </c>
      <c r="P103" s="57">
        <v>0</v>
      </c>
      <c r="Q103" s="57">
        <f t="shared" ref="Q103:Q104" si="156">M103-P103</f>
        <v>7147256000</v>
      </c>
      <c r="R103" s="57">
        <v>0</v>
      </c>
      <c r="S103" s="57">
        <f t="shared" ref="S103:S104" si="157">+M103-R103</f>
        <v>7147256000</v>
      </c>
      <c r="T103" s="57">
        <f t="shared" ref="T103:T104" si="158">P103-R103</f>
        <v>0</v>
      </c>
      <c r="U103" s="57">
        <v>0</v>
      </c>
      <c r="V103" s="57">
        <f t="shared" ref="V103:V104" si="159">+R103-U103</f>
        <v>0</v>
      </c>
      <c r="W103" s="57">
        <v>0</v>
      </c>
      <c r="X103" s="60">
        <f t="shared" ref="X103:X104" si="160">+U103-W103</f>
        <v>0</v>
      </c>
      <c r="Y103" s="61">
        <f t="shared" si="52"/>
        <v>0</v>
      </c>
      <c r="Z103" s="61">
        <f t="shared" si="53"/>
        <v>0</v>
      </c>
      <c r="AA103" s="61">
        <f t="shared" si="54"/>
        <v>0</v>
      </c>
      <c r="AB103" s="61" t="s">
        <v>41</v>
      </c>
      <c r="AC103" s="62" t="s">
        <v>41</v>
      </c>
    </row>
    <row r="104" spans="1:29" ht="42" customHeight="1" x14ac:dyDescent="0.25">
      <c r="A104" s="54" t="s">
        <v>227</v>
      </c>
      <c r="B104" s="55" t="s">
        <v>38</v>
      </c>
      <c r="C104" s="55">
        <v>10</v>
      </c>
      <c r="D104" s="55" t="s">
        <v>39</v>
      </c>
      <c r="E104" s="69" t="s">
        <v>228</v>
      </c>
      <c r="F104" s="57">
        <v>3500000000</v>
      </c>
      <c r="G104" s="57">
        <v>0</v>
      </c>
      <c r="H104" s="57">
        <v>0</v>
      </c>
      <c r="I104" s="57">
        <v>0</v>
      </c>
      <c r="J104" s="57">
        <v>0</v>
      </c>
      <c r="K104" s="57">
        <v>0</v>
      </c>
      <c r="L104" s="57">
        <f t="shared" si="110"/>
        <v>0</v>
      </c>
      <c r="M104" s="58">
        <f>+F104+L104</f>
        <v>3500000000</v>
      </c>
      <c r="N104" s="59">
        <f t="shared" si="116"/>
        <v>3.4141707763531024E-4</v>
      </c>
      <c r="O104" s="57">
        <v>0</v>
      </c>
      <c r="P104" s="57">
        <v>0</v>
      </c>
      <c r="Q104" s="57">
        <f t="shared" si="156"/>
        <v>3500000000</v>
      </c>
      <c r="R104" s="57">
        <v>0</v>
      </c>
      <c r="S104" s="57">
        <f t="shared" si="157"/>
        <v>3500000000</v>
      </c>
      <c r="T104" s="57">
        <f t="shared" si="158"/>
        <v>0</v>
      </c>
      <c r="U104" s="57">
        <v>0</v>
      </c>
      <c r="V104" s="57">
        <f t="shared" si="159"/>
        <v>0</v>
      </c>
      <c r="W104" s="57">
        <v>0</v>
      </c>
      <c r="X104" s="60">
        <f t="shared" si="160"/>
        <v>0</v>
      </c>
      <c r="Y104" s="61">
        <f t="shared" si="52"/>
        <v>0</v>
      </c>
      <c r="Z104" s="61">
        <f t="shared" si="53"/>
        <v>0</v>
      </c>
      <c r="AA104" s="61">
        <f t="shared" si="54"/>
        <v>0</v>
      </c>
      <c r="AB104" s="61" t="s">
        <v>41</v>
      </c>
      <c r="AC104" s="62" t="s">
        <v>41</v>
      </c>
    </row>
    <row r="105" spans="1:29" ht="48.75" customHeight="1" x14ac:dyDescent="0.25">
      <c r="A105" s="46" t="s">
        <v>229</v>
      </c>
      <c r="B105" s="47" t="s">
        <v>42</v>
      </c>
      <c r="C105" s="47">
        <v>20</v>
      </c>
      <c r="D105" s="47" t="s">
        <v>39</v>
      </c>
      <c r="E105" s="48" t="s">
        <v>230</v>
      </c>
      <c r="F105" s="50">
        <f t="shared" ref="F105:K106" si="161">+F106</f>
        <v>16583220384</v>
      </c>
      <c r="G105" s="50">
        <f t="shared" si="161"/>
        <v>0</v>
      </c>
      <c r="H105" s="50">
        <f t="shared" si="161"/>
        <v>0</v>
      </c>
      <c r="I105" s="50">
        <f t="shared" si="161"/>
        <v>0</v>
      </c>
      <c r="J105" s="50">
        <f t="shared" si="161"/>
        <v>0</v>
      </c>
      <c r="K105" s="50">
        <f t="shared" si="161"/>
        <v>0</v>
      </c>
      <c r="L105" s="50">
        <f t="shared" si="110"/>
        <v>0</v>
      </c>
      <c r="M105" s="50">
        <f>+M106</f>
        <v>16583220384</v>
      </c>
      <c r="N105" s="51">
        <f t="shared" si="116"/>
        <v>1.6176556117964533E-3</v>
      </c>
      <c r="O105" s="50">
        <f t="shared" ref="O105:X106" si="162">+O106</f>
        <v>0</v>
      </c>
      <c r="P105" s="50">
        <f t="shared" si="162"/>
        <v>0</v>
      </c>
      <c r="Q105" s="50">
        <f t="shared" si="162"/>
        <v>16583220384</v>
      </c>
      <c r="R105" s="50">
        <f t="shared" si="162"/>
        <v>0</v>
      </c>
      <c r="S105" s="50">
        <f t="shared" si="162"/>
        <v>16583220384</v>
      </c>
      <c r="T105" s="50">
        <f t="shared" si="162"/>
        <v>0</v>
      </c>
      <c r="U105" s="50">
        <f t="shared" si="162"/>
        <v>0</v>
      </c>
      <c r="V105" s="50">
        <f t="shared" si="162"/>
        <v>0</v>
      </c>
      <c r="W105" s="50">
        <f t="shared" si="162"/>
        <v>0</v>
      </c>
      <c r="X105" s="50">
        <f t="shared" si="162"/>
        <v>0</v>
      </c>
      <c r="Y105" s="52">
        <f t="shared" ref="Y105:Y166" si="163">+R105/M105</f>
        <v>0</v>
      </c>
      <c r="Z105" s="52">
        <f t="shared" ref="Z105:Z166" si="164">+U105/M105</f>
        <v>0</v>
      </c>
      <c r="AA105" s="52">
        <f t="shared" ref="AA105:AA166" si="165">+W105/M105</f>
        <v>0</v>
      </c>
      <c r="AB105" s="52" t="s">
        <v>41</v>
      </c>
      <c r="AC105" s="53" t="s">
        <v>41</v>
      </c>
    </row>
    <row r="106" spans="1:29" ht="42" customHeight="1" x14ac:dyDescent="0.25">
      <c r="A106" s="46" t="s">
        <v>231</v>
      </c>
      <c r="B106" s="47" t="s">
        <v>42</v>
      </c>
      <c r="C106" s="47">
        <v>20</v>
      </c>
      <c r="D106" s="47" t="s">
        <v>39</v>
      </c>
      <c r="E106" s="48" t="s">
        <v>232</v>
      </c>
      <c r="F106" s="50">
        <f>SUM(F107)</f>
        <v>16583220384</v>
      </c>
      <c r="G106" s="50">
        <f t="shared" si="161"/>
        <v>0</v>
      </c>
      <c r="H106" s="50">
        <f t="shared" si="161"/>
        <v>0</v>
      </c>
      <c r="I106" s="50">
        <f t="shared" si="161"/>
        <v>0</v>
      </c>
      <c r="J106" s="50">
        <f t="shared" si="161"/>
        <v>0</v>
      </c>
      <c r="K106" s="50">
        <f t="shared" si="161"/>
        <v>0</v>
      </c>
      <c r="L106" s="50">
        <f t="shared" si="110"/>
        <v>0</v>
      </c>
      <c r="M106" s="50">
        <f>+M107</f>
        <v>16583220384</v>
      </c>
      <c r="N106" s="51">
        <f t="shared" si="116"/>
        <v>1.6176556117964533E-3</v>
      </c>
      <c r="O106" s="50">
        <f t="shared" si="162"/>
        <v>0</v>
      </c>
      <c r="P106" s="50">
        <f t="shared" si="162"/>
        <v>0</v>
      </c>
      <c r="Q106" s="50">
        <f t="shared" si="162"/>
        <v>16583220384</v>
      </c>
      <c r="R106" s="50">
        <f t="shared" si="162"/>
        <v>0</v>
      </c>
      <c r="S106" s="50">
        <f t="shared" si="162"/>
        <v>16583220384</v>
      </c>
      <c r="T106" s="50">
        <f t="shared" si="162"/>
        <v>0</v>
      </c>
      <c r="U106" s="50">
        <f t="shared" si="162"/>
        <v>0</v>
      </c>
      <c r="V106" s="50">
        <f t="shared" si="162"/>
        <v>0</v>
      </c>
      <c r="W106" s="50">
        <f t="shared" si="162"/>
        <v>0</v>
      </c>
      <c r="X106" s="50">
        <f t="shared" si="162"/>
        <v>0</v>
      </c>
      <c r="Y106" s="52">
        <f t="shared" si="163"/>
        <v>0</v>
      </c>
      <c r="Z106" s="52">
        <f t="shared" si="164"/>
        <v>0</v>
      </c>
      <c r="AA106" s="52">
        <f t="shared" si="165"/>
        <v>0</v>
      </c>
      <c r="AB106" s="52" t="s">
        <v>41</v>
      </c>
      <c r="AC106" s="53" t="s">
        <v>41</v>
      </c>
    </row>
    <row r="107" spans="1:29" ht="42" customHeight="1" thickBot="1" x14ac:dyDescent="0.3">
      <c r="A107" s="79" t="s">
        <v>233</v>
      </c>
      <c r="B107" s="80" t="s">
        <v>42</v>
      </c>
      <c r="C107" s="80">
        <v>20</v>
      </c>
      <c r="D107" s="80" t="s">
        <v>39</v>
      </c>
      <c r="E107" s="81" t="s">
        <v>234</v>
      </c>
      <c r="F107" s="82">
        <v>16583220384</v>
      </c>
      <c r="G107" s="82">
        <v>0</v>
      </c>
      <c r="H107" s="82">
        <v>0</v>
      </c>
      <c r="I107" s="82">
        <v>0</v>
      </c>
      <c r="J107" s="82">
        <v>0</v>
      </c>
      <c r="K107" s="82">
        <v>0</v>
      </c>
      <c r="L107" s="82">
        <f t="shared" si="110"/>
        <v>0</v>
      </c>
      <c r="M107" s="83">
        <f>+F107+L107</f>
        <v>16583220384</v>
      </c>
      <c r="N107" s="84">
        <f t="shared" si="116"/>
        <v>1.6176556117964533E-3</v>
      </c>
      <c r="O107" s="82">
        <v>0</v>
      </c>
      <c r="P107" s="82">
        <v>0</v>
      </c>
      <c r="Q107" s="57">
        <f t="shared" ref="Q107" si="166">M107-P107</f>
        <v>16583220384</v>
      </c>
      <c r="R107" s="82">
        <v>0</v>
      </c>
      <c r="S107" s="57">
        <f t="shared" ref="S107" si="167">+M107-R107</f>
        <v>16583220384</v>
      </c>
      <c r="T107" s="57">
        <f t="shared" ref="T107" si="168">P107-R107</f>
        <v>0</v>
      </c>
      <c r="U107" s="82">
        <v>0</v>
      </c>
      <c r="V107" s="57">
        <f t="shared" ref="V107" si="169">+R107-U107</f>
        <v>0</v>
      </c>
      <c r="W107" s="82">
        <v>0</v>
      </c>
      <c r="X107" s="60">
        <f t="shared" ref="X107" si="170">+U107-W107</f>
        <v>0</v>
      </c>
      <c r="Y107" s="85">
        <f t="shared" si="163"/>
        <v>0</v>
      </c>
      <c r="Z107" s="85">
        <f t="shared" si="164"/>
        <v>0</v>
      </c>
      <c r="AA107" s="85">
        <f t="shared" si="165"/>
        <v>0</v>
      </c>
      <c r="AB107" s="85" t="s">
        <v>41</v>
      </c>
      <c r="AC107" s="86" t="s">
        <v>41</v>
      </c>
    </row>
    <row r="108" spans="1:29" ht="27" customHeight="1" thickBot="1" x14ac:dyDescent="0.3">
      <c r="A108" s="324" t="s">
        <v>235</v>
      </c>
      <c r="B108" s="336" t="s">
        <v>38</v>
      </c>
      <c r="C108" s="338">
        <v>11</v>
      </c>
      <c r="D108" s="87" t="s">
        <v>39</v>
      </c>
      <c r="E108" s="340" t="s">
        <v>236</v>
      </c>
      <c r="F108" s="88">
        <f t="shared" ref="F108:K109" si="171">+F110</f>
        <v>2665328141553</v>
      </c>
      <c r="G108" s="28">
        <f t="shared" si="171"/>
        <v>0</v>
      </c>
      <c r="H108" s="28">
        <f t="shared" si="171"/>
        <v>0</v>
      </c>
      <c r="I108" s="28">
        <f t="shared" si="171"/>
        <v>0</v>
      </c>
      <c r="J108" s="28">
        <f t="shared" si="171"/>
        <v>0</v>
      </c>
      <c r="K108" s="28">
        <f t="shared" si="171"/>
        <v>0</v>
      </c>
      <c r="L108" s="28">
        <f t="shared" si="110"/>
        <v>0</v>
      </c>
      <c r="M108" s="28">
        <f>+M110</f>
        <v>2665328141553</v>
      </c>
      <c r="N108" s="89">
        <f t="shared" si="116"/>
        <v>0.25999672715090794</v>
      </c>
      <c r="O108" s="28">
        <f t="shared" ref="O108:X109" si="172">+O110</f>
        <v>0</v>
      </c>
      <c r="P108" s="28">
        <f t="shared" si="172"/>
        <v>0</v>
      </c>
      <c r="Q108" s="28">
        <f t="shared" si="172"/>
        <v>2665328141553</v>
      </c>
      <c r="R108" s="28">
        <f t="shared" si="172"/>
        <v>0</v>
      </c>
      <c r="S108" s="28">
        <f t="shared" si="172"/>
        <v>2665328141553</v>
      </c>
      <c r="T108" s="28">
        <f t="shared" si="172"/>
        <v>0</v>
      </c>
      <c r="U108" s="28">
        <f t="shared" si="172"/>
        <v>0</v>
      </c>
      <c r="V108" s="28">
        <f t="shared" si="172"/>
        <v>0</v>
      </c>
      <c r="W108" s="28">
        <f t="shared" si="172"/>
        <v>0</v>
      </c>
      <c r="X108" s="28">
        <f t="shared" si="172"/>
        <v>0</v>
      </c>
      <c r="Y108" s="30">
        <f t="shared" si="163"/>
        <v>0</v>
      </c>
      <c r="Z108" s="30">
        <f t="shared" si="164"/>
        <v>0</v>
      </c>
      <c r="AA108" s="30">
        <f t="shared" si="165"/>
        <v>0</v>
      </c>
      <c r="AB108" s="30" t="s">
        <v>41</v>
      </c>
      <c r="AC108" s="31" t="s">
        <v>41</v>
      </c>
    </row>
    <row r="109" spans="1:29" ht="27" customHeight="1" thickBot="1" x14ac:dyDescent="0.3">
      <c r="A109" s="326"/>
      <c r="B109" s="337"/>
      <c r="C109" s="339"/>
      <c r="D109" s="90" t="s">
        <v>237</v>
      </c>
      <c r="E109" s="341"/>
      <c r="F109" s="34">
        <f t="shared" si="171"/>
        <v>57940921534</v>
      </c>
      <c r="G109" s="34">
        <f t="shared" si="171"/>
        <v>0</v>
      </c>
      <c r="H109" s="34">
        <f t="shared" si="171"/>
        <v>0</v>
      </c>
      <c r="I109" s="34">
        <f t="shared" si="171"/>
        <v>0</v>
      </c>
      <c r="J109" s="34">
        <f t="shared" si="171"/>
        <v>0</v>
      </c>
      <c r="K109" s="34">
        <f t="shared" si="171"/>
        <v>0</v>
      </c>
      <c r="L109" s="34">
        <f t="shared" si="110"/>
        <v>0</v>
      </c>
      <c r="M109" s="34">
        <f>+M111</f>
        <v>57940921534</v>
      </c>
      <c r="N109" s="91">
        <f t="shared" si="116"/>
        <v>5.6520057444671701E-3</v>
      </c>
      <c r="O109" s="34">
        <f t="shared" si="172"/>
        <v>0</v>
      </c>
      <c r="P109" s="34">
        <f t="shared" si="172"/>
        <v>0</v>
      </c>
      <c r="Q109" s="34">
        <f t="shared" si="172"/>
        <v>57940921534</v>
      </c>
      <c r="R109" s="34">
        <f t="shared" si="172"/>
        <v>0</v>
      </c>
      <c r="S109" s="34">
        <f t="shared" si="172"/>
        <v>57940921534</v>
      </c>
      <c r="T109" s="34">
        <f t="shared" si="172"/>
        <v>0</v>
      </c>
      <c r="U109" s="34">
        <f t="shared" si="172"/>
        <v>0</v>
      </c>
      <c r="V109" s="34">
        <f t="shared" si="172"/>
        <v>0</v>
      </c>
      <c r="W109" s="34">
        <f t="shared" si="172"/>
        <v>0</v>
      </c>
      <c r="X109" s="34">
        <f t="shared" si="172"/>
        <v>0</v>
      </c>
      <c r="Y109" s="36">
        <f t="shared" si="163"/>
        <v>0</v>
      </c>
      <c r="Z109" s="36">
        <f t="shared" si="164"/>
        <v>0</v>
      </c>
      <c r="AA109" s="36">
        <f t="shared" si="165"/>
        <v>0</v>
      </c>
      <c r="AB109" s="36" t="s">
        <v>41</v>
      </c>
      <c r="AC109" s="37" t="s">
        <v>41</v>
      </c>
    </row>
    <row r="110" spans="1:29" ht="38.25" customHeight="1" x14ac:dyDescent="0.25">
      <c r="A110" s="333" t="s">
        <v>238</v>
      </c>
      <c r="B110" s="334" t="s">
        <v>38</v>
      </c>
      <c r="C110" s="334">
        <v>11</v>
      </c>
      <c r="D110" s="39" t="s">
        <v>39</v>
      </c>
      <c r="E110" s="335" t="s">
        <v>239</v>
      </c>
      <c r="F110" s="92">
        <f t="shared" ref="F110:K110" si="173">+F115</f>
        <v>2665328141553</v>
      </c>
      <c r="G110" s="92">
        <f t="shared" si="173"/>
        <v>0</v>
      </c>
      <c r="H110" s="92">
        <f t="shared" si="173"/>
        <v>0</v>
      </c>
      <c r="I110" s="92">
        <f t="shared" si="173"/>
        <v>0</v>
      </c>
      <c r="J110" s="92">
        <f t="shared" si="173"/>
        <v>0</v>
      </c>
      <c r="K110" s="92">
        <f t="shared" si="173"/>
        <v>0</v>
      </c>
      <c r="L110" s="42">
        <f t="shared" si="110"/>
        <v>0</v>
      </c>
      <c r="M110" s="92">
        <f>+M115</f>
        <v>2665328141553</v>
      </c>
      <c r="N110" s="93">
        <f t="shared" si="116"/>
        <v>0.25999672715090794</v>
      </c>
      <c r="O110" s="92">
        <f t="shared" ref="O110:X110" si="174">+O115</f>
        <v>0</v>
      </c>
      <c r="P110" s="92">
        <f t="shared" si="174"/>
        <v>0</v>
      </c>
      <c r="Q110" s="92">
        <f t="shared" si="174"/>
        <v>2665328141553</v>
      </c>
      <c r="R110" s="92">
        <f t="shared" si="174"/>
        <v>0</v>
      </c>
      <c r="S110" s="92">
        <f t="shared" si="174"/>
        <v>2665328141553</v>
      </c>
      <c r="T110" s="92">
        <f t="shared" si="174"/>
        <v>0</v>
      </c>
      <c r="U110" s="92">
        <f t="shared" si="174"/>
        <v>0</v>
      </c>
      <c r="V110" s="92">
        <f t="shared" si="174"/>
        <v>0</v>
      </c>
      <c r="W110" s="92">
        <f t="shared" si="174"/>
        <v>0</v>
      </c>
      <c r="X110" s="92">
        <f t="shared" si="174"/>
        <v>0</v>
      </c>
      <c r="Y110" s="94">
        <f t="shared" si="163"/>
        <v>0</v>
      </c>
      <c r="Z110" s="44">
        <f t="shared" si="164"/>
        <v>0</v>
      </c>
      <c r="AA110" s="44">
        <f t="shared" si="165"/>
        <v>0</v>
      </c>
      <c r="AB110" s="44" t="s">
        <v>41</v>
      </c>
      <c r="AC110" s="45" t="s">
        <v>41</v>
      </c>
    </row>
    <row r="111" spans="1:29" ht="29.25" customHeight="1" x14ac:dyDescent="0.25">
      <c r="A111" s="312"/>
      <c r="B111" s="316"/>
      <c r="C111" s="316"/>
      <c r="D111" s="47" t="s">
        <v>237</v>
      </c>
      <c r="E111" s="308"/>
      <c r="F111" s="66">
        <f t="shared" ref="F111:K113" si="175">+F112</f>
        <v>57940921534</v>
      </c>
      <c r="G111" s="66">
        <f t="shared" si="175"/>
        <v>0</v>
      </c>
      <c r="H111" s="66">
        <f t="shared" si="175"/>
        <v>0</v>
      </c>
      <c r="I111" s="66">
        <f t="shared" si="175"/>
        <v>0</v>
      </c>
      <c r="J111" s="66">
        <f t="shared" si="175"/>
        <v>0</v>
      </c>
      <c r="K111" s="66">
        <f t="shared" si="175"/>
        <v>0</v>
      </c>
      <c r="L111" s="50">
        <f t="shared" si="110"/>
        <v>0</v>
      </c>
      <c r="M111" s="66">
        <f>+M112</f>
        <v>57940921534</v>
      </c>
      <c r="N111" s="51">
        <f t="shared" si="116"/>
        <v>5.6520057444671701E-3</v>
      </c>
      <c r="O111" s="66">
        <f t="shared" ref="O111:X113" si="176">+O112</f>
        <v>0</v>
      </c>
      <c r="P111" s="66">
        <f t="shared" si="176"/>
        <v>0</v>
      </c>
      <c r="Q111" s="66">
        <f t="shared" si="176"/>
        <v>57940921534</v>
      </c>
      <c r="R111" s="66">
        <f t="shared" si="176"/>
        <v>0</v>
      </c>
      <c r="S111" s="66">
        <f t="shared" si="176"/>
        <v>57940921534</v>
      </c>
      <c r="T111" s="66">
        <f t="shared" si="176"/>
        <v>0</v>
      </c>
      <c r="U111" s="66">
        <f t="shared" si="176"/>
        <v>0</v>
      </c>
      <c r="V111" s="66">
        <f t="shared" si="176"/>
        <v>0</v>
      </c>
      <c r="W111" s="66">
        <f t="shared" si="176"/>
        <v>0</v>
      </c>
      <c r="X111" s="66">
        <f t="shared" si="176"/>
        <v>0</v>
      </c>
      <c r="Y111" s="95">
        <f t="shared" si="163"/>
        <v>0</v>
      </c>
      <c r="Z111" s="52">
        <f t="shared" si="164"/>
        <v>0</v>
      </c>
      <c r="AA111" s="52">
        <f t="shared" si="165"/>
        <v>0</v>
      </c>
      <c r="AB111" s="52" t="s">
        <v>41</v>
      </c>
      <c r="AC111" s="53" t="s">
        <v>41</v>
      </c>
    </row>
    <row r="112" spans="1:29" ht="42" customHeight="1" x14ac:dyDescent="0.25">
      <c r="A112" s="46" t="s">
        <v>240</v>
      </c>
      <c r="B112" s="47" t="s">
        <v>38</v>
      </c>
      <c r="C112" s="47">
        <v>11</v>
      </c>
      <c r="D112" s="47" t="s">
        <v>237</v>
      </c>
      <c r="E112" s="48" t="s">
        <v>241</v>
      </c>
      <c r="F112" s="66">
        <f t="shared" si="175"/>
        <v>57940921534</v>
      </c>
      <c r="G112" s="66">
        <f t="shared" si="175"/>
        <v>0</v>
      </c>
      <c r="H112" s="66">
        <f t="shared" si="175"/>
        <v>0</v>
      </c>
      <c r="I112" s="66">
        <f t="shared" si="175"/>
        <v>0</v>
      </c>
      <c r="J112" s="66">
        <f t="shared" si="175"/>
        <v>0</v>
      </c>
      <c r="K112" s="66">
        <f t="shared" si="175"/>
        <v>0</v>
      </c>
      <c r="L112" s="50">
        <f t="shared" si="110"/>
        <v>0</v>
      </c>
      <c r="M112" s="66">
        <f>+M113</f>
        <v>57940921534</v>
      </c>
      <c r="N112" s="51">
        <f t="shared" si="116"/>
        <v>5.6520057444671701E-3</v>
      </c>
      <c r="O112" s="66">
        <f t="shared" si="176"/>
        <v>0</v>
      </c>
      <c r="P112" s="66">
        <f t="shared" si="176"/>
        <v>0</v>
      </c>
      <c r="Q112" s="66">
        <f t="shared" si="176"/>
        <v>57940921534</v>
      </c>
      <c r="R112" s="66">
        <f t="shared" si="176"/>
        <v>0</v>
      </c>
      <c r="S112" s="66">
        <f t="shared" si="176"/>
        <v>57940921534</v>
      </c>
      <c r="T112" s="66">
        <f t="shared" si="176"/>
        <v>0</v>
      </c>
      <c r="U112" s="66">
        <f t="shared" si="176"/>
        <v>0</v>
      </c>
      <c r="V112" s="66">
        <f t="shared" si="176"/>
        <v>0</v>
      </c>
      <c r="W112" s="66">
        <f t="shared" si="176"/>
        <v>0</v>
      </c>
      <c r="X112" s="66">
        <f t="shared" si="176"/>
        <v>0</v>
      </c>
      <c r="Y112" s="95">
        <f t="shared" si="163"/>
        <v>0</v>
      </c>
      <c r="Z112" s="52">
        <f t="shared" si="164"/>
        <v>0</v>
      </c>
      <c r="AA112" s="52">
        <f t="shared" si="165"/>
        <v>0</v>
      </c>
      <c r="AB112" s="52" t="s">
        <v>41</v>
      </c>
      <c r="AC112" s="53" t="s">
        <v>41</v>
      </c>
    </row>
    <row r="113" spans="1:29" ht="42" customHeight="1" x14ac:dyDescent="0.25">
      <c r="A113" s="46" t="s">
        <v>242</v>
      </c>
      <c r="B113" s="47" t="s">
        <v>38</v>
      </c>
      <c r="C113" s="47">
        <v>11</v>
      </c>
      <c r="D113" s="47" t="s">
        <v>237</v>
      </c>
      <c r="E113" s="48" t="s">
        <v>243</v>
      </c>
      <c r="F113" s="66">
        <f t="shared" si="175"/>
        <v>57940921534</v>
      </c>
      <c r="G113" s="66">
        <f t="shared" si="175"/>
        <v>0</v>
      </c>
      <c r="H113" s="66">
        <f t="shared" si="175"/>
        <v>0</v>
      </c>
      <c r="I113" s="66">
        <f t="shared" si="175"/>
        <v>0</v>
      </c>
      <c r="J113" s="66">
        <f t="shared" si="175"/>
        <v>0</v>
      </c>
      <c r="K113" s="66">
        <f t="shared" si="175"/>
        <v>0</v>
      </c>
      <c r="L113" s="50">
        <f t="shared" si="110"/>
        <v>0</v>
      </c>
      <c r="M113" s="66">
        <f>+M114</f>
        <v>57940921534</v>
      </c>
      <c r="N113" s="51">
        <f t="shared" si="116"/>
        <v>5.6520057444671701E-3</v>
      </c>
      <c r="O113" s="66">
        <f t="shared" si="176"/>
        <v>0</v>
      </c>
      <c r="P113" s="66">
        <f t="shared" si="176"/>
        <v>0</v>
      </c>
      <c r="Q113" s="66">
        <f t="shared" si="176"/>
        <v>57940921534</v>
      </c>
      <c r="R113" s="66">
        <f t="shared" si="176"/>
        <v>0</v>
      </c>
      <c r="S113" s="66">
        <f t="shared" si="176"/>
        <v>57940921534</v>
      </c>
      <c r="T113" s="66">
        <f t="shared" si="176"/>
        <v>0</v>
      </c>
      <c r="U113" s="66">
        <f t="shared" si="176"/>
        <v>0</v>
      </c>
      <c r="V113" s="66">
        <f t="shared" si="176"/>
        <v>0</v>
      </c>
      <c r="W113" s="66">
        <f t="shared" si="176"/>
        <v>0</v>
      </c>
      <c r="X113" s="66">
        <f t="shared" si="176"/>
        <v>0</v>
      </c>
      <c r="Y113" s="95">
        <f t="shared" si="163"/>
        <v>0</v>
      </c>
      <c r="Z113" s="52">
        <f t="shared" si="164"/>
        <v>0</v>
      </c>
      <c r="AA113" s="52">
        <f t="shared" si="165"/>
        <v>0</v>
      </c>
      <c r="AB113" s="52" t="s">
        <v>41</v>
      </c>
      <c r="AC113" s="53" t="s">
        <v>41</v>
      </c>
    </row>
    <row r="114" spans="1:29" ht="42" customHeight="1" x14ac:dyDescent="0.25">
      <c r="A114" s="54" t="s">
        <v>244</v>
      </c>
      <c r="B114" s="55" t="s">
        <v>38</v>
      </c>
      <c r="C114" s="55">
        <v>11</v>
      </c>
      <c r="D114" s="55" t="s">
        <v>237</v>
      </c>
      <c r="E114" s="69" t="s">
        <v>38</v>
      </c>
      <c r="F114" s="57">
        <v>57940921534</v>
      </c>
      <c r="G114" s="57">
        <v>0</v>
      </c>
      <c r="H114" s="57">
        <v>0</v>
      </c>
      <c r="I114" s="57">
        <v>0</v>
      </c>
      <c r="J114" s="57">
        <v>0</v>
      </c>
      <c r="K114" s="57">
        <v>0</v>
      </c>
      <c r="L114" s="57">
        <f t="shared" si="110"/>
        <v>0</v>
      </c>
      <c r="M114" s="58">
        <f>+F114+L114</f>
        <v>57940921534</v>
      </c>
      <c r="N114" s="59">
        <f t="shared" si="116"/>
        <v>5.6520057444671701E-3</v>
      </c>
      <c r="O114" s="57">
        <v>0</v>
      </c>
      <c r="P114" s="57">
        <v>0</v>
      </c>
      <c r="Q114" s="57">
        <f t="shared" ref="Q114" si="177">M114-P114</f>
        <v>57940921534</v>
      </c>
      <c r="R114" s="57">
        <v>0</v>
      </c>
      <c r="S114" s="57">
        <f t="shared" ref="S114" si="178">+M114-R114</f>
        <v>57940921534</v>
      </c>
      <c r="T114" s="57">
        <f t="shared" ref="T114" si="179">P114-R114</f>
        <v>0</v>
      </c>
      <c r="U114" s="57">
        <v>0</v>
      </c>
      <c r="V114" s="57">
        <f t="shared" ref="V114" si="180">+R114-U114</f>
        <v>0</v>
      </c>
      <c r="W114" s="57">
        <v>0</v>
      </c>
      <c r="X114" s="60">
        <f t="shared" ref="X114" si="181">+U114-W114</f>
        <v>0</v>
      </c>
      <c r="Y114" s="61">
        <f t="shared" si="163"/>
        <v>0</v>
      </c>
      <c r="Z114" s="61">
        <f t="shared" si="164"/>
        <v>0</v>
      </c>
      <c r="AA114" s="61">
        <f t="shared" si="165"/>
        <v>0</v>
      </c>
      <c r="AB114" s="61" t="s">
        <v>41</v>
      </c>
      <c r="AC114" s="62" t="s">
        <v>41</v>
      </c>
    </row>
    <row r="115" spans="1:29" ht="42" customHeight="1" x14ac:dyDescent="0.25">
      <c r="A115" s="46" t="s">
        <v>245</v>
      </c>
      <c r="B115" s="47" t="s">
        <v>38</v>
      </c>
      <c r="C115" s="47">
        <v>11</v>
      </c>
      <c r="D115" s="47" t="s">
        <v>39</v>
      </c>
      <c r="E115" s="48" t="s">
        <v>246</v>
      </c>
      <c r="F115" s="66">
        <f t="shared" ref="F115:X115" si="182">+F116</f>
        <v>2665328141553</v>
      </c>
      <c r="G115" s="66">
        <f t="shared" si="182"/>
        <v>0</v>
      </c>
      <c r="H115" s="66">
        <f t="shared" si="182"/>
        <v>0</v>
      </c>
      <c r="I115" s="66">
        <f t="shared" si="182"/>
        <v>0</v>
      </c>
      <c r="J115" s="66">
        <f t="shared" si="182"/>
        <v>0</v>
      </c>
      <c r="K115" s="66">
        <f t="shared" si="182"/>
        <v>0</v>
      </c>
      <c r="L115" s="50">
        <f t="shared" si="110"/>
        <v>0</v>
      </c>
      <c r="M115" s="66">
        <f t="shared" si="182"/>
        <v>2665328141553</v>
      </c>
      <c r="N115" s="96">
        <f t="shared" si="116"/>
        <v>0.25999672715090794</v>
      </c>
      <c r="O115" s="66">
        <f t="shared" si="182"/>
        <v>0</v>
      </c>
      <c r="P115" s="66">
        <f t="shared" si="182"/>
        <v>0</v>
      </c>
      <c r="Q115" s="66">
        <f t="shared" si="182"/>
        <v>2665328141553</v>
      </c>
      <c r="R115" s="66">
        <f t="shared" si="182"/>
        <v>0</v>
      </c>
      <c r="S115" s="66">
        <f t="shared" si="182"/>
        <v>2665328141553</v>
      </c>
      <c r="T115" s="66">
        <f t="shared" si="182"/>
        <v>0</v>
      </c>
      <c r="U115" s="66">
        <f t="shared" si="182"/>
        <v>0</v>
      </c>
      <c r="V115" s="66">
        <f t="shared" si="182"/>
        <v>0</v>
      </c>
      <c r="W115" s="66">
        <f t="shared" si="182"/>
        <v>0</v>
      </c>
      <c r="X115" s="66">
        <f t="shared" si="182"/>
        <v>0</v>
      </c>
      <c r="Y115" s="95">
        <f t="shared" si="163"/>
        <v>0</v>
      </c>
      <c r="Z115" s="52">
        <f t="shared" si="164"/>
        <v>0</v>
      </c>
      <c r="AA115" s="52">
        <f t="shared" si="165"/>
        <v>0</v>
      </c>
      <c r="AB115" s="52" t="s">
        <v>41</v>
      </c>
      <c r="AC115" s="53" t="s">
        <v>41</v>
      </c>
    </row>
    <row r="116" spans="1:29" ht="42" customHeight="1" thickBot="1" x14ac:dyDescent="0.3">
      <c r="A116" s="79" t="s">
        <v>247</v>
      </c>
      <c r="B116" s="80" t="s">
        <v>38</v>
      </c>
      <c r="C116" s="80">
        <v>11</v>
      </c>
      <c r="D116" s="80" t="s">
        <v>39</v>
      </c>
      <c r="E116" s="81" t="s">
        <v>248</v>
      </c>
      <c r="F116" s="82">
        <v>2665328141553</v>
      </c>
      <c r="G116" s="82">
        <v>0</v>
      </c>
      <c r="H116" s="82">
        <v>0</v>
      </c>
      <c r="I116" s="82">
        <v>0</v>
      </c>
      <c r="J116" s="82">
        <v>0</v>
      </c>
      <c r="K116" s="82">
        <v>0</v>
      </c>
      <c r="L116" s="82">
        <f t="shared" si="110"/>
        <v>0</v>
      </c>
      <c r="M116" s="83">
        <f>+F116+L116</f>
        <v>2665328141553</v>
      </c>
      <c r="N116" s="97">
        <f t="shared" si="116"/>
        <v>0.25999672715090794</v>
      </c>
      <c r="O116" s="82">
        <v>0</v>
      </c>
      <c r="P116" s="82">
        <v>0</v>
      </c>
      <c r="Q116" s="57">
        <f t="shared" ref="Q116" si="183">M116-P116</f>
        <v>2665328141553</v>
      </c>
      <c r="R116" s="82">
        <v>0</v>
      </c>
      <c r="S116" s="57">
        <f t="shared" ref="S116" si="184">+M116-R116</f>
        <v>2665328141553</v>
      </c>
      <c r="T116" s="57">
        <f t="shared" ref="T116" si="185">P116-R116</f>
        <v>0</v>
      </c>
      <c r="U116" s="82">
        <v>0</v>
      </c>
      <c r="V116" s="57">
        <f t="shared" ref="V116" si="186">+R116-U116</f>
        <v>0</v>
      </c>
      <c r="W116" s="82">
        <v>0</v>
      </c>
      <c r="X116" s="60">
        <f t="shared" ref="X116" si="187">+U116-W116</f>
        <v>0</v>
      </c>
      <c r="Y116" s="85">
        <f t="shared" si="163"/>
        <v>0</v>
      </c>
      <c r="Z116" s="85">
        <f t="shared" si="164"/>
        <v>0</v>
      </c>
      <c r="AA116" s="85">
        <f t="shared" si="165"/>
        <v>0</v>
      </c>
      <c r="AB116" s="85" t="s">
        <v>41</v>
      </c>
      <c r="AC116" s="86" t="s">
        <v>41</v>
      </c>
    </row>
    <row r="117" spans="1:29" s="32" customFormat="1" ht="22.5" customHeight="1" thickBot="1" x14ac:dyDescent="0.3">
      <c r="A117" s="324" t="s">
        <v>249</v>
      </c>
      <c r="B117" s="27" t="s">
        <v>38</v>
      </c>
      <c r="C117" s="98">
        <v>10</v>
      </c>
      <c r="D117" s="327" t="s">
        <v>39</v>
      </c>
      <c r="E117" s="330" t="s">
        <v>250</v>
      </c>
      <c r="F117" s="28">
        <f>+F121+F237+F243+F286+F292+F302</f>
        <v>5663082821654</v>
      </c>
      <c r="G117" s="28">
        <f t="shared" ref="G117:K117" si="188">+G121+G237+G243+G286+G292+G302</f>
        <v>0</v>
      </c>
      <c r="H117" s="28">
        <f t="shared" si="188"/>
        <v>0</v>
      </c>
      <c r="I117" s="28">
        <f t="shared" si="188"/>
        <v>345161334205</v>
      </c>
      <c r="J117" s="28">
        <f t="shared" si="188"/>
        <v>0</v>
      </c>
      <c r="K117" s="28">
        <f t="shared" si="188"/>
        <v>0</v>
      </c>
      <c r="L117" s="99">
        <f t="shared" si="110"/>
        <v>-345161334205</v>
      </c>
      <c r="M117" s="28">
        <f t="shared" ref="M117" si="189">+M121+M237+M243+M286+M292+M302</f>
        <v>5317921487449</v>
      </c>
      <c r="N117" s="100">
        <f t="shared" si="116"/>
        <v>0.51875120381110273</v>
      </c>
      <c r="O117" s="28">
        <f t="shared" ref="O117:X117" si="190">+O121+O237+O243+O286+O292+O302</f>
        <v>0</v>
      </c>
      <c r="P117" s="28">
        <f t="shared" si="190"/>
        <v>4542747864126.5</v>
      </c>
      <c r="Q117" s="28">
        <f t="shared" si="190"/>
        <v>775173623322.50012</v>
      </c>
      <c r="R117" s="28">
        <f t="shared" si="190"/>
        <v>4306345805541.5005</v>
      </c>
      <c r="S117" s="28">
        <f t="shared" si="190"/>
        <v>1011575681907.5001</v>
      </c>
      <c r="T117" s="28">
        <f t="shared" si="190"/>
        <v>236402058585</v>
      </c>
      <c r="U117" s="28">
        <f t="shared" si="190"/>
        <v>5000000000</v>
      </c>
      <c r="V117" s="28">
        <f t="shared" si="190"/>
        <v>4301345805541.5005</v>
      </c>
      <c r="W117" s="28">
        <f t="shared" si="190"/>
        <v>5000000000</v>
      </c>
      <c r="X117" s="28">
        <f t="shared" si="190"/>
        <v>0</v>
      </c>
      <c r="Y117" s="30">
        <f t="shared" si="163"/>
        <v>0.80977987653729899</v>
      </c>
      <c r="Z117" s="30">
        <f t="shared" si="164"/>
        <v>9.402169648048891E-4</v>
      </c>
      <c r="AA117" s="30">
        <f t="shared" si="165"/>
        <v>9.402169648048891E-4</v>
      </c>
      <c r="AB117" s="30">
        <f t="shared" ref="AB117:AB180" si="191">+U117/R117</f>
        <v>1.1610772162249233E-3</v>
      </c>
      <c r="AC117" s="31">
        <f t="shared" ref="AC117:AC121" si="192">+W117/U117</f>
        <v>1</v>
      </c>
    </row>
    <row r="118" spans="1:29" s="32" customFormat="1" ht="25.5" customHeight="1" thickBot="1" x14ac:dyDescent="0.3">
      <c r="A118" s="325"/>
      <c r="B118" s="27" t="s">
        <v>38</v>
      </c>
      <c r="C118" s="98">
        <v>11</v>
      </c>
      <c r="D118" s="328"/>
      <c r="E118" s="331"/>
      <c r="F118" s="28">
        <f>+F122</f>
        <v>1229871081320</v>
      </c>
      <c r="G118" s="28">
        <f t="shared" ref="G118:K118" si="193">+G122</f>
        <v>0</v>
      </c>
      <c r="H118" s="28">
        <f t="shared" si="193"/>
        <v>0</v>
      </c>
      <c r="I118" s="28">
        <f t="shared" si="193"/>
        <v>0</v>
      </c>
      <c r="J118" s="28">
        <f t="shared" si="193"/>
        <v>0</v>
      </c>
      <c r="K118" s="28">
        <f t="shared" si="193"/>
        <v>0</v>
      </c>
      <c r="L118" s="99">
        <f t="shared" si="110"/>
        <v>0</v>
      </c>
      <c r="M118" s="28">
        <f t="shared" ref="M118" si="194">+M122</f>
        <v>1229871081320</v>
      </c>
      <c r="N118" s="100">
        <f t="shared" si="116"/>
        <v>0.11997114012927239</v>
      </c>
      <c r="O118" s="28">
        <f t="shared" ref="O118:X118" si="195">+O122</f>
        <v>0</v>
      </c>
      <c r="P118" s="28">
        <f t="shared" si="195"/>
        <v>911680600034</v>
      </c>
      <c r="Q118" s="28">
        <f t="shared" si="195"/>
        <v>318190481286</v>
      </c>
      <c r="R118" s="28">
        <f t="shared" si="195"/>
        <v>911680600034</v>
      </c>
      <c r="S118" s="28">
        <f t="shared" si="195"/>
        <v>318190481286</v>
      </c>
      <c r="T118" s="28">
        <f t="shared" si="195"/>
        <v>0</v>
      </c>
      <c r="U118" s="28">
        <f t="shared" si="195"/>
        <v>0</v>
      </c>
      <c r="V118" s="28">
        <f t="shared" si="195"/>
        <v>911680600034</v>
      </c>
      <c r="W118" s="28">
        <f t="shared" si="195"/>
        <v>0</v>
      </c>
      <c r="X118" s="28">
        <f t="shared" si="195"/>
        <v>0</v>
      </c>
      <c r="Y118" s="30">
        <f t="shared" si="163"/>
        <v>0.74128143500659316</v>
      </c>
      <c r="Z118" s="30">
        <f t="shared" si="164"/>
        <v>0</v>
      </c>
      <c r="AA118" s="30">
        <f t="shared" si="165"/>
        <v>0</v>
      </c>
      <c r="AB118" s="30">
        <f t="shared" si="191"/>
        <v>0</v>
      </c>
      <c r="AC118" s="31" t="s">
        <v>41</v>
      </c>
    </row>
    <row r="119" spans="1:29" s="32" customFormat="1" ht="25.5" customHeight="1" thickBot="1" x14ac:dyDescent="0.3">
      <c r="A119" s="325"/>
      <c r="B119" s="27" t="s">
        <v>42</v>
      </c>
      <c r="C119" s="98">
        <v>20</v>
      </c>
      <c r="D119" s="328"/>
      <c r="E119" s="331"/>
      <c r="F119" s="28">
        <f>+F303</f>
        <v>223290886376</v>
      </c>
      <c r="G119" s="28">
        <f t="shared" ref="G119:K119" si="196">+G303</f>
        <v>0</v>
      </c>
      <c r="H119" s="28">
        <f t="shared" si="196"/>
        <v>0</v>
      </c>
      <c r="I119" s="28">
        <f t="shared" si="196"/>
        <v>0</v>
      </c>
      <c r="J119" s="28">
        <f t="shared" si="196"/>
        <v>6678407469</v>
      </c>
      <c r="K119" s="28">
        <f t="shared" si="196"/>
        <v>6678407469</v>
      </c>
      <c r="L119" s="99">
        <f t="shared" si="110"/>
        <v>0</v>
      </c>
      <c r="M119" s="28">
        <f t="shared" ref="M119" si="197">+M303</f>
        <v>223290886376</v>
      </c>
      <c r="N119" s="100">
        <f t="shared" si="116"/>
        <v>2.1781520539740577E-2</v>
      </c>
      <c r="O119" s="28">
        <f t="shared" ref="O119:X119" si="198">+O303</f>
        <v>0</v>
      </c>
      <c r="P119" s="28">
        <f t="shared" si="198"/>
        <v>82765410841.399994</v>
      </c>
      <c r="Q119" s="28">
        <f t="shared" si="198"/>
        <v>140525475534.60001</v>
      </c>
      <c r="R119" s="28">
        <f t="shared" si="198"/>
        <v>9632122215.3999996</v>
      </c>
      <c r="S119" s="28">
        <f t="shared" si="198"/>
        <v>213658764160.60001</v>
      </c>
      <c r="T119" s="28">
        <f t="shared" si="198"/>
        <v>73133288626</v>
      </c>
      <c r="U119" s="28">
        <f t="shared" si="198"/>
        <v>624867</v>
      </c>
      <c r="V119" s="28">
        <f t="shared" si="198"/>
        <v>9631497348.3999996</v>
      </c>
      <c r="W119" s="28">
        <f t="shared" si="198"/>
        <v>0</v>
      </c>
      <c r="X119" s="28">
        <f t="shared" si="198"/>
        <v>624867</v>
      </c>
      <c r="Y119" s="30">
        <f t="shared" si="163"/>
        <v>4.3137104123365112E-2</v>
      </c>
      <c r="Z119" s="30">
        <f t="shared" si="164"/>
        <v>2.7984438153368476E-6</v>
      </c>
      <c r="AA119" s="30">
        <f t="shared" si="165"/>
        <v>0</v>
      </c>
      <c r="AB119" s="30">
        <f t="shared" si="191"/>
        <v>6.4873242472043393E-5</v>
      </c>
      <c r="AC119" s="31">
        <f t="shared" si="192"/>
        <v>0</v>
      </c>
    </row>
    <row r="120" spans="1:29" s="32" customFormat="1" ht="29.25" customHeight="1" thickBot="1" x14ac:dyDescent="0.3">
      <c r="A120" s="326"/>
      <c r="B120" s="33" t="s">
        <v>42</v>
      </c>
      <c r="C120" s="101">
        <v>21</v>
      </c>
      <c r="D120" s="329"/>
      <c r="E120" s="332"/>
      <c r="F120" s="28">
        <f>+F123+F244+F304</f>
        <v>617537285827</v>
      </c>
      <c r="G120" s="28">
        <f t="shared" ref="G120:K120" si="199">+G123+G244+G304</f>
        <v>0</v>
      </c>
      <c r="H120" s="28">
        <f t="shared" si="199"/>
        <v>0</v>
      </c>
      <c r="I120" s="28">
        <f t="shared" si="199"/>
        <v>0</v>
      </c>
      <c r="J120" s="28">
        <f t="shared" si="199"/>
        <v>13899643112</v>
      </c>
      <c r="K120" s="28">
        <f t="shared" si="199"/>
        <v>13899643112</v>
      </c>
      <c r="L120" s="99">
        <f t="shared" si="110"/>
        <v>0</v>
      </c>
      <c r="M120" s="28">
        <f t="shared" ref="M120" si="200">+M123+M244+M304</f>
        <v>617537285827</v>
      </c>
      <c r="N120" s="100">
        <f t="shared" si="116"/>
        <v>6.0239364416541603E-2</v>
      </c>
      <c r="O120" s="28">
        <f t="shared" ref="O120:X120" si="201">+O123+O244+O304</f>
        <v>0</v>
      </c>
      <c r="P120" s="28">
        <f t="shared" si="201"/>
        <v>13729215753.1</v>
      </c>
      <c r="Q120" s="28">
        <f t="shared" si="201"/>
        <v>603808070073.90002</v>
      </c>
      <c r="R120" s="28">
        <f t="shared" si="201"/>
        <v>11992926711.1</v>
      </c>
      <c r="S120" s="28">
        <f t="shared" si="201"/>
        <v>605544359115.90002</v>
      </c>
      <c r="T120" s="28">
        <f t="shared" si="201"/>
        <v>1736289042</v>
      </c>
      <c r="U120" s="28">
        <f t="shared" si="201"/>
        <v>0</v>
      </c>
      <c r="V120" s="28">
        <f t="shared" si="201"/>
        <v>11992926711.1</v>
      </c>
      <c r="W120" s="28">
        <f t="shared" si="201"/>
        <v>0</v>
      </c>
      <c r="X120" s="28">
        <f t="shared" si="201"/>
        <v>0</v>
      </c>
      <c r="Y120" s="30">
        <f t="shared" si="163"/>
        <v>1.942057101060576E-2</v>
      </c>
      <c r="Z120" s="30">
        <f t="shared" si="164"/>
        <v>0</v>
      </c>
      <c r="AA120" s="30">
        <f t="shared" si="165"/>
        <v>0</v>
      </c>
      <c r="AB120" s="30">
        <f t="shared" si="191"/>
        <v>0</v>
      </c>
      <c r="AC120" s="31" t="s">
        <v>41</v>
      </c>
    </row>
    <row r="121" spans="1:29" s="32" customFormat="1" ht="37.5" customHeight="1" x14ac:dyDescent="0.25">
      <c r="A121" s="333" t="s">
        <v>251</v>
      </c>
      <c r="B121" s="334" t="s">
        <v>38</v>
      </c>
      <c r="C121" s="39">
        <v>10</v>
      </c>
      <c r="D121" s="334" t="s">
        <v>39</v>
      </c>
      <c r="E121" s="335" t="s">
        <v>252</v>
      </c>
      <c r="F121" s="42">
        <f t="shared" ref="F121:K123" si="202">+F124</f>
        <v>4750272928063</v>
      </c>
      <c r="G121" s="42">
        <f t="shared" si="202"/>
        <v>0</v>
      </c>
      <c r="H121" s="42">
        <f t="shared" si="202"/>
        <v>0</v>
      </c>
      <c r="I121" s="42">
        <f t="shared" si="202"/>
        <v>345161334205</v>
      </c>
      <c r="J121" s="42">
        <f t="shared" si="202"/>
        <v>0</v>
      </c>
      <c r="K121" s="42">
        <f t="shared" si="202"/>
        <v>0</v>
      </c>
      <c r="L121" s="42">
        <f t="shared" si="110"/>
        <v>-345161334205</v>
      </c>
      <c r="M121" s="42">
        <f t="shared" ref="M121:M123" si="203">+M124</f>
        <v>4405111593858</v>
      </c>
      <c r="N121" s="93">
        <f>M121/$M$342</f>
        <v>0.42970866486640624</v>
      </c>
      <c r="O121" s="42">
        <f t="shared" ref="O121:X123" si="204">+O124</f>
        <v>0</v>
      </c>
      <c r="P121" s="42">
        <f t="shared" si="204"/>
        <v>3856804031755.5</v>
      </c>
      <c r="Q121" s="42">
        <f t="shared" si="204"/>
        <v>548307562102.5</v>
      </c>
      <c r="R121" s="42">
        <f t="shared" si="204"/>
        <v>3626012193206.5</v>
      </c>
      <c r="S121" s="42">
        <f t="shared" si="204"/>
        <v>779099400651.5</v>
      </c>
      <c r="T121" s="42">
        <f t="shared" si="204"/>
        <v>230791838549</v>
      </c>
      <c r="U121" s="42">
        <f t="shared" si="204"/>
        <v>5000000000</v>
      </c>
      <c r="V121" s="42">
        <f t="shared" si="204"/>
        <v>3621012193206.5</v>
      </c>
      <c r="W121" s="42">
        <f t="shared" si="204"/>
        <v>5000000000</v>
      </c>
      <c r="X121" s="42">
        <f t="shared" si="204"/>
        <v>0</v>
      </c>
      <c r="Y121" s="102">
        <f t="shared" si="163"/>
        <v>0.82313742023294256</v>
      </c>
      <c r="Z121" s="102">
        <f t="shared" si="164"/>
        <v>1.1350450251865233E-3</v>
      </c>
      <c r="AA121" s="102">
        <f t="shared" si="165"/>
        <v>1.1350450251865233E-3</v>
      </c>
      <c r="AB121" s="102">
        <f t="shared" si="191"/>
        <v>1.3789253134249601E-3</v>
      </c>
      <c r="AC121" s="103">
        <f t="shared" si="192"/>
        <v>1</v>
      </c>
    </row>
    <row r="122" spans="1:29" s="32" customFormat="1" ht="35.25" customHeight="1" x14ac:dyDescent="0.25">
      <c r="A122" s="312"/>
      <c r="B122" s="316"/>
      <c r="C122" s="47">
        <v>11</v>
      </c>
      <c r="D122" s="316"/>
      <c r="E122" s="308"/>
      <c r="F122" s="50">
        <f>+F125</f>
        <v>1229871081320</v>
      </c>
      <c r="G122" s="50">
        <f t="shared" si="202"/>
        <v>0</v>
      </c>
      <c r="H122" s="50">
        <f t="shared" si="202"/>
        <v>0</v>
      </c>
      <c r="I122" s="50">
        <f t="shared" si="202"/>
        <v>0</v>
      </c>
      <c r="J122" s="50">
        <f t="shared" si="202"/>
        <v>0</v>
      </c>
      <c r="K122" s="50">
        <f t="shared" si="202"/>
        <v>0</v>
      </c>
      <c r="L122" s="50">
        <f t="shared" si="110"/>
        <v>0</v>
      </c>
      <c r="M122" s="50">
        <f t="shared" si="203"/>
        <v>1229871081320</v>
      </c>
      <c r="N122" s="96">
        <f t="shared" ref="N122:N185" si="205">M122/$M$342</f>
        <v>0.11997114012927239</v>
      </c>
      <c r="O122" s="50">
        <f t="shared" si="204"/>
        <v>0</v>
      </c>
      <c r="P122" s="50">
        <f t="shared" si="204"/>
        <v>911680600034</v>
      </c>
      <c r="Q122" s="50">
        <f t="shared" si="204"/>
        <v>318190481286</v>
      </c>
      <c r="R122" s="50">
        <f t="shared" si="204"/>
        <v>911680600034</v>
      </c>
      <c r="S122" s="50">
        <f t="shared" si="204"/>
        <v>318190481286</v>
      </c>
      <c r="T122" s="50">
        <f t="shared" si="204"/>
        <v>0</v>
      </c>
      <c r="U122" s="50">
        <f t="shared" si="204"/>
        <v>0</v>
      </c>
      <c r="V122" s="50">
        <f t="shared" si="204"/>
        <v>911680600034</v>
      </c>
      <c r="W122" s="50">
        <f t="shared" si="204"/>
        <v>0</v>
      </c>
      <c r="X122" s="50">
        <f t="shared" si="204"/>
        <v>0</v>
      </c>
      <c r="Y122" s="52">
        <f t="shared" si="163"/>
        <v>0.74128143500659316</v>
      </c>
      <c r="Z122" s="52">
        <f t="shared" si="164"/>
        <v>0</v>
      </c>
      <c r="AA122" s="52">
        <f t="shared" si="165"/>
        <v>0</v>
      </c>
      <c r="AB122" s="52">
        <f t="shared" si="191"/>
        <v>0</v>
      </c>
      <c r="AC122" s="53" t="s">
        <v>41</v>
      </c>
    </row>
    <row r="123" spans="1:29" s="32" customFormat="1" ht="43.5" customHeight="1" x14ac:dyDescent="0.25">
      <c r="A123" s="312"/>
      <c r="B123" s="47" t="s">
        <v>42</v>
      </c>
      <c r="C123" s="47">
        <v>21</v>
      </c>
      <c r="D123" s="316"/>
      <c r="E123" s="308"/>
      <c r="F123" s="104">
        <f>+F126</f>
        <v>20290000000</v>
      </c>
      <c r="G123" s="104">
        <f t="shared" si="202"/>
        <v>0</v>
      </c>
      <c r="H123" s="104">
        <f t="shared" si="202"/>
        <v>0</v>
      </c>
      <c r="I123" s="104">
        <f t="shared" si="202"/>
        <v>0</v>
      </c>
      <c r="J123" s="104">
        <f t="shared" si="202"/>
        <v>0</v>
      </c>
      <c r="K123" s="104">
        <f t="shared" si="202"/>
        <v>0</v>
      </c>
      <c r="L123" s="50">
        <f t="shared" si="110"/>
        <v>0</v>
      </c>
      <c r="M123" s="104">
        <f t="shared" si="203"/>
        <v>20290000000</v>
      </c>
      <c r="N123" s="51">
        <f t="shared" si="205"/>
        <v>1.979243572920127E-3</v>
      </c>
      <c r="O123" s="104">
        <f t="shared" si="204"/>
        <v>0</v>
      </c>
      <c r="P123" s="104">
        <f t="shared" si="204"/>
        <v>0</v>
      </c>
      <c r="Q123" s="104">
        <f t="shared" si="204"/>
        <v>20290000000</v>
      </c>
      <c r="R123" s="104">
        <f t="shared" si="204"/>
        <v>0</v>
      </c>
      <c r="S123" s="104">
        <f t="shared" si="204"/>
        <v>20290000000</v>
      </c>
      <c r="T123" s="104">
        <f t="shared" si="204"/>
        <v>0</v>
      </c>
      <c r="U123" s="104">
        <f t="shared" si="204"/>
        <v>0</v>
      </c>
      <c r="V123" s="104">
        <f t="shared" si="204"/>
        <v>0</v>
      </c>
      <c r="W123" s="104">
        <f t="shared" si="204"/>
        <v>0</v>
      </c>
      <c r="X123" s="104">
        <f t="shared" si="204"/>
        <v>0</v>
      </c>
      <c r="Y123" s="52">
        <f t="shared" si="163"/>
        <v>0</v>
      </c>
      <c r="Z123" s="52">
        <f t="shared" si="164"/>
        <v>0</v>
      </c>
      <c r="AA123" s="52">
        <f t="shared" si="165"/>
        <v>0</v>
      </c>
      <c r="AB123" s="52" t="s">
        <v>41</v>
      </c>
      <c r="AC123" s="53" t="s">
        <v>41</v>
      </c>
    </row>
    <row r="124" spans="1:29" ht="29.25" customHeight="1" x14ac:dyDescent="0.25">
      <c r="A124" s="312" t="s">
        <v>253</v>
      </c>
      <c r="B124" s="316" t="s">
        <v>38</v>
      </c>
      <c r="C124" s="47">
        <v>10</v>
      </c>
      <c r="D124" s="316" t="s">
        <v>39</v>
      </c>
      <c r="E124" s="308" t="s">
        <v>254</v>
      </c>
      <c r="F124" s="50">
        <f>+F127+F135+F139+F143+F147+F155+F159+F167+F171+F175+F179+F183+F191+F195+F199+F203+F207+F211+F215+F219+F223+F227</f>
        <v>4750272928063</v>
      </c>
      <c r="G124" s="50">
        <f t="shared" ref="G124:K124" si="206">+G127+G135+G139+G143+G147+G155+G159+G167+G171+G175+G179+G183+G191+G195+G199+G203+G207+G211+G215+G219+G223+G227</f>
        <v>0</v>
      </c>
      <c r="H124" s="50">
        <f t="shared" si="206"/>
        <v>0</v>
      </c>
      <c r="I124" s="50">
        <f t="shared" si="206"/>
        <v>345161334205</v>
      </c>
      <c r="J124" s="50">
        <f t="shared" si="206"/>
        <v>0</v>
      </c>
      <c r="K124" s="50">
        <f t="shared" si="206"/>
        <v>0</v>
      </c>
      <c r="L124" s="50">
        <f t="shared" si="110"/>
        <v>-345161334205</v>
      </c>
      <c r="M124" s="50">
        <f t="shared" ref="M124" si="207">+M127+M135+M139+M143+M147+M155+M159+M167+M171+M175+M179+M183+M191+M195+M199+M203+M207+M211+M215+M219+M223+M227</f>
        <v>4405111593858</v>
      </c>
      <c r="N124" s="96">
        <f t="shared" si="205"/>
        <v>0.42970866486640624</v>
      </c>
      <c r="O124" s="50">
        <f t="shared" ref="O124:X124" si="208">+O127+O135+O139+O143+O147+O155+O159+O167+O171+O175+O179+O183+O191+O195+O199+O203+O207+O211+O215+O219+O223+O227</f>
        <v>0</v>
      </c>
      <c r="P124" s="50">
        <f t="shared" si="208"/>
        <v>3856804031755.5</v>
      </c>
      <c r="Q124" s="50">
        <f t="shared" si="208"/>
        <v>548307562102.5</v>
      </c>
      <c r="R124" s="50">
        <f t="shared" si="208"/>
        <v>3626012193206.5</v>
      </c>
      <c r="S124" s="50">
        <f t="shared" si="208"/>
        <v>779099400651.5</v>
      </c>
      <c r="T124" s="50">
        <f t="shared" si="208"/>
        <v>230791838549</v>
      </c>
      <c r="U124" s="50">
        <f t="shared" si="208"/>
        <v>5000000000</v>
      </c>
      <c r="V124" s="50">
        <f t="shared" si="208"/>
        <v>3621012193206.5</v>
      </c>
      <c r="W124" s="50">
        <f t="shared" si="208"/>
        <v>5000000000</v>
      </c>
      <c r="X124" s="50">
        <f t="shared" si="208"/>
        <v>0</v>
      </c>
      <c r="Y124" s="52">
        <f t="shared" si="163"/>
        <v>0.82313742023294256</v>
      </c>
      <c r="Z124" s="52">
        <f t="shared" si="164"/>
        <v>1.1350450251865233E-3</v>
      </c>
      <c r="AA124" s="52">
        <f t="shared" si="165"/>
        <v>1.1350450251865233E-3</v>
      </c>
      <c r="AB124" s="52">
        <f t="shared" si="191"/>
        <v>1.3789253134249601E-3</v>
      </c>
      <c r="AC124" s="53">
        <f t="shared" ref="AC124:AC130" si="209">+W124/U124</f>
        <v>1</v>
      </c>
    </row>
    <row r="125" spans="1:29" ht="33" customHeight="1" x14ac:dyDescent="0.25">
      <c r="A125" s="312"/>
      <c r="B125" s="316"/>
      <c r="C125" s="47">
        <v>11</v>
      </c>
      <c r="D125" s="316"/>
      <c r="E125" s="308"/>
      <c r="F125" s="50">
        <f>+F131+F151+F163+F187</f>
        <v>1229871081320</v>
      </c>
      <c r="G125" s="50">
        <f t="shared" ref="G125:K125" si="210">+G131+G151+G163+G187</f>
        <v>0</v>
      </c>
      <c r="H125" s="50">
        <f t="shared" si="210"/>
        <v>0</v>
      </c>
      <c r="I125" s="50">
        <f t="shared" si="210"/>
        <v>0</v>
      </c>
      <c r="J125" s="50">
        <f t="shared" si="210"/>
        <v>0</v>
      </c>
      <c r="K125" s="50">
        <f t="shared" si="210"/>
        <v>0</v>
      </c>
      <c r="L125" s="50">
        <f t="shared" si="110"/>
        <v>0</v>
      </c>
      <c r="M125" s="50">
        <f t="shared" ref="M125" si="211">+M131+M151+M163+M187</f>
        <v>1229871081320</v>
      </c>
      <c r="N125" s="96">
        <f t="shared" si="205"/>
        <v>0.11997114012927239</v>
      </c>
      <c r="O125" s="50">
        <f t="shared" ref="O125:X125" si="212">+O131+O151+O163+O187</f>
        <v>0</v>
      </c>
      <c r="P125" s="50">
        <f t="shared" si="212"/>
        <v>911680600034</v>
      </c>
      <c r="Q125" s="50">
        <f t="shared" si="212"/>
        <v>318190481286</v>
      </c>
      <c r="R125" s="50">
        <f t="shared" si="212"/>
        <v>911680600034</v>
      </c>
      <c r="S125" s="50">
        <f t="shared" si="212"/>
        <v>318190481286</v>
      </c>
      <c r="T125" s="50">
        <f t="shared" si="212"/>
        <v>0</v>
      </c>
      <c r="U125" s="50">
        <f t="shared" si="212"/>
        <v>0</v>
      </c>
      <c r="V125" s="50">
        <f t="shared" si="212"/>
        <v>911680600034</v>
      </c>
      <c r="W125" s="50">
        <f t="shared" si="212"/>
        <v>0</v>
      </c>
      <c r="X125" s="50">
        <f t="shared" si="212"/>
        <v>0</v>
      </c>
      <c r="Y125" s="52">
        <f t="shared" si="163"/>
        <v>0.74128143500659316</v>
      </c>
      <c r="Z125" s="52">
        <f t="shared" si="164"/>
        <v>0</v>
      </c>
      <c r="AA125" s="52">
        <f t="shared" si="165"/>
        <v>0</v>
      </c>
      <c r="AB125" s="52">
        <f t="shared" si="191"/>
        <v>0</v>
      </c>
      <c r="AC125" s="53" t="s">
        <v>41</v>
      </c>
    </row>
    <row r="126" spans="1:29" ht="36" customHeight="1" x14ac:dyDescent="0.25">
      <c r="A126" s="312"/>
      <c r="B126" s="47" t="s">
        <v>42</v>
      </c>
      <c r="C126" s="47">
        <v>21</v>
      </c>
      <c r="D126" s="316"/>
      <c r="E126" s="308"/>
      <c r="F126" s="50">
        <f>+F228</f>
        <v>20290000000</v>
      </c>
      <c r="G126" s="50">
        <f t="shared" ref="G126:K126" si="213">+G228</f>
        <v>0</v>
      </c>
      <c r="H126" s="50">
        <f t="shared" si="213"/>
        <v>0</v>
      </c>
      <c r="I126" s="50">
        <f t="shared" si="213"/>
        <v>0</v>
      </c>
      <c r="J126" s="50">
        <f t="shared" si="213"/>
        <v>0</v>
      </c>
      <c r="K126" s="50">
        <f t="shared" si="213"/>
        <v>0</v>
      </c>
      <c r="L126" s="50">
        <f t="shared" si="110"/>
        <v>0</v>
      </c>
      <c r="M126" s="50">
        <f t="shared" ref="M126" si="214">+M228</f>
        <v>20290000000</v>
      </c>
      <c r="N126" s="96">
        <f t="shared" si="205"/>
        <v>1.979243572920127E-3</v>
      </c>
      <c r="O126" s="50">
        <f t="shared" ref="O126:X126" si="215">+O228</f>
        <v>0</v>
      </c>
      <c r="P126" s="50">
        <f t="shared" si="215"/>
        <v>0</v>
      </c>
      <c r="Q126" s="50">
        <f t="shared" si="215"/>
        <v>20290000000</v>
      </c>
      <c r="R126" s="50">
        <f t="shared" si="215"/>
        <v>0</v>
      </c>
      <c r="S126" s="50">
        <f t="shared" si="215"/>
        <v>20290000000</v>
      </c>
      <c r="T126" s="50">
        <f t="shared" si="215"/>
        <v>0</v>
      </c>
      <c r="U126" s="50">
        <f t="shared" si="215"/>
        <v>0</v>
      </c>
      <c r="V126" s="50">
        <f t="shared" si="215"/>
        <v>0</v>
      </c>
      <c r="W126" s="50">
        <f t="shared" si="215"/>
        <v>0</v>
      </c>
      <c r="X126" s="50">
        <f t="shared" si="215"/>
        <v>0</v>
      </c>
      <c r="Y126" s="52">
        <f t="shared" si="163"/>
        <v>0</v>
      </c>
      <c r="Z126" s="52">
        <f t="shared" si="164"/>
        <v>0</v>
      </c>
      <c r="AA126" s="52">
        <f t="shared" si="165"/>
        <v>0</v>
      </c>
      <c r="AB126" s="52" t="s">
        <v>41</v>
      </c>
      <c r="AC126" s="53" t="s">
        <v>41</v>
      </c>
    </row>
    <row r="127" spans="1:29" ht="81.75" customHeight="1" x14ac:dyDescent="0.25">
      <c r="A127" s="46" t="s">
        <v>255</v>
      </c>
      <c r="B127" s="47" t="s">
        <v>38</v>
      </c>
      <c r="C127" s="78">
        <v>10</v>
      </c>
      <c r="D127" s="47" t="s">
        <v>39</v>
      </c>
      <c r="E127" s="105" t="s">
        <v>256</v>
      </c>
      <c r="F127" s="50">
        <f t="shared" ref="F127:U129" si="216">+F128</f>
        <v>3465177785</v>
      </c>
      <c r="G127" s="50">
        <f t="shared" si="216"/>
        <v>0</v>
      </c>
      <c r="H127" s="50">
        <f t="shared" si="216"/>
        <v>0</v>
      </c>
      <c r="I127" s="50">
        <f t="shared" si="216"/>
        <v>0</v>
      </c>
      <c r="J127" s="50">
        <f t="shared" si="216"/>
        <v>0</v>
      </c>
      <c r="K127" s="50">
        <f t="shared" si="216"/>
        <v>0</v>
      </c>
      <c r="L127" s="50">
        <f t="shared" si="110"/>
        <v>0</v>
      </c>
      <c r="M127" s="50">
        <f t="shared" si="216"/>
        <v>3465177785</v>
      </c>
      <c r="N127" s="51">
        <f t="shared" si="205"/>
        <v>3.3802024938328493E-4</v>
      </c>
      <c r="O127" s="50">
        <f t="shared" si="216"/>
        <v>0</v>
      </c>
      <c r="P127" s="50">
        <f t="shared" si="216"/>
        <v>3465177785</v>
      </c>
      <c r="Q127" s="50">
        <f t="shared" si="216"/>
        <v>0</v>
      </c>
      <c r="R127" s="50">
        <f t="shared" si="216"/>
        <v>3465177785</v>
      </c>
      <c r="S127" s="50">
        <f t="shared" si="216"/>
        <v>0</v>
      </c>
      <c r="T127" s="50">
        <f t="shared" si="216"/>
        <v>0</v>
      </c>
      <c r="U127" s="50">
        <f t="shared" si="216"/>
        <v>3465177785</v>
      </c>
      <c r="V127" s="50">
        <f t="shared" ref="V127:X129" si="217">+V128</f>
        <v>0</v>
      </c>
      <c r="W127" s="50">
        <f t="shared" si="217"/>
        <v>3465177785</v>
      </c>
      <c r="X127" s="50">
        <f t="shared" si="217"/>
        <v>0</v>
      </c>
      <c r="Y127" s="52">
        <f t="shared" si="163"/>
        <v>1</v>
      </c>
      <c r="Z127" s="52">
        <f t="shared" si="164"/>
        <v>1</v>
      </c>
      <c r="AA127" s="52">
        <f t="shared" si="165"/>
        <v>1</v>
      </c>
      <c r="AB127" s="52">
        <f t="shared" si="191"/>
        <v>1</v>
      </c>
      <c r="AC127" s="53">
        <f t="shared" si="209"/>
        <v>1</v>
      </c>
    </row>
    <row r="128" spans="1:29" ht="81.75" customHeight="1" x14ac:dyDescent="0.25">
      <c r="A128" s="46" t="s">
        <v>257</v>
      </c>
      <c r="B128" s="47" t="s">
        <v>38</v>
      </c>
      <c r="C128" s="78">
        <v>10</v>
      </c>
      <c r="D128" s="47" t="s">
        <v>39</v>
      </c>
      <c r="E128" s="105" t="s">
        <v>258</v>
      </c>
      <c r="F128" s="50">
        <f t="shared" si="216"/>
        <v>3465177785</v>
      </c>
      <c r="G128" s="50">
        <f t="shared" si="216"/>
        <v>0</v>
      </c>
      <c r="H128" s="50">
        <f t="shared" si="216"/>
        <v>0</v>
      </c>
      <c r="I128" s="50">
        <f t="shared" si="216"/>
        <v>0</v>
      </c>
      <c r="J128" s="50">
        <f t="shared" si="216"/>
        <v>0</v>
      </c>
      <c r="K128" s="50">
        <f t="shared" si="216"/>
        <v>0</v>
      </c>
      <c r="L128" s="50">
        <f t="shared" si="110"/>
        <v>0</v>
      </c>
      <c r="M128" s="50">
        <f t="shared" si="216"/>
        <v>3465177785</v>
      </c>
      <c r="N128" s="51">
        <f t="shared" si="205"/>
        <v>3.3802024938328493E-4</v>
      </c>
      <c r="O128" s="50">
        <f t="shared" si="216"/>
        <v>0</v>
      </c>
      <c r="P128" s="50">
        <f t="shared" si="216"/>
        <v>3465177785</v>
      </c>
      <c r="Q128" s="50">
        <f t="shared" si="216"/>
        <v>0</v>
      </c>
      <c r="R128" s="50">
        <f t="shared" si="216"/>
        <v>3465177785</v>
      </c>
      <c r="S128" s="50">
        <f t="shared" si="216"/>
        <v>0</v>
      </c>
      <c r="T128" s="50">
        <f t="shared" si="216"/>
        <v>0</v>
      </c>
      <c r="U128" s="50">
        <f t="shared" si="216"/>
        <v>3465177785</v>
      </c>
      <c r="V128" s="50">
        <f t="shared" si="217"/>
        <v>0</v>
      </c>
      <c r="W128" s="50">
        <f t="shared" si="217"/>
        <v>3465177785</v>
      </c>
      <c r="X128" s="50">
        <f t="shared" si="217"/>
        <v>0</v>
      </c>
      <c r="Y128" s="52">
        <f t="shared" si="163"/>
        <v>1</v>
      </c>
      <c r="Z128" s="52">
        <f t="shared" si="164"/>
        <v>1</v>
      </c>
      <c r="AA128" s="52">
        <f t="shared" si="165"/>
        <v>1</v>
      </c>
      <c r="AB128" s="52">
        <f t="shared" si="191"/>
        <v>1</v>
      </c>
      <c r="AC128" s="53">
        <f t="shared" si="209"/>
        <v>1</v>
      </c>
    </row>
    <row r="129" spans="1:29" ht="42" customHeight="1" x14ac:dyDescent="0.25">
      <c r="A129" s="46" t="s">
        <v>259</v>
      </c>
      <c r="B129" s="47" t="s">
        <v>38</v>
      </c>
      <c r="C129" s="78">
        <v>10</v>
      </c>
      <c r="D129" s="47" t="s">
        <v>39</v>
      </c>
      <c r="E129" s="105" t="s">
        <v>260</v>
      </c>
      <c r="F129" s="50">
        <f t="shared" si="216"/>
        <v>3465177785</v>
      </c>
      <c r="G129" s="50">
        <f t="shared" si="216"/>
        <v>0</v>
      </c>
      <c r="H129" s="50">
        <f t="shared" si="216"/>
        <v>0</v>
      </c>
      <c r="I129" s="50">
        <f t="shared" si="216"/>
        <v>0</v>
      </c>
      <c r="J129" s="50">
        <f t="shared" si="216"/>
        <v>0</v>
      </c>
      <c r="K129" s="50">
        <f t="shared" si="216"/>
        <v>0</v>
      </c>
      <c r="L129" s="50">
        <f t="shared" si="110"/>
        <v>0</v>
      </c>
      <c r="M129" s="50">
        <f t="shared" si="216"/>
        <v>3465177785</v>
      </c>
      <c r="N129" s="51">
        <f t="shared" si="205"/>
        <v>3.3802024938328493E-4</v>
      </c>
      <c r="O129" s="50">
        <f t="shared" si="216"/>
        <v>0</v>
      </c>
      <c r="P129" s="50">
        <f t="shared" si="216"/>
        <v>3465177785</v>
      </c>
      <c r="Q129" s="50">
        <f t="shared" si="216"/>
        <v>0</v>
      </c>
      <c r="R129" s="50">
        <f t="shared" si="216"/>
        <v>3465177785</v>
      </c>
      <c r="S129" s="50">
        <f t="shared" si="216"/>
        <v>0</v>
      </c>
      <c r="T129" s="50">
        <f t="shared" si="216"/>
        <v>0</v>
      </c>
      <c r="U129" s="50">
        <f t="shared" si="216"/>
        <v>3465177785</v>
      </c>
      <c r="V129" s="50">
        <f t="shared" si="217"/>
        <v>0</v>
      </c>
      <c r="W129" s="50">
        <f t="shared" si="217"/>
        <v>3465177785</v>
      </c>
      <c r="X129" s="50">
        <f t="shared" si="217"/>
        <v>0</v>
      </c>
      <c r="Y129" s="52">
        <f t="shared" si="163"/>
        <v>1</v>
      </c>
      <c r="Z129" s="52">
        <f t="shared" si="164"/>
        <v>1</v>
      </c>
      <c r="AA129" s="52">
        <f t="shared" si="165"/>
        <v>1</v>
      </c>
      <c r="AB129" s="52">
        <f t="shared" si="191"/>
        <v>1</v>
      </c>
      <c r="AC129" s="53">
        <f t="shared" si="209"/>
        <v>1</v>
      </c>
    </row>
    <row r="130" spans="1:29" s="111" customFormat="1" ht="66" customHeight="1" x14ac:dyDescent="0.25">
      <c r="A130" s="106" t="s">
        <v>261</v>
      </c>
      <c r="B130" s="107" t="s">
        <v>38</v>
      </c>
      <c r="C130" s="107">
        <v>10</v>
      </c>
      <c r="D130" s="107" t="s">
        <v>39</v>
      </c>
      <c r="E130" s="108" t="s">
        <v>262</v>
      </c>
      <c r="F130" s="109">
        <v>3465177785</v>
      </c>
      <c r="G130" s="109">
        <v>0</v>
      </c>
      <c r="H130" s="109">
        <v>0</v>
      </c>
      <c r="I130" s="109">
        <v>0</v>
      </c>
      <c r="J130" s="109">
        <v>0</v>
      </c>
      <c r="K130" s="109">
        <v>0</v>
      </c>
      <c r="L130" s="57">
        <f t="shared" si="110"/>
        <v>0</v>
      </c>
      <c r="M130" s="58">
        <f>+F130+L130</f>
        <v>3465177785</v>
      </c>
      <c r="N130" s="110">
        <f t="shared" si="205"/>
        <v>3.3802024938328493E-4</v>
      </c>
      <c r="O130" s="109">
        <v>0</v>
      </c>
      <c r="P130" s="109">
        <v>3465177785</v>
      </c>
      <c r="Q130" s="57">
        <f t="shared" ref="Q130" si="218">M130-P130</f>
        <v>0</v>
      </c>
      <c r="R130" s="109">
        <v>3465177785</v>
      </c>
      <c r="S130" s="57">
        <f t="shared" ref="S130" si="219">+M130-R130</f>
        <v>0</v>
      </c>
      <c r="T130" s="109">
        <f>P130-R130</f>
        <v>0</v>
      </c>
      <c r="U130" s="109">
        <v>3465177785</v>
      </c>
      <c r="V130" s="57">
        <f t="shared" ref="V130" si="220">+R130-U130</f>
        <v>0</v>
      </c>
      <c r="W130" s="109">
        <v>3465177785</v>
      </c>
      <c r="X130" s="60">
        <f t="shared" ref="X130" si="221">+U130-W130</f>
        <v>0</v>
      </c>
      <c r="Y130" s="61">
        <f t="shared" si="163"/>
        <v>1</v>
      </c>
      <c r="Z130" s="61">
        <f t="shared" si="164"/>
        <v>1</v>
      </c>
      <c r="AA130" s="61">
        <f t="shared" si="165"/>
        <v>1</v>
      </c>
      <c r="AB130" s="61">
        <f t="shared" si="191"/>
        <v>1</v>
      </c>
      <c r="AC130" s="62">
        <f t="shared" si="209"/>
        <v>1</v>
      </c>
    </row>
    <row r="131" spans="1:29" ht="86.25" customHeight="1" x14ac:dyDescent="0.25">
      <c r="A131" s="112" t="s">
        <v>263</v>
      </c>
      <c r="B131" s="47" t="s">
        <v>38</v>
      </c>
      <c r="C131" s="47">
        <v>11</v>
      </c>
      <c r="D131" s="113"/>
      <c r="E131" s="105" t="s">
        <v>264</v>
      </c>
      <c r="F131" s="50">
        <f>+F132</f>
        <v>318190481286</v>
      </c>
      <c r="G131" s="50">
        <f t="shared" ref="G131:K132" si="222">+G132</f>
        <v>0</v>
      </c>
      <c r="H131" s="50">
        <f t="shared" si="222"/>
        <v>0</v>
      </c>
      <c r="I131" s="50">
        <f t="shared" si="222"/>
        <v>0</v>
      </c>
      <c r="J131" s="50">
        <f t="shared" si="222"/>
        <v>0</v>
      </c>
      <c r="K131" s="50">
        <f t="shared" si="222"/>
        <v>0</v>
      </c>
      <c r="L131" s="50">
        <f t="shared" si="110"/>
        <v>0</v>
      </c>
      <c r="M131" s="50">
        <f>+M132</f>
        <v>318190481286</v>
      </c>
      <c r="N131" s="96">
        <f t="shared" si="205"/>
        <v>3.1038761214868281E-2</v>
      </c>
      <c r="O131" s="50">
        <f t="shared" ref="O131:X133" si="223">+O132</f>
        <v>0</v>
      </c>
      <c r="P131" s="50">
        <f t="shared" si="223"/>
        <v>0</v>
      </c>
      <c r="Q131" s="50">
        <f t="shared" si="223"/>
        <v>318190481286</v>
      </c>
      <c r="R131" s="50">
        <f t="shared" si="223"/>
        <v>0</v>
      </c>
      <c r="S131" s="50">
        <f t="shared" si="223"/>
        <v>318190481286</v>
      </c>
      <c r="T131" s="50">
        <f t="shared" si="223"/>
        <v>0</v>
      </c>
      <c r="U131" s="50">
        <f t="shared" si="223"/>
        <v>0</v>
      </c>
      <c r="V131" s="50">
        <f t="shared" si="223"/>
        <v>0</v>
      </c>
      <c r="W131" s="50">
        <f t="shared" si="223"/>
        <v>0</v>
      </c>
      <c r="X131" s="50">
        <f t="shared" si="223"/>
        <v>0</v>
      </c>
      <c r="Y131" s="52">
        <f t="shared" si="163"/>
        <v>0</v>
      </c>
      <c r="Z131" s="52">
        <f t="shared" si="164"/>
        <v>0</v>
      </c>
      <c r="AA131" s="52">
        <f t="shared" si="165"/>
        <v>0</v>
      </c>
      <c r="AB131" s="52" t="s">
        <v>41</v>
      </c>
      <c r="AC131" s="53" t="s">
        <v>41</v>
      </c>
    </row>
    <row r="132" spans="1:29" s="32" customFormat="1" ht="81" customHeight="1" x14ac:dyDescent="0.25">
      <c r="A132" s="112" t="s">
        <v>265</v>
      </c>
      <c r="B132" s="47" t="s">
        <v>38</v>
      </c>
      <c r="C132" s="47">
        <v>11</v>
      </c>
      <c r="D132" s="113" t="s">
        <v>39</v>
      </c>
      <c r="E132" s="105" t="s">
        <v>258</v>
      </c>
      <c r="F132" s="50">
        <f>+F133</f>
        <v>318190481286</v>
      </c>
      <c r="G132" s="50">
        <f t="shared" si="222"/>
        <v>0</v>
      </c>
      <c r="H132" s="50">
        <f t="shared" si="222"/>
        <v>0</v>
      </c>
      <c r="I132" s="50">
        <f t="shared" si="222"/>
        <v>0</v>
      </c>
      <c r="J132" s="50">
        <f t="shared" si="222"/>
        <v>0</v>
      </c>
      <c r="K132" s="50">
        <f t="shared" si="222"/>
        <v>0</v>
      </c>
      <c r="L132" s="50">
        <f t="shared" si="110"/>
        <v>0</v>
      </c>
      <c r="M132" s="50">
        <f>+M133</f>
        <v>318190481286</v>
      </c>
      <c r="N132" s="96">
        <f t="shared" si="205"/>
        <v>3.1038761214868281E-2</v>
      </c>
      <c r="O132" s="50">
        <f t="shared" si="223"/>
        <v>0</v>
      </c>
      <c r="P132" s="50">
        <f>+P133</f>
        <v>0</v>
      </c>
      <c r="Q132" s="50">
        <f>+Q133</f>
        <v>318190481286</v>
      </c>
      <c r="R132" s="50">
        <f>+R133</f>
        <v>0</v>
      </c>
      <c r="S132" s="50">
        <f t="shared" si="223"/>
        <v>318190481286</v>
      </c>
      <c r="T132" s="50">
        <f t="shared" si="223"/>
        <v>0</v>
      </c>
      <c r="U132" s="50">
        <f t="shared" si="223"/>
        <v>0</v>
      </c>
      <c r="V132" s="50">
        <f t="shared" si="223"/>
        <v>0</v>
      </c>
      <c r="W132" s="50">
        <f t="shared" si="223"/>
        <v>0</v>
      </c>
      <c r="X132" s="50">
        <f t="shared" si="223"/>
        <v>0</v>
      </c>
      <c r="Y132" s="52">
        <f t="shared" si="163"/>
        <v>0</v>
      </c>
      <c r="Z132" s="52">
        <f t="shared" si="164"/>
        <v>0</v>
      </c>
      <c r="AA132" s="52">
        <f t="shared" si="165"/>
        <v>0</v>
      </c>
      <c r="AB132" s="52" t="s">
        <v>41</v>
      </c>
      <c r="AC132" s="53" t="s">
        <v>41</v>
      </c>
    </row>
    <row r="133" spans="1:29" s="32" customFormat="1" ht="42" customHeight="1" x14ac:dyDescent="0.25">
      <c r="A133" s="46" t="s">
        <v>266</v>
      </c>
      <c r="B133" s="47" t="s">
        <v>38</v>
      </c>
      <c r="C133" s="47">
        <v>11</v>
      </c>
      <c r="D133" s="47" t="s">
        <v>39</v>
      </c>
      <c r="E133" s="48" t="s">
        <v>267</v>
      </c>
      <c r="F133" s="50">
        <f t="shared" ref="F133:X133" si="224">+F134</f>
        <v>318190481286</v>
      </c>
      <c r="G133" s="50">
        <f t="shared" si="224"/>
        <v>0</v>
      </c>
      <c r="H133" s="50">
        <f t="shared" si="224"/>
        <v>0</v>
      </c>
      <c r="I133" s="50">
        <f t="shared" si="224"/>
        <v>0</v>
      </c>
      <c r="J133" s="50">
        <f t="shared" si="224"/>
        <v>0</v>
      </c>
      <c r="K133" s="50">
        <f t="shared" si="224"/>
        <v>0</v>
      </c>
      <c r="L133" s="50">
        <f t="shared" si="110"/>
        <v>0</v>
      </c>
      <c r="M133" s="50">
        <f t="shared" si="224"/>
        <v>318190481286</v>
      </c>
      <c r="N133" s="96">
        <f t="shared" si="205"/>
        <v>3.1038761214868281E-2</v>
      </c>
      <c r="O133" s="50">
        <f t="shared" si="224"/>
        <v>0</v>
      </c>
      <c r="P133" s="50">
        <f t="shared" si="224"/>
        <v>0</v>
      </c>
      <c r="Q133" s="50">
        <f t="shared" si="224"/>
        <v>318190481286</v>
      </c>
      <c r="R133" s="50">
        <f t="shared" si="224"/>
        <v>0</v>
      </c>
      <c r="S133" s="50">
        <f t="shared" si="224"/>
        <v>318190481286</v>
      </c>
      <c r="T133" s="50">
        <f t="shared" si="224"/>
        <v>0</v>
      </c>
      <c r="U133" s="50">
        <f t="shared" si="223"/>
        <v>0</v>
      </c>
      <c r="V133" s="50">
        <f t="shared" si="224"/>
        <v>0</v>
      </c>
      <c r="W133" s="50">
        <f t="shared" si="224"/>
        <v>0</v>
      </c>
      <c r="X133" s="50">
        <f t="shared" si="224"/>
        <v>0</v>
      </c>
      <c r="Y133" s="52">
        <f t="shared" si="163"/>
        <v>0</v>
      </c>
      <c r="Z133" s="52">
        <f t="shared" si="164"/>
        <v>0</v>
      </c>
      <c r="AA133" s="52">
        <f t="shared" si="165"/>
        <v>0</v>
      </c>
      <c r="AB133" s="52" t="s">
        <v>41</v>
      </c>
      <c r="AC133" s="53" t="s">
        <v>41</v>
      </c>
    </row>
    <row r="134" spans="1:29" s="32" customFormat="1" ht="42" customHeight="1" x14ac:dyDescent="0.25">
      <c r="A134" s="54" t="s">
        <v>268</v>
      </c>
      <c r="B134" s="55" t="s">
        <v>38</v>
      </c>
      <c r="C134" s="55">
        <v>11</v>
      </c>
      <c r="D134" s="55" t="s">
        <v>39</v>
      </c>
      <c r="E134" s="69" t="s">
        <v>262</v>
      </c>
      <c r="F134" s="57">
        <v>318190481286</v>
      </c>
      <c r="G134" s="57">
        <v>0</v>
      </c>
      <c r="H134" s="57">
        <v>0</v>
      </c>
      <c r="I134" s="57">
        <v>0</v>
      </c>
      <c r="J134" s="57">
        <v>0</v>
      </c>
      <c r="K134" s="57">
        <v>0</v>
      </c>
      <c r="L134" s="57">
        <f t="shared" si="110"/>
        <v>0</v>
      </c>
      <c r="M134" s="58">
        <f>+F134+L134</f>
        <v>318190481286</v>
      </c>
      <c r="N134" s="114">
        <f t="shared" si="205"/>
        <v>3.1038761214868281E-2</v>
      </c>
      <c r="O134" s="57">
        <v>0</v>
      </c>
      <c r="P134" s="57">
        <v>0</v>
      </c>
      <c r="Q134" s="57">
        <f t="shared" ref="Q134" si="225">M134-P134</f>
        <v>318190481286</v>
      </c>
      <c r="R134" s="109">
        <v>0</v>
      </c>
      <c r="S134" s="57">
        <f t="shared" ref="S134" si="226">+M134-R134</f>
        <v>318190481286</v>
      </c>
      <c r="T134" s="57">
        <f>P134-R134</f>
        <v>0</v>
      </c>
      <c r="U134" s="109">
        <v>0</v>
      </c>
      <c r="V134" s="57">
        <f t="shared" ref="V134" si="227">+R134-U134</f>
        <v>0</v>
      </c>
      <c r="W134" s="109">
        <v>0</v>
      </c>
      <c r="X134" s="60">
        <f t="shared" ref="X134" si="228">+U134-W134</f>
        <v>0</v>
      </c>
      <c r="Y134" s="61">
        <f t="shared" si="163"/>
        <v>0</v>
      </c>
      <c r="Z134" s="61">
        <f t="shared" si="164"/>
        <v>0</v>
      </c>
      <c r="AA134" s="61">
        <f t="shared" si="165"/>
        <v>0</v>
      </c>
      <c r="AB134" s="61" t="s">
        <v>41</v>
      </c>
      <c r="AC134" s="62" t="s">
        <v>41</v>
      </c>
    </row>
    <row r="135" spans="1:29" ht="91.5" customHeight="1" x14ac:dyDescent="0.25">
      <c r="A135" s="46" t="s">
        <v>269</v>
      </c>
      <c r="B135" s="47" t="s">
        <v>38</v>
      </c>
      <c r="C135" s="47">
        <v>10</v>
      </c>
      <c r="D135" s="47" t="s">
        <v>39</v>
      </c>
      <c r="E135" s="105" t="s">
        <v>270</v>
      </c>
      <c r="F135" s="50">
        <f t="shared" ref="F135:U137" si="229">+F136</f>
        <v>244384979889</v>
      </c>
      <c r="G135" s="50">
        <f t="shared" si="229"/>
        <v>0</v>
      </c>
      <c r="H135" s="50">
        <f t="shared" si="229"/>
        <v>0</v>
      </c>
      <c r="I135" s="50">
        <f t="shared" si="229"/>
        <v>0</v>
      </c>
      <c r="J135" s="50">
        <f t="shared" si="229"/>
        <v>0</v>
      </c>
      <c r="K135" s="50">
        <f t="shared" si="229"/>
        <v>0</v>
      </c>
      <c r="L135" s="50">
        <f t="shared" si="110"/>
        <v>0</v>
      </c>
      <c r="M135" s="50">
        <f t="shared" si="229"/>
        <v>244384979889</v>
      </c>
      <c r="N135" s="96">
        <f t="shared" si="205"/>
        <v>2.3839201614761839E-2</v>
      </c>
      <c r="O135" s="50">
        <f t="shared" si="229"/>
        <v>0</v>
      </c>
      <c r="P135" s="50">
        <f t="shared" si="229"/>
        <v>244384979889</v>
      </c>
      <c r="Q135" s="50">
        <f t="shared" si="229"/>
        <v>0</v>
      </c>
      <c r="R135" s="50">
        <f t="shared" si="229"/>
        <v>244384979889</v>
      </c>
      <c r="S135" s="50">
        <f t="shared" si="229"/>
        <v>0</v>
      </c>
      <c r="T135" s="50">
        <f t="shared" si="229"/>
        <v>0</v>
      </c>
      <c r="U135" s="50">
        <f t="shared" si="229"/>
        <v>0</v>
      </c>
      <c r="V135" s="50">
        <f t="shared" ref="V135:X137" si="230">+V136</f>
        <v>244384979889</v>
      </c>
      <c r="W135" s="50">
        <f t="shared" si="230"/>
        <v>0</v>
      </c>
      <c r="X135" s="50">
        <f t="shared" si="230"/>
        <v>0</v>
      </c>
      <c r="Y135" s="52">
        <f t="shared" si="163"/>
        <v>1</v>
      </c>
      <c r="Z135" s="52">
        <f t="shared" si="164"/>
        <v>0</v>
      </c>
      <c r="AA135" s="52">
        <f t="shared" si="165"/>
        <v>0</v>
      </c>
      <c r="AB135" s="52">
        <f t="shared" si="191"/>
        <v>0</v>
      </c>
      <c r="AC135" s="53" t="s">
        <v>41</v>
      </c>
    </row>
    <row r="136" spans="1:29" ht="91.5" customHeight="1" x14ac:dyDescent="0.25">
      <c r="A136" s="46" t="s">
        <v>271</v>
      </c>
      <c r="B136" s="47" t="s">
        <v>38</v>
      </c>
      <c r="C136" s="47">
        <v>10</v>
      </c>
      <c r="D136" s="47" t="s">
        <v>39</v>
      </c>
      <c r="E136" s="105" t="s">
        <v>258</v>
      </c>
      <c r="F136" s="50">
        <f t="shared" si="229"/>
        <v>244384979889</v>
      </c>
      <c r="G136" s="50">
        <f t="shared" si="229"/>
        <v>0</v>
      </c>
      <c r="H136" s="50">
        <f t="shared" si="229"/>
        <v>0</v>
      </c>
      <c r="I136" s="50">
        <f t="shared" si="229"/>
        <v>0</v>
      </c>
      <c r="J136" s="50">
        <f t="shared" si="229"/>
        <v>0</v>
      </c>
      <c r="K136" s="50">
        <f t="shared" si="229"/>
        <v>0</v>
      </c>
      <c r="L136" s="50">
        <f t="shared" si="110"/>
        <v>0</v>
      </c>
      <c r="M136" s="50">
        <f t="shared" si="229"/>
        <v>244384979889</v>
      </c>
      <c r="N136" s="96">
        <f t="shared" si="205"/>
        <v>2.3839201614761839E-2</v>
      </c>
      <c r="O136" s="50">
        <f t="shared" si="229"/>
        <v>0</v>
      </c>
      <c r="P136" s="50">
        <f t="shared" si="229"/>
        <v>244384979889</v>
      </c>
      <c r="Q136" s="50">
        <f t="shared" si="229"/>
        <v>0</v>
      </c>
      <c r="R136" s="50">
        <f t="shared" si="229"/>
        <v>244384979889</v>
      </c>
      <c r="S136" s="50">
        <f t="shared" si="229"/>
        <v>0</v>
      </c>
      <c r="T136" s="50">
        <f t="shared" si="229"/>
        <v>0</v>
      </c>
      <c r="U136" s="50">
        <f t="shared" si="229"/>
        <v>0</v>
      </c>
      <c r="V136" s="50">
        <f t="shared" si="230"/>
        <v>244384979889</v>
      </c>
      <c r="W136" s="50">
        <f t="shared" si="230"/>
        <v>0</v>
      </c>
      <c r="X136" s="50">
        <f t="shared" si="230"/>
        <v>0</v>
      </c>
      <c r="Y136" s="52">
        <f t="shared" si="163"/>
        <v>1</v>
      </c>
      <c r="Z136" s="52">
        <f t="shared" si="164"/>
        <v>0</v>
      </c>
      <c r="AA136" s="52">
        <f t="shared" si="165"/>
        <v>0</v>
      </c>
      <c r="AB136" s="52">
        <f t="shared" si="191"/>
        <v>0</v>
      </c>
      <c r="AC136" s="53" t="s">
        <v>41</v>
      </c>
    </row>
    <row r="137" spans="1:29" ht="42" customHeight="1" x14ac:dyDescent="0.25">
      <c r="A137" s="46" t="s">
        <v>272</v>
      </c>
      <c r="B137" s="47" t="s">
        <v>38</v>
      </c>
      <c r="C137" s="47">
        <v>10</v>
      </c>
      <c r="D137" s="47" t="s">
        <v>39</v>
      </c>
      <c r="E137" s="105" t="s">
        <v>267</v>
      </c>
      <c r="F137" s="50">
        <f t="shared" si="229"/>
        <v>244384979889</v>
      </c>
      <c r="G137" s="50">
        <f t="shared" si="229"/>
        <v>0</v>
      </c>
      <c r="H137" s="50">
        <f t="shared" si="229"/>
        <v>0</v>
      </c>
      <c r="I137" s="50">
        <f t="shared" si="229"/>
        <v>0</v>
      </c>
      <c r="J137" s="50">
        <f t="shared" si="229"/>
        <v>0</v>
      </c>
      <c r="K137" s="50">
        <f t="shared" si="229"/>
        <v>0</v>
      </c>
      <c r="L137" s="50">
        <f t="shared" ref="L137:L161" si="231">+G137-H137-I137+J137-K137</f>
        <v>0</v>
      </c>
      <c r="M137" s="50">
        <f t="shared" si="229"/>
        <v>244384979889</v>
      </c>
      <c r="N137" s="96">
        <f t="shared" si="205"/>
        <v>2.3839201614761839E-2</v>
      </c>
      <c r="O137" s="50">
        <f t="shared" si="229"/>
        <v>0</v>
      </c>
      <c r="P137" s="50">
        <f t="shared" si="229"/>
        <v>244384979889</v>
      </c>
      <c r="Q137" s="50">
        <f t="shared" si="229"/>
        <v>0</v>
      </c>
      <c r="R137" s="50">
        <f t="shared" si="229"/>
        <v>244384979889</v>
      </c>
      <c r="S137" s="50">
        <f t="shared" si="229"/>
        <v>0</v>
      </c>
      <c r="T137" s="50">
        <f t="shared" si="229"/>
        <v>0</v>
      </c>
      <c r="U137" s="50">
        <f t="shared" si="229"/>
        <v>0</v>
      </c>
      <c r="V137" s="50">
        <f t="shared" si="230"/>
        <v>244384979889</v>
      </c>
      <c r="W137" s="50">
        <f t="shared" si="230"/>
        <v>0</v>
      </c>
      <c r="X137" s="50">
        <f t="shared" si="230"/>
        <v>0</v>
      </c>
      <c r="Y137" s="52">
        <f t="shared" si="163"/>
        <v>1</v>
      </c>
      <c r="Z137" s="52">
        <f t="shared" si="164"/>
        <v>0</v>
      </c>
      <c r="AA137" s="52">
        <f t="shared" si="165"/>
        <v>0</v>
      </c>
      <c r="AB137" s="52">
        <f t="shared" si="191"/>
        <v>0</v>
      </c>
      <c r="AC137" s="53" t="s">
        <v>41</v>
      </c>
    </row>
    <row r="138" spans="1:29" ht="42" customHeight="1" x14ac:dyDescent="0.25">
      <c r="A138" s="54" t="s">
        <v>273</v>
      </c>
      <c r="B138" s="55" t="s">
        <v>38</v>
      </c>
      <c r="C138" s="55">
        <v>10</v>
      </c>
      <c r="D138" s="55" t="s">
        <v>39</v>
      </c>
      <c r="E138" s="69" t="s">
        <v>262</v>
      </c>
      <c r="F138" s="57">
        <v>244384979889</v>
      </c>
      <c r="G138" s="57">
        <v>0</v>
      </c>
      <c r="H138" s="57">
        <v>0</v>
      </c>
      <c r="I138" s="57">
        <v>0</v>
      </c>
      <c r="J138" s="57">
        <v>0</v>
      </c>
      <c r="K138" s="57">
        <v>0</v>
      </c>
      <c r="L138" s="57">
        <f t="shared" si="231"/>
        <v>0</v>
      </c>
      <c r="M138" s="58">
        <f>+F138+L138</f>
        <v>244384979889</v>
      </c>
      <c r="N138" s="114">
        <f t="shared" si="205"/>
        <v>2.3839201614761839E-2</v>
      </c>
      <c r="O138" s="57">
        <v>0</v>
      </c>
      <c r="P138" s="109">
        <v>244384979889</v>
      </c>
      <c r="Q138" s="57">
        <f t="shared" ref="Q138" si="232">M138-P138</f>
        <v>0</v>
      </c>
      <c r="R138" s="109">
        <v>244384979889</v>
      </c>
      <c r="S138" s="57">
        <f t="shared" ref="S138" si="233">+M138-R138</f>
        <v>0</v>
      </c>
      <c r="T138" s="57">
        <f>P138-R138</f>
        <v>0</v>
      </c>
      <c r="U138" s="57">
        <v>0</v>
      </c>
      <c r="V138" s="57">
        <f>+R138-U138</f>
        <v>244384979889</v>
      </c>
      <c r="W138" s="57">
        <v>0</v>
      </c>
      <c r="X138" s="60">
        <f t="shared" ref="X138" si="234">+U138-W138</f>
        <v>0</v>
      </c>
      <c r="Y138" s="61">
        <f t="shared" si="163"/>
        <v>1</v>
      </c>
      <c r="Z138" s="61">
        <f t="shared" si="164"/>
        <v>0</v>
      </c>
      <c r="AA138" s="61">
        <f t="shared" si="165"/>
        <v>0</v>
      </c>
      <c r="AB138" s="61">
        <f t="shared" si="191"/>
        <v>0</v>
      </c>
      <c r="AC138" s="62" t="s">
        <v>41</v>
      </c>
    </row>
    <row r="139" spans="1:29" ht="81" customHeight="1" x14ac:dyDescent="0.25">
      <c r="A139" s="46" t="s">
        <v>274</v>
      </c>
      <c r="B139" s="47" t="s">
        <v>38</v>
      </c>
      <c r="C139" s="47">
        <v>10</v>
      </c>
      <c r="D139" s="47" t="s">
        <v>39</v>
      </c>
      <c r="E139" s="105" t="s">
        <v>275</v>
      </c>
      <c r="F139" s="50">
        <f t="shared" ref="F139:U141" si="235">+F140</f>
        <v>354769983124</v>
      </c>
      <c r="G139" s="50">
        <f t="shared" si="235"/>
        <v>0</v>
      </c>
      <c r="H139" s="50">
        <f t="shared" si="235"/>
        <v>0</v>
      </c>
      <c r="I139" s="50">
        <f t="shared" si="235"/>
        <v>0</v>
      </c>
      <c r="J139" s="50">
        <f t="shared" si="235"/>
        <v>0</v>
      </c>
      <c r="K139" s="50">
        <f t="shared" si="235"/>
        <v>0</v>
      </c>
      <c r="L139" s="50">
        <f t="shared" si="231"/>
        <v>0</v>
      </c>
      <c r="M139" s="50">
        <f t="shared" si="235"/>
        <v>354769983124</v>
      </c>
      <c r="N139" s="96">
        <f t="shared" si="205"/>
        <v>3.4607008820264115E-2</v>
      </c>
      <c r="O139" s="50">
        <f t="shared" si="235"/>
        <v>0</v>
      </c>
      <c r="P139" s="50">
        <f t="shared" si="235"/>
        <v>354769983124</v>
      </c>
      <c r="Q139" s="50">
        <f t="shared" si="235"/>
        <v>0</v>
      </c>
      <c r="R139" s="50">
        <f t="shared" si="235"/>
        <v>354769983124</v>
      </c>
      <c r="S139" s="50">
        <f t="shared" si="235"/>
        <v>0</v>
      </c>
      <c r="T139" s="50">
        <f t="shared" si="235"/>
        <v>0</v>
      </c>
      <c r="U139" s="50">
        <f t="shared" si="235"/>
        <v>0</v>
      </c>
      <c r="V139" s="50">
        <f t="shared" ref="P139:X141" si="236">+V140</f>
        <v>354769983124</v>
      </c>
      <c r="W139" s="50">
        <f t="shared" si="236"/>
        <v>0</v>
      </c>
      <c r="X139" s="50">
        <f t="shared" si="236"/>
        <v>0</v>
      </c>
      <c r="Y139" s="52">
        <f t="shared" si="163"/>
        <v>1</v>
      </c>
      <c r="Z139" s="52">
        <f t="shared" si="164"/>
        <v>0</v>
      </c>
      <c r="AA139" s="52">
        <f t="shared" si="165"/>
        <v>0</v>
      </c>
      <c r="AB139" s="52">
        <f t="shared" si="191"/>
        <v>0</v>
      </c>
      <c r="AC139" s="53" t="s">
        <v>41</v>
      </c>
    </row>
    <row r="140" spans="1:29" ht="81" customHeight="1" x14ac:dyDescent="0.25">
      <c r="A140" s="46" t="s">
        <v>276</v>
      </c>
      <c r="B140" s="47" t="s">
        <v>38</v>
      </c>
      <c r="C140" s="47">
        <v>10</v>
      </c>
      <c r="D140" s="47" t="s">
        <v>39</v>
      </c>
      <c r="E140" s="105" t="s">
        <v>258</v>
      </c>
      <c r="F140" s="50">
        <f t="shared" si="235"/>
        <v>354769983124</v>
      </c>
      <c r="G140" s="50">
        <f t="shared" si="235"/>
        <v>0</v>
      </c>
      <c r="H140" s="50">
        <f t="shared" si="235"/>
        <v>0</v>
      </c>
      <c r="I140" s="50">
        <f t="shared" si="235"/>
        <v>0</v>
      </c>
      <c r="J140" s="50">
        <f t="shared" si="235"/>
        <v>0</v>
      </c>
      <c r="K140" s="50">
        <f t="shared" si="235"/>
        <v>0</v>
      </c>
      <c r="L140" s="50">
        <f t="shared" si="231"/>
        <v>0</v>
      </c>
      <c r="M140" s="50">
        <f t="shared" si="235"/>
        <v>354769983124</v>
      </c>
      <c r="N140" s="96">
        <f t="shared" si="205"/>
        <v>3.4607008820264115E-2</v>
      </c>
      <c r="O140" s="50">
        <f t="shared" si="235"/>
        <v>0</v>
      </c>
      <c r="P140" s="50">
        <f t="shared" si="236"/>
        <v>354769983124</v>
      </c>
      <c r="Q140" s="50">
        <f t="shared" si="236"/>
        <v>0</v>
      </c>
      <c r="R140" s="50">
        <f t="shared" si="236"/>
        <v>354769983124</v>
      </c>
      <c r="S140" s="50">
        <f t="shared" si="236"/>
        <v>0</v>
      </c>
      <c r="T140" s="50">
        <f t="shared" si="236"/>
        <v>0</v>
      </c>
      <c r="U140" s="50">
        <f t="shared" si="235"/>
        <v>0</v>
      </c>
      <c r="V140" s="50">
        <f t="shared" si="236"/>
        <v>354769983124</v>
      </c>
      <c r="W140" s="50">
        <f t="shared" si="236"/>
        <v>0</v>
      </c>
      <c r="X140" s="50">
        <f t="shared" si="236"/>
        <v>0</v>
      </c>
      <c r="Y140" s="52">
        <f t="shared" si="163"/>
        <v>1</v>
      </c>
      <c r="Z140" s="52">
        <f t="shared" si="164"/>
        <v>0</v>
      </c>
      <c r="AA140" s="52">
        <f t="shared" si="165"/>
        <v>0</v>
      </c>
      <c r="AB140" s="52">
        <f t="shared" si="191"/>
        <v>0</v>
      </c>
      <c r="AC140" s="53" t="s">
        <v>41</v>
      </c>
    </row>
    <row r="141" spans="1:29" ht="42" customHeight="1" x14ac:dyDescent="0.25">
      <c r="A141" s="46" t="s">
        <v>277</v>
      </c>
      <c r="B141" s="47" t="s">
        <v>38</v>
      </c>
      <c r="C141" s="47">
        <v>10</v>
      </c>
      <c r="D141" s="47" t="s">
        <v>39</v>
      </c>
      <c r="E141" s="48" t="s">
        <v>267</v>
      </c>
      <c r="F141" s="50">
        <f t="shared" si="235"/>
        <v>354769983124</v>
      </c>
      <c r="G141" s="50">
        <f t="shared" si="235"/>
        <v>0</v>
      </c>
      <c r="H141" s="50">
        <f t="shared" si="235"/>
        <v>0</v>
      </c>
      <c r="I141" s="50">
        <f t="shared" si="235"/>
        <v>0</v>
      </c>
      <c r="J141" s="50">
        <f t="shared" si="235"/>
        <v>0</v>
      </c>
      <c r="K141" s="50">
        <f t="shared" si="235"/>
        <v>0</v>
      </c>
      <c r="L141" s="50">
        <f t="shared" si="231"/>
        <v>0</v>
      </c>
      <c r="M141" s="50">
        <f t="shared" si="235"/>
        <v>354769983124</v>
      </c>
      <c r="N141" s="96">
        <f t="shared" si="205"/>
        <v>3.4607008820264115E-2</v>
      </c>
      <c r="O141" s="50">
        <f t="shared" si="235"/>
        <v>0</v>
      </c>
      <c r="P141" s="50">
        <f t="shared" si="236"/>
        <v>354769983124</v>
      </c>
      <c r="Q141" s="50">
        <f t="shared" si="236"/>
        <v>0</v>
      </c>
      <c r="R141" s="50">
        <f t="shared" si="236"/>
        <v>354769983124</v>
      </c>
      <c r="S141" s="50">
        <f t="shared" si="236"/>
        <v>0</v>
      </c>
      <c r="T141" s="50">
        <f t="shared" si="236"/>
        <v>0</v>
      </c>
      <c r="U141" s="50">
        <f t="shared" si="235"/>
        <v>0</v>
      </c>
      <c r="V141" s="50">
        <f t="shared" si="236"/>
        <v>354769983124</v>
      </c>
      <c r="W141" s="50">
        <f t="shared" si="236"/>
        <v>0</v>
      </c>
      <c r="X141" s="50">
        <f t="shared" si="236"/>
        <v>0</v>
      </c>
      <c r="Y141" s="52">
        <f t="shared" si="163"/>
        <v>1</v>
      </c>
      <c r="Z141" s="52">
        <f t="shared" si="164"/>
        <v>0</v>
      </c>
      <c r="AA141" s="52">
        <f t="shared" si="165"/>
        <v>0</v>
      </c>
      <c r="AB141" s="52">
        <f t="shared" si="191"/>
        <v>0</v>
      </c>
      <c r="AC141" s="53" t="s">
        <v>41</v>
      </c>
    </row>
    <row r="142" spans="1:29" ht="42" customHeight="1" x14ac:dyDescent="0.25">
      <c r="A142" s="106" t="s">
        <v>278</v>
      </c>
      <c r="B142" s="107" t="s">
        <v>38</v>
      </c>
      <c r="C142" s="107">
        <v>10</v>
      </c>
      <c r="D142" s="107" t="s">
        <v>39</v>
      </c>
      <c r="E142" s="108" t="s">
        <v>262</v>
      </c>
      <c r="F142" s="57">
        <v>354769983124</v>
      </c>
      <c r="G142" s="57">
        <v>0</v>
      </c>
      <c r="H142" s="57">
        <v>0</v>
      </c>
      <c r="I142" s="57">
        <v>0</v>
      </c>
      <c r="J142" s="57">
        <v>0</v>
      </c>
      <c r="K142" s="57">
        <v>0</v>
      </c>
      <c r="L142" s="57">
        <f t="shared" si="231"/>
        <v>0</v>
      </c>
      <c r="M142" s="58">
        <f>+F142+L142</f>
        <v>354769983124</v>
      </c>
      <c r="N142" s="114">
        <f t="shared" si="205"/>
        <v>3.4607008820264115E-2</v>
      </c>
      <c r="O142" s="57">
        <v>0</v>
      </c>
      <c r="P142" s="57">
        <v>354769983124</v>
      </c>
      <c r="Q142" s="57">
        <f t="shared" ref="Q142" si="237">M142-P142</f>
        <v>0</v>
      </c>
      <c r="R142" s="109">
        <v>354769983124</v>
      </c>
      <c r="S142" s="57">
        <f t="shared" ref="S142" si="238">+M142-R142</f>
        <v>0</v>
      </c>
      <c r="T142" s="57">
        <f>P142-R142</f>
        <v>0</v>
      </c>
      <c r="U142" s="109">
        <v>0</v>
      </c>
      <c r="V142" s="57">
        <f>+R142-U142</f>
        <v>354769983124</v>
      </c>
      <c r="W142" s="109">
        <v>0</v>
      </c>
      <c r="X142" s="60">
        <f t="shared" ref="X142" si="239">+U142-W142</f>
        <v>0</v>
      </c>
      <c r="Y142" s="61">
        <f t="shared" si="163"/>
        <v>1</v>
      </c>
      <c r="Z142" s="61">
        <f t="shared" si="164"/>
        <v>0</v>
      </c>
      <c r="AA142" s="61">
        <f t="shared" si="165"/>
        <v>0</v>
      </c>
      <c r="AB142" s="61">
        <f t="shared" si="191"/>
        <v>0</v>
      </c>
      <c r="AC142" s="62" t="s">
        <v>41</v>
      </c>
    </row>
    <row r="143" spans="1:29" ht="94.5" customHeight="1" x14ac:dyDescent="0.25">
      <c r="A143" s="46" t="s">
        <v>279</v>
      </c>
      <c r="B143" s="47" t="s">
        <v>38</v>
      </c>
      <c r="C143" s="47">
        <v>10</v>
      </c>
      <c r="D143" s="47" t="s">
        <v>39</v>
      </c>
      <c r="E143" s="105" t="s">
        <v>280</v>
      </c>
      <c r="F143" s="50">
        <f t="shared" ref="F143:U145" si="240">+F144</f>
        <v>332536096082</v>
      </c>
      <c r="G143" s="50">
        <f t="shared" si="240"/>
        <v>0</v>
      </c>
      <c r="H143" s="50">
        <f t="shared" si="240"/>
        <v>0</v>
      </c>
      <c r="I143" s="50">
        <f t="shared" si="240"/>
        <v>0</v>
      </c>
      <c r="J143" s="50">
        <f t="shared" si="240"/>
        <v>0</v>
      </c>
      <c r="K143" s="50">
        <f t="shared" si="240"/>
        <v>0</v>
      </c>
      <c r="L143" s="50">
        <f t="shared" si="231"/>
        <v>0</v>
      </c>
      <c r="M143" s="50">
        <f t="shared" si="240"/>
        <v>332536096082</v>
      </c>
      <c r="N143" s="96">
        <f t="shared" si="205"/>
        <v>3.2438143466448903E-2</v>
      </c>
      <c r="O143" s="50">
        <f t="shared" si="240"/>
        <v>0</v>
      </c>
      <c r="P143" s="50">
        <f t="shared" si="240"/>
        <v>332536096082</v>
      </c>
      <c r="Q143" s="50">
        <f t="shared" si="240"/>
        <v>0</v>
      </c>
      <c r="R143" s="50">
        <f t="shared" si="240"/>
        <v>332536096082</v>
      </c>
      <c r="S143" s="50">
        <f t="shared" si="240"/>
        <v>0</v>
      </c>
      <c r="T143" s="50">
        <f t="shared" si="240"/>
        <v>0</v>
      </c>
      <c r="U143" s="50">
        <f t="shared" si="240"/>
        <v>0</v>
      </c>
      <c r="V143" s="50">
        <f t="shared" ref="V143:X145" si="241">+V144</f>
        <v>332536096082</v>
      </c>
      <c r="W143" s="50">
        <f t="shared" si="241"/>
        <v>0</v>
      </c>
      <c r="X143" s="50">
        <f t="shared" si="241"/>
        <v>0</v>
      </c>
      <c r="Y143" s="52">
        <f t="shared" si="163"/>
        <v>1</v>
      </c>
      <c r="Z143" s="52">
        <f t="shared" si="164"/>
        <v>0</v>
      </c>
      <c r="AA143" s="52">
        <f t="shared" si="165"/>
        <v>0</v>
      </c>
      <c r="AB143" s="52">
        <f t="shared" si="191"/>
        <v>0</v>
      </c>
      <c r="AC143" s="53" t="s">
        <v>41</v>
      </c>
    </row>
    <row r="144" spans="1:29" ht="94.5" customHeight="1" x14ac:dyDescent="0.25">
      <c r="A144" s="46" t="s">
        <v>281</v>
      </c>
      <c r="B144" s="47" t="s">
        <v>38</v>
      </c>
      <c r="C144" s="47">
        <v>10</v>
      </c>
      <c r="D144" s="47" t="s">
        <v>39</v>
      </c>
      <c r="E144" s="105" t="s">
        <v>258</v>
      </c>
      <c r="F144" s="50">
        <f t="shared" si="240"/>
        <v>332536096082</v>
      </c>
      <c r="G144" s="50">
        <f t="shared" si="240"/>
        <v>0</v>
      </c>
      <c r="H144" s="50">
        <f t="shared" si="240"/>
        <v>0</v>
      </c>
      <c r="I144" s="50">
        <f t="shared" si="240"/>
        <v>0</v>
      </c>
      <c r="J144" s="50">
        <f t="shared" si="240"/>
        <v>0</v>
      </c>
      <c r="K144" s="50">
        <f t="shared" si="240"/>
        <v>0</v>
      </c>
      <c r="L144" s="50">
        <f t="shared" si="231"/>
        <v>0</v>
      </c>
      <c r="M144" s="50">
        <f t="shared" si="240"/>
        <v>332536096082</v>
      </c>
      <c r="N144" s="96">
        <f t="shared" si="205"/>
        <v>3.2438143466448903E-2</v>
      </c>
      <c r="O144" s="50">
        <f t="shared" si="240"/>
        <v>0</v>
      </c>
      <c r="P144" s="50">
        <f t="shared" si="240"/>
        <v>332536096082</v>
      </c>
      <c r="Q144" s="50">
        <f t="shared" si="240"/>
        <v>0</v>
      </c>
      <c r="R144" s="50">
        <f t="shared" si="240"/>
        <v>332536096082</v>
      </c>
      <c r="S144" s="50">
        <f t="shared" si="240"/>
        <v>0</v>
      </c>
      <c r="T144" s="50">
        <f t="shared" si="240"/>
        <v>0</v>
      </c>
      <c r="U144" s="50">
        <f t="shared" si="240"/>
        <v>0</v>
      </c>
      <c r="V144" s="50">
        <f t="shared" si="241"/>
        <v>332536096082</v>
      </c>
      <c r="W144" s="50">
        <f t="shared" si="241"/>
        <v>0</v>
      </c>
      <c r="X144" s="50">
        <f t="shared" si="241"/>
        <v>0</v>
      </c>
      <c r="Y144" s="52">
        <f t="shared" si="163"/>
        <v>1</v>
      </c>
      <c r="Z144" s="52">
        <f t="shared" si="164"/>
        <v>0</v>
      </c>
      <c r="AA144" s="52">
        <f t="shared" si="165"/>
        <v>0</v>
      </c>
      <c r="AB144" s="52">
        <f t="shared" si="191"/>
        <v>0</v>
      </c>
      <c r="AC144" s="53" t="s">
        <v>41</v>
      </c>
    </row>
    <row r="145" spans="1:29" ht="42" customHeight="1" x14ac:dyDescent="0.25">
      <c r="A145" s="46" t="s">
        <v>282</v>
      </c>
      <c r="B145" s="47" t="s">
        <v>38</v>
      </c>
      <c r="C145" s="47">
        <v>10</v>
      </c>
      <c r="D145" s="47" t="s">
        <v>39</v>
      </c>
      <c r="E145" s="48" t="s">
        <v>267</v>
      </c>
      <c r="F145" s="50">
        <f t="shared" si="240"/>
        <v>332536096082</v>
      </c>
      <c r="G145" s="50">
        <f t="shared" si="240"/>
        <v>0</v>
      </c>
      <c r="H145" s="50">
        <f t="shared" si="240"/>
        <v>0</v>
      </c>
      <c r="I145" s="50">
        <f t="shared" si="240"/>
        <v>0</v>
      </c>
      <c r="J145" s="50">
        <f t="shared" si="240"/>
        <v>0</v>
      </c>
      <c r="K145" s="50">
        <f t="shared" si="240"/>
        <v>0</v>
      </c>
      <c r="L145" s="50">
        <f t="shared" si="231"/>
        <v>0</v>
      </c>
      <c r="M145" s="50">
        <f t="shared" si="240"/>
        <v>332536096082</v>
      </c>
      <c r="N145" s="96">
        <f t="shared" si="205"/>
        <v>3.2438143466448903E-2</v>
      </c>
      <c r="O145" s="50">
        <f t="shared" si="240"/>
        <v>0</v>
      </c>
      <c r="P145" s="50">
        <f t="shared" si="240"/>
        <v>332536096082</v>
      </c>
      <c r="Q145" s="50">
        <f t="shared" si="240"/>
        <v>0</v>
      </c>
      <c r="R145" s="50">
        <f t="shared" si="240"/>
        <v>332536096082</v>
      </c>
      <c r="S145" s="50">
        <f t="shared" si="240"/>
        <v>0</v>
      </c>
      <c r="T145" s="50">
        <f t="shared" si="240"/>
        <v>0</v>
      </c>
      <c r="U145" s="50">
        <f t="shared" si="240"/>
        <v>0</v>
      </c>
      <c r="V145" s="50">
        <f t="shared" si="241"/>
        <v>332536096082</v>
      </c>
      <c r="W145" s="50">
        <f t="shared" si="241"/>
        <v>0</v>
      </c>
      <c r="X145" s="50">
        <f t="shared" si="241"/>
        <v>0</v>
      </c>
      <c r="Y145" s="52">
        <f t="shared" si="163"/>
        <v>1</v>
      </c>
      <c r="Z145" s="52">
        <f t="shared" si="164"/>
        <v>0</v>
      </c>
      <c r="AA145" s="52">
        <f t="shared" si="165"/>
        <v>0</v>
      </c>
      <c r="AB145" s="52">
        <f t="shared" si="191"/>
        <v>0</v>
      </c>
      <c r="AC145" s="53" t="s">
        <v>41</v>
      </c>
    </row>
    <row r="146" spans="1:29" ht="42" customHeight="1" x14ac:dyDescent="0.25">
      <c r="A146" s="106" t="s">
        <v>283</v>
      </c>
      <c r="B146" s="107" t="s">
        <v>38</v>
      </c>
      <c r="C146" s="107">
        <v>10</v>
      </c>
      <c r="D146" s="107" t="s">
        <v>39</v>
      </c>
      <c r="E146" s="108" t="s">
        <v>262</v>
      </c>
      <c r="F146" s="57">
        <v>332536096082</v>
      </c>
      <c r="G146" s="57">
        <v>0</v>
      </c>
      <c r="H146" s="57">
        <v>0</v>
      </c>
      <c r="I146" s="57">
        <v>0</v>
      </c>
      <c r="J146" s="57">
        <v>0</v>
      </c>
      <c r="K146" s="57">
        <v>0</v>
      </c>
      <c r="L146" s="57">
        <f t="shared" si="231"/>
        <v>0</v>
      </c>
      <c r="M146" s="58">
        <f>+F146+L146</f>
        <v>332536096082</v>
      </c>
      <c r="N146" s="114">
        <f t="shared" si="205"/>
        <v>3.2438143466448903E-2</v>
      </c>
      <c r="O146" s="57">
        <v>0</v>
      </c>
      <c r="P146" s="57">
        <v>332536096082</v>
      </c>
      <c r="Q146" s="57">
        <f t="shared" ref="Q146" si="242">M146-P146</f>
        <v>0</v>
      </c>
      <c r="R146" s="109">
        <v>332536096082</v>
      </c>
      <c r="S146" s="57">
        <f t="shared" ref="S146" si="243">+M146-R146</f>
        <v>0</v>
      </c>
      <c r="T146" s="57">
        <f t="shared" ref="T146" si="244">P146-R146</f>
        <v>0</v>
      </c>
      <c r="U146" s="109">
        <v>0</v>
      </c>
      <c r="V146" s="57">
        <f>+R146-U146</f>
        <v>332536096082</v>
      </c>
      <c r="W146" s="109">
        <v>0</v>
      </c>
      <c r="X146" s="60">
        <f t="shared" ref="X146" si="245">+U146-W146</f>
        <v>0</v>
      </c>
      <c r="Y146" s="61">
        <f t="shared" si="163"/>
        <v>1</v>
      </c>
      <c r="Z146" s="61">
        <f t="shared" si="164"/>
        <v>0</v>
      </c>
      <c r="AA146" s="61">
        <f t="shared" si="165"/>
        <v>0</v>
      </c>
      <c r="AB146" s="61">
        <f t="shared" si="191"/>
        <v>0</v>
      </c>
      <c r="AC146" s="62" t="s">
        <v>41</v>
      </c>
    </row>
    <row r="147" spans="1:29" ht="99.75" customHeight="1" x14ac:dyDescent="0.25">
      <c r="A147" s="46" t="s">
        <v>284</v>
      </c>
      <c r="B147" s="47" t="s">
        <v>38</v>
      </c>
      <c r="C147" s="47">
        <v>10</v>
      </c>
      <c r="D147" s="47" t="s">
        <v>39</v>
      </c>
      <c r="E147" s="105" t="s">
        <v>285</v>
      </c>
      <c r="F147" s="50">
        <f t="shared" ref="F147:U153" si="246">+F148</f>
        <v>233962050936</v>
      </c>
      <c r="G147" s="50">
        <f t="shared" si="246"/>
        <v>0</v>
      </c>
      <c r="H147" s="50">
        <f t="shared" si="246"/>
        <v>0</v>
      </c>
      <c r="I147" s="50">
        <f t="shared" si="246"/>
        <v>0</v>
      </c>
      <c r="J147" s="50">
        <f t="shared" si="246"/>
        <v>0</v>
      </c>
      <c r="K147" s="50">
        <f t="shared" si="246"/>
        <v>0</v>
      </c>
      <c r="L147" s="50">
        <f t="shared" si="231"/>
        <v>0</v>
      </c>
      <c r="M147" s="50">
        <f t="shared" si="246"/>
        <v>233962050936</v>
      </c>
      <c r="N147" s="96">
        <f t="shared" si="205"/>
        <v>2.2822468488037918E-2</v>
      </c>
      <c r="O147" s="50">
        <f t="shared" si="246"/>
        <v>0</v>
      </c>
      <c r="P147" s="50">
        <f t="shared" si="246"/>
        <v>233962050936</v>
      </c>
      <c r="Q147" s="50">
        <f t="shared" si="246"/>
        <v>0</v>
      </c>
      <c r="R147" s="50">
        <f t="shared" si="246"/>
        <v>233962050936</v>
      </c>
      <c r="S147" s="50">
        <f t="shared" si="246"/>
        <v>0</v>
      </c>
      <c r="T147" s="50">
        <f t="shared" si="246"/>
        <v>0</v>
      </c>
      <c r="U147" s="50">
        <f t="shared" si="246"/>
        <v>0</v>
      </c>
      <c r="V147" s="50">
        <f t="shared" ref="V147:X149" si="247">+V148</f>
        <v>233962050936</v>
      </c>
      <c r="W147" s="50">
        <f t="shared" si="247"/>
        <v>0</v>
      </c>
      <c r="X147" s="50">
        <f t="shared" si="247"/>
        <v>0</v>
      </c>
      <c r="Y147" s="52">
        <f t="shared" si="163"/>
        <v>1</v>
      </c>
      <c r="Z147" s="52">
        <f t="shared" si="164"/>
        <v>0</v>
      </c>
      <c r="AA147" s="52">
        <f t="shared" si="165"/>
        <v>0</v>
      </c>
      <c r="AB147" s="52">
        <f t="shared" si="191"/>
        <v>0</v>
      </c>
      <c r="AC147" s="53" t="s">
        <v>41</v>
      </c>
    </row>
    <row r="148" spans="1:29" ht="99.75" customHeight="1" x14ac:dyDescent="0.25">
      <c r="A148" s="46" t="s">
        <v>286</v>
      </c>
      <c r="B148" s="47" t="s">
        <v>38</v>
      </c>
      <c r="C148" s="47">
        <v>10</v>
      </c>
      <c r="D148" s="47" t="s">
        <v>39</v>
      </c>
      <c r="E148" s="105" t="s">
        <v>258</v>
      </c>
      <c r="F148" s="50">
        <f t="shared" si="246"/>
        <v>233962050936</v>
      </c>
      <c r="G148" s="50">
        <f t="shared" si="246"/>
        <v>0</v>
      </c>
      <c r="H148" s="50">
        <f t="shared" si="246"/>
        <v>0</v>
      </c>
      <c r="I148" s="50">
        <f t="shared" si="246"/>
        <v>0</v>
      </c>
      <c r="J148" s="50">
        <f t="shared" si="246"/>
        <v>0</v>
      </c>
      <c r="K148" s="50">
        <f t="shared" si="246"/>
        <v>0</v>
      </c>
      <c r="L148" s="50">
        <f t="shared" si="231"/>
        <v>0</v>
      </c>
      <c r="M148" s="50">
        <f t="shared" si="246"/>
        <v>233962050936</v>
      </c>
      <c r="N148" s="96">
        <f t="shared" si="205"/>
        <v>2.2822468488037918E-2</v>
      </c>
      <c r="O148" s="50">
        <f t="shared" si="246"/>
        <v>0</v>
      </c>
      <c r="P148" s="50">
        <f t="shared" si="246"/>
        <v>233962050936</v>
      </c>
      <c r="Q148" s="50">
        <f t="shared" si="246"/>
        <v>0</v>
      </c>
      <c r="R148" s="50">
        <f t="shared" si="246"/>
        <v>233962050936</v>
      </c>
      <c r="S148" s="50">
        <f t="shared" si="246"/>
        <v>0</v>
      </c>
      <c r="T148" s="50">
        <f t="shared" si="246"/>
        <v>0</v>
      </c>
      <c r="U148" s="50">
        <f t="shared" si="246"/>
        <v>0</v>
      </c>
      <c r="V148" s="50">
        <f t="shared" si="247"/>
        <v>233962050936</v>
      </c>
      <c r="W148" s="50">
        <f t="shared" si="247"/>
        <v>0</v>
      </c>
      <c r="X148" s="50">
        <f t="shared" si="247"/>
        <v>0</v>
      </c>
      <c r="Y148" s="52">
        <f t="shared" si="163"/>
        <v>1</v>
      </c>
      <c r="Z148" s="52">
        <f t="shared" si="164"/>
        <v>0</v>
      </c>
      <c r="AA148" s="52">
        <f t="shared" si="165"/>
        <v>0</v>
      </c>
      <c r="AB148" s="52">
        <f t="shared" si="191"/>
        <v>0</v>
      </c>
      <c r="AC148" s="53" t="s">
        <v>41</v>
      </c>
    </row>
    <row r="149" spans="1:29" ht="42" customHeight="1" x14ac:dyDescent="0.25">
      <c r="A149" s="46" t="s">
        <v>287</v>
      </c>
      <c r="B149" s="47" t="s">
        <v>38</v>
      </c>
      <c r="C149" s="47">
        <v>10</v>
      </c>
      <c r="D149" s="47" t="s">
        <v>39</v>
      </c>
      <c r="E149" s="48" t="s">
        <v>267</v>
      </c>
      <c r="F149" s="50">
        <f t="shared" si="246"/>
        <v>233962050936</v>
      </c>
      <c r="G149" s="50">
        <f t="shared" si="246"/>
        <v>0</v>
      </c>
      <c r="H149" s="50">
        <f t="shared" si="246"/>
        <v>0</v>
      </c>
      <c r="I149" s="50">
        <f t="shared" si="246"/>
        <v>0</v>
      </c>
      <c r="J149" s="50">
        <f t="shared" si="246"/>
        <v>0</v>
      </c>
      <c r="K149" s="50">
        <f t="shared" si="246"/>
        <v>0</v>
      </c>
      <c r="L149" s="50">
        <f t="shared" si="231"/>
        <v>0</v>
      </c>
      <c r="M149" s="50">
        <f t="shared" si="246"/>
        <v>233962050936</v>
      </c>
      <c r="N149" s="96">
        <f t="shared" si="205"/>
        <v>2.2822468488037918E-2</v>
      </c>
      <c r="O149" s="50">
        <f t="shared" si="246"/>
        <v>0</v>
      </c>
      <c r="P149" s="50">
        <f t="shared" si="246"/>
        <v>233962050936</v>
      </c>
      <c r="Q149" s="50">
        <f t="shared" si="246"/>
        <v>0</v>
      </c>
      <c r="R149" s="50">
        <f t="shared" si="246"/>
        <v>233962050936</v>
      </c>
      <c r="S149" s="50">
        <f t="shared" si="246"/>
        <v>0</v>
      </c>
      <c r="T149" s="50">
        <f t="shared" si="246"/>
        <v>0</v>
      </c>
      <c r="U149" s="50">
        <f t="shared" si="246"/>
        <v>0</v>
      </c>
      <c r="V149" s="50">
        <f t="shared" si="247"/>
        <v>233962050936</v>
      </c>
      <c r="W149" s="50">
        <f t="shared" si="247"/>
        <v>0</v>
      </c>
      <c r="X149" s="50">
        <f t="shared" si="247"/>
        <v>0</v>
      </c>
      <c r="Y149" s="52">
        <f t="shared" si="163"/>
        <v>1</v>
      </c>
      <c r="Z149" s="52">
        <f t="shared" si="164"/>
        <v>0</v>
      </c>
      <c r="AA149" s="52">
        <f t="shared" si="165"/>
        <v>0</v>
      </c>
      <c r="AB149" s="52">
        <f t="shared" si="191"/>
        <v>0</v>
      </c>
      <c r="AC149" s="53" t="s">
        <v>41</v>
      </c>
    </row>
    <row r="150" spans="1:29" ht="42" customHeight="1" x14ac:dyDescent="0.25">
      <c r="A150" s="54" t="s">
        <v>288</v>
      </c>
      <c r="B150" s="55" t="s">
        <v>38</v>
      </c>
      <c r="C150" s="107">
        <v>10</v>
      </c>
      <c r="D150" s="55" t="s">
        <v>39</v>
      </c>
      <c r="E150" s="69" t="s">
        <v>262</v>
      </c>
      <c r="F150" s="57">
        <v>233962050936</v>
      </c>
      <c r="G150" s="57">
        <v>0</v>
      </c>
      <c r="H150" s="57">
        <v>0</v>
      </c>
      <c r="I150" s="57">
        <v>0</v>
      </c>
      <c r="J150" s="57">
        <v>0</v>
      </c>
      <c r="K150" s="57">
        <v>0</v>
      </c>
      <c r="L150" s="57">
        <f t="shared" si="231"/>
        <v>0</v>
      </c>
      <c r="M150" s="58">
        <f>+F150+L150</f>
        <v>233962050936</v>
      </c>
      <c r="N150" s="114">
        <f t="shared" si="205"/>
        <v>2.2822468488037918E-2</v>
      </c>
      <c r="O150" s="57">
        <v>0</v>
      </c>
      <c r="P150" s="57">
        <v>233962050936</v>
      </c>
      <c r="Q150" s="57">
        <f t="shared" ref="Q150" si="248">M150-P150</f>
        <v>0</v>
      </c>
      <c r="R150" s="109">
        <v>233962050936</v>
      </c>
      <c r="S150" s="57">
        <f t="shared" ref="S150" si="249">+M150-R150</f>
        <v>0</v>
      </c>
      <c r="T150" s="57">
        <f t="shared" ref="T150" si="250">P150-R150</f>
        <v>0</v>
      </c>
      <c r="U150" s="57">
        <v>0</v>
      </c>
      <c r="V150" s="57">
        <f>+R150-U150</f>
        <v>233962050936</v>
      </c>
      <c r="W150" s="57">
        <v>0</v>
      </c>
      <c r="X150" s="60">
        <f t="shared" ref="X150" si="251">+U150-W150</f>
        <v>0</v>
      </c>
      <c r="Y150" s="61">
        <f t="shared" si="163"/>
        <v>1</v>
      </c>
      <c r="Z150" s="61">
        <f t="shared" si="164"/>
        <v>0</v>
      </c>
      <c r="AA150" s="61">
        <f t="shared" si="165"/>
        <v>0</v>
      </c>
      <c r="AB150" s="61">
        <f t="shared" si="191"/>
        <v>0</v>
      </c>
      <c r="AC150" s="62" t="s">
        <v>41</v>
      </c>
    </row>
    <row r="151" spans="1:29" ht="92.25" customHeight="1" x14ac:dyDescent="0.25">
      <c r="A151" s="46" t="s">
        <v>289</v>
      </c>
      <c r="B151" s="47" t="s">
        <v>38</v>
      </c>
      <c r="C151" s="47">
        <v>11</v>
      </c>
      <c r="D151" s="47" t="s">
        <v>39</v>
      </c>
      <c r="E151" s="105" t="s">
        <v>290</v>
      </c>
      <c r="F151" s="50">
        <f t="shared" ref="F151:U153" si="252">+F152</f>
        <v>253911263548</v>
      </c>
      <c r="G151" s="50">
        <f t="shared" si="252"/>
        <v>0</v>
      </c>
      <c r="H151" s="50">
        <f t="shared" si="252"/>
        <v>0</v>
      </c>
      <c r="I151" s="50">
        <f t="shared" si="252"/>
        <v>0</v>
      </c>
      <c r="J151" s="50">
        <f t="shared" si="252"/>
        <v>0</v>
      </c>
      <c r="K151" s="50">
        <f t="shared" si="252"/>
        <v>0</v>
      </c>
      <c r="L151" s="50">
        <f t="shared" si="231"/>
        <v>0</v>
      </c>
      <c r="M151" s="50">
        <f t="shared" si="252"/>
        <v>253911263548</v>
      </c>
      <c r="N151" s="96">
        <f t="shared" si="205"/>
        <v>2.4768469022642067E-2</v>
      </c>
      <c r="O151" s="50">
        <f t="shared" si="252"/>
        <v>0</v>
      </c>
      <c r="P151" s="50">
        <f t="shared" si="252"/>
        <v>253911263548</v>
      </c>
      <c r="Q151" s="50">
        <f t="shared" si="246"/>
        <v>0</v>
      </c>
      <c r="R151" s="50">
        <f t="shared" si="252"/>
        <v>253911263548</v>
      </c>
      <c r="S151" s="50">
        <f t="shared" si="252"/>
        <v>0</v>
      </c>
      <c r="T151" s="50">
        <f t="shared" si="252"/>
        <v>0</v>
      </c>
      <c r="U151" s="50">
        <f t="shared" si="252"/>
        <v>0</v>
      </c>
      <c r="V151" s="50">
        <f t="shared" ref="V151:X153" si="253">+V152</f>
        <v>253911263548</v>
      </c>
      <c r="W151" s="50">
        <f t="shared" si="253"/>
        <v>0</v>
      </c>
      <c r="X151" s="50">
        <f t="shared" si="253"/>
        <v>0</v>
      </c>
      <c r="Y151" s="52">
        <f t="shared" si="163"/>
        <v>1</v>
      </c>
      <c r="Z151" s="52">
        <f t="shared" si="164"/>
        <v>0</v>
      </c>
      <c r="AA151" s="52">
        <f t="shared" si="165"/>
        <v>0</v>
      </c>
      <c r="AB151" s="52">
        <f t="shared" si="191"/>
        <v>0</v>
      </c>
      <c r="AC151" s="53" t="s">
        <v>41</v>
      </c>
    </row>
    <row r="152" spans="1:29" ht="92.25" customHeight="1" x14ac:dyDescent="0.25">
      <c r="A152" s="46" t="s">
        <v>291</v>
      </c>
      <c r="B152" s="47" t="s">
        <v>38</v>
      </c>
      <c r="C152" s="47">
        <v>11</v>
      </c>
      <c r="D152" s="47" t="s">
        <v>39</v>
      </c>
      <c r="E152" s="105" t="s">
        <v>258</v>
      </c>
      <c r="F152" s="50">
        <f t="shared" si="252"/>
        <v>253911263548</v>
      </c>
      <c r="G152" s="50">
        <f t="shared" si="252"/>
        <v>0</v>
      </c>
      <c r="H152" s="50">
        <f t="shared" si="252"/>
        <v>0</v>
      </c>
      <c r="I152" s="50">
        <f t="shared" si="252"/>
        <v>0</v>
      </c>
      <c r="J152" s="50">
        <f t="shared" si="252"/>
        <v>0</v>
      </c>
      <c r="K152" s="50">
        <f t="shared" si="252"/>
        <v>0</v>
      </c>
      <c r="L152" s="50">
        <f t="shared" si="231"/>
        <v>0</v>
      </c>
      <c r="M152" s="50">
        <f t="shared" si="252"/>
        <v>253911263548</v>
      </c>
      <c r="N152" s="96">
        <f t="shared" si="205"/>
        <v>2.4768469022642067E-2</v>
      </c>
      <c r="O152" s="50">
        <f t="shared" si="252"/>
        <v>0</v>
      </c>
      <c r="P152" s="50">
        <f t="shared" si="252"/>
        <v>253911263548</v>
      </c>
      <c r="Q152" s="50">
        <f t="shared" si="246"/>
        <v>0</v>
      </c>
      <c r="R152" s="50">
        <f t="shared" si="252"/>
        <v>253911263548</v>
      </c>
      <c r="S152" s="50">
        <f t="shared" si="252"/>
        <v>0</v>
      </c>
      <c r="T152" s="50">
        <f t="shared" si="252"/>
        <v>0</v>
      </c>
      <c r="U152" s="50">
        <f t="shared" si="252"/>
        <v>0</v>
      </c>
      <c r="V152" s="50">
        <f t="shared" si="253"/>
        <v>253911263548</v>
      </c>
      <c r="W152" s="50">
        <f t="shared" si="253"/>
        <v>0</v>
      </c>
      <c r="X152" s="50">
        <f t="shared" si="253"/>
        <v>0</v>
      </c>
      <c r="Y152" s="52">
        <f t="shared" si="163"/>
        <v>1</v>
      </c>
      <c r="Z152" s="52">
        <f t="shared" si="164"/>
        <v>0</v>
      </c>
      <c r="AA152" s="52">
        <f t="shared" si="165"/>
        <v>0</v>
      </c>
      <c r="AB152" s="52">
        <f t="shared" si="191"/>
        <v>0</v>
      </c>
      <c r="AC152" s="53" t="s">
        <v>41</v>
      </c>
    </row>
    <row r="153" spans="1:29" ht="42" customHeight="1" x14ac:dyDescent="0.25">
      <c r="A153" s="46" t="s">
        <v>292</v>
      </c>
      <c r="B153" s="47" t="s">
        <v>38</v>
      </c>
      <c r="C153" s="47">
        <v>11</v>
      </c>
      <c r="D153" s="47" t="s">
        <v>39</v>
      </c>
      <c r="E153" s="48" t="s">
        <v>267</v>
      </c>
      <c r="F153" s="50">
        <f t="shared" si="252"/>
        <v>253911263548</v>
      </c>
      <c r="G153" s="50">
        <f t="shared" si="252"/>
        <v>0</v>
      </c>
      <c r="H153" s="50">
        <f t="shared" si="252"/>
        <v>0</v>
      </c>
      <c r="I153" s="50">
        <f t="shared" si="252"/>
        <v>0</v>
      </c>
      <c r="J153" s="50">
        <f t="shared" si="252"/>
        <v>0</v>
      </c>
      <c r="K153" s="50">
        <f t="shared" si="252"/>
        <v>0</v>
      </c>
      <c r="L153" s="50">
        <f t="shared" si="231"/>
        <v>0</v>
      </c>
      <c r="M153" s="50">
        <f t="shared" si="252"/>
        <v>253911263548</v>
      </c>
      <c r="N153" s="96">
        <f t="shared" si="205"/>
        <v>2.4768469022642067E-2</v>
      </c>
      <c r="O153" s="50">
        <f t="shared" si="252"/>
        <v>0</v>
      </c>
      <c r="P153" s="50">
        <f t="shared" si="252"/>
        <v>253911263548</v>
      </c>
      <c r="Q153" s="50">
        <f t="shared" si="246"/>
        <v>0</v>
      </c>
      <c r="R153" s="50">
        <f t="shared" si="252"/>
        <v>253911263548</v>
      </c>
      <c r="S153" s="50">
        <f t="shared" si="252"/>
        <v>0</v>
      </c>
      <c r="T153" s="50">
        <f t="shared" si="252"/>
        <v>0</v>
      </c>
      <c r="U153" s="50">
        <f t="shared" si="252"/>
        <v>0</v>
      </c>
      <c r="V153" s="50">
        <f t="shared" si="253"/>
        <v>253911263548</v>
      </c>
      <c r="W153" s="50">
        <f t="shared" si="253"/>
        <v>0</v>
      </c>
      <c r="X153" s="50">
        <f t="shared" si="253"/>
        <v>0</v>
      </c>
      <c r="Y153" s="52">
        <f t="shared" si="163"/>
        <v>1</v>
      </c>
      <c r="Z153" s="52">
        <f t="shared" si="164"/>
        <v>0</v>
      </c>
      <c r="AA153" s="52">
        <f t="shared" si="165"/>
        <v>0</v>
      </c>
      <c r="AB153" s="52">
        <f t="shared" si="191"/>
        <v>0</v>
      </c>
      <c r="AC153" s="53" t="s">
        <v>41</v>
      </c>
    </row>
    <row r="154" spans="1:29" ht="42" customHeight="1" x14ac:dyDescent="0.25">
      <c r="A154" s="54" t="s">
        <v>293</v>
      </c>
      <c r="B154" s="55" t="s">
        <v>38</v>
      </c>
      <c r="C154" s="107">
        <v>11</v>
      </c>
      <c r="D154" s="55" t="s">
        <v>39</v>
      </c>
      <c r="E154" s="69" t="s">
        <v>262</v>
      </c>
      <c r="F154" s="57">
        <v>253911263548</v>
      </c>
      <c r="G154" s="57">
        <v>0</v>
      </c>
      <c r="H154" s="57">
        <v>0</v>
      </c>
      <c r="I154" s="57">
        <v>0</v>
      </c>
      <c r="J154" s="57">
        <v>0</v>
      </c>
      <c r="K154" s="57">
        <v>0</v>
      </c>
      <c r="L154" s="57">
        <f t="shared" si="231"/>
        <v>0</v>
      </c>
      <c r="M154" s="58">
        <f>+F154+L154</f>
        <v>253911263548</v>
      </c>
      <c r="N154" s="114">
        <f t="shared" si="205"/>
        <v>2.4768469022642067E-2</v>
      </c>
      <c r="O154" s="57">
        <v>0</v>
      </c>
      <c r="P154" s="57">
        <v>253911263548</v>
      </c>
      <c r="Q154" s="57">
        <f t="shared" ref="Q154" si="254">M154-P154</f>
        <v>0</v>
      </c>
      <c r="R154" s="109">
        <v>253911263548</v>
      </c>
      <c r="S154" s="57">
        <f t="shared" ref="S154" si="255">+M154-R154</f>
        <v>0</v>
      </c>
      <c r="T154" s="57">
        <f t="shared" ref="T154" si="256">P154-R154</f>
        <v>0</v>
      </c>
      <c r="U154" s="57">
        <v>0</v>
      </c>
      <c r="V154" s="57">
        <f t="shared" ref="V154" si="257">+R154-U154</f>
        <v>253911263548</v>
      </c>
      <c r="W154" s="57">
        <v>0</v>
      </c>
      <c r="X154" s="60">
        <f t="shared" ref="X154" si="258">+U154-W154</f>
        <v>0</v>
      </c>
      <c r="Y154" s="61">
        <f t="shared" si="163"/>
        <v>1</v>
      </c>
      <c r="Z154" s="61">
        <f t="shared" si="164"/>
        <v>0</v>
      </c>
      <c r="AA154" s="61">
        <f t="shared" si="165"/>
        <v>0</v>
      </c>
      <c r="AB154" s="61">
        <f t="shared" si="191"/>
        <v>0</v>
      </c>
      <c r="AC154" s="62" t="s">
        <v>41</v>
      </c>
    </row>
    <row r="155" spans="1:29" ht="81.75" customHeight="1" x14ac:dyDescent="0.25">
      <c r="A155" s="46" t="s">
        <v>294</v>
      </c>
      <c r="B155" s="47" t="s">
        <v>38</v>
      </c>
      <c r="C155" s="47">
        <v>10</v>
      </c>
      <c r="D155" s="47" t="s">
        <v>39</v>
      </c>
      <c r="E155" s="105" t="s">
        <v>295</v>
      </c>
      <c r="F155" s="50">
        <f t="shared" ref="F155:U161" si="259">+F156</f>
        <v>281343803944</v>
      </c>
      <c r="G155" s="50">
        <f t="shared" si="259"/>
        <v>0</v>
      </c>
      <c r="H155" s="50">
        <f t="shared" si="259"/>
        <v>0</v>
      </c>
      <c r="I155" s="50">
        <f t="shared" si="259"/>
        <v>0</v>
      </c>
      <c r="J155" s="50">
        <f t="shared" si="259"/>
        <v>0</v>
      </c>
      <c r="K155" s="50">
        <f t="shared" si="259"/>
        <v>0</v>
      </c>
      <c r="L155" s="50">
        <f t="shared" si="231"/>
        <v>0</v>
      </c>
      <c r="M155" s="50">
        <f t="shared" si="259"/>
        <v>281343803944</v>
      </c>
      <c r="N155" s="96">
        <f t="shared" si="205"/>
        <v>2.7444451243817756E-2</v>
      </c>
      <c r="O155" s="50">
        <f t="shared" si="259"/>
        <v>0</v>
      </c>
      <c r="P155" s="50">
        <f t="shared" si="259"/>
        <v>281343803944</v>
      </c>
      <c r="Q155" s="50">
        <f t="shared" si="259"/>
        <v>0</v>
      </c>
      <c r="R155" s="50">
        <f t="shared" si="259"/>
        <v>281343803944</v>
      </c>
      <c r="S155" s="50">
        <f t="shared" si="259"/>
        <v>0</v>
      </c>
      <c r="T155" s="50">
        <f t="shared" si="259"/>
        <v>0</v>
      </c>
      <c r="U155" s="50">
        <f t="shared" si="259"/>
        <v>0</v>
      </c>
      <c r="V155" s="50">
        <f t="shared" ref="V155:X157" si="260">+V156</f>
        <v>281343803944</v>
      </c>
      <c r="W155" s="50">
        <f t="shared" si="260"/>
        <v>0</v>
      </c>
      <c r="X155" s="50">
        <f t="shared" si="260"/>
        <v>0</v>
      </c>
      <c r="Y155" s="52">
        <f t="shared" si="163"/>
        <v>1</v>
      </c>
      <c r="Z155" s="52">
        <f t="shared" si="164"/>
        <v>0</v>
      </c>
      <c r="AA155" s="52">
        <f t="shared" si="165"/>
        <v>0</v>
      </c>
      <c r="AB155" s="52">
        <f t="shared" si="191"/>
        <v>0</v>
      </c>
      <c r="AC155" s="53" t="s">
        <v>41</v>
      </c>
    </row>
    <row r="156" spans="1:29" ht="81.75" customHeight="1" x14ac:dyDescent="0.25">
      <c r="A156" s="46" t="s">
        <v>296</v>
      </c>
      <c r="B156" s="47" t="s">
        <v>38</v>
      </c>
      <c r="C156" s="47">
        <v>10</v>
      </c>
      <c r="D156" s="47" t="s">
        <v>39</v>
      </c>
      <c r="E156" s="105" t="s">
        <v>258</v>
      </c>
      <c r="F156" s="50">
        <f t="shared" si="259"/>
        <v>281343803944</v>
      </c>
      <c r="G156" s="50">
        <f t="shared" si="259"/>
        <v>0</v>
      </c>
      <c r="H156" s="50">
        <f t="shared" si="259"/>
        <v>0</v>
      </c>
      <c r="I156" s="50">
        <f t="shared" si="259"/>
        <v>0</v>
      </c>
      <c r="J156" s="50">
        <f t="shared" si="259"/>
        <v>0</v>
      </c>
      <c r="K156" s="50">
        <f t="shared" si="259"/>
        <v>0</v>
      </c>
      <c r="L156" s="50">
        <f t="shared" si="231"/>
        <v>0</v>
      </c>
      <c r="M156" s="50">
        <f t="shared" si="259"/>
        <v>281343803944</v>
      </c>
      <c r="N156" s="96">
        <f t="shared" si="205"/>
        <v>2.7444451243817756E-2</v>
      </c>
      <c r="O156" s="50">
        <f t="shared" si="259"/>
        <v>0</v>
      </c>
      <c r="P156" s="50">
        <f t="shared" si="259"/>
        <v>281343803944</v>
      </c>
      <c r="Q156" s="50">
        <f t="shared" si="259"/>
        <v>0</v>
      </c>
      <c r="R156" s="50">
        <f t="shared" si="259"/>
        <v>281343803944</v>
      </c>
      <c r="S156" s="50">
        <f t="shared" si="259"/>
        <v>0</v>
      </c>
      <c r="T156" s="50">
        <f t="shared" si="259"/>
        <v>0</v>
      </c>
      <c r="U156" s="50">
        <f t="shared" si="259"/>
        <v>0</v>
      </c>
      <c r="V156" s="50">
        <f t="shared" si="260"/>
        <v>281343803944</v>
      </c>
      <c r="W156" s="50">
        <f t="shared" si="260"/>
        <v>0</v>
      </c>
      <c r="X156" s="50">
        <f t="shared" si="260"/>
        <v>0</v>
      </c>
      <c r="Y156" s="52">
        <f t="shared" si="163"/>
        <v>1</v>
      </c>
      <c r="Z156" s="52">
        <f t="shared" si="164"/>
        <v>0</v>
      </c>
      <c r="AA156" s="52">
        <f t="shared" si="165"/>
        <v>0</v>
      </c>
      <c r="AB156" s="52">
        <f t="shared" si="191"/>
        <v>0</v>
      </c>
      <c r="AC156" s="53" t="s">
        <v>41</v>
      </c>
    </row>
    <row r="157" spans="1:29" ht="42" customHeight="1" x14ac:dyDescent="0.25">
      <c r="A157" s="46" t="s">
        <v>297</v>
      </c>
      <c r="B157" s="47" t="s">
        <v>38</v>
      </c>
      <c r="C157" s="47">
        <v>10</v>
      </c>
      <c r="D157" s="47" t="s">
        <v>39</v>
      </c>
      <c r="E157" s="48" t="s">
        <v>267</v>
      </c>
      <c r="F157" s="50">
        <f t="shared" si="259"/>
        <v>281343803944</v>
      </c>
      <c r="G157" s="50">
        <f t="shared" si="259"/>
        <v>0</v>
      </c>
      <c r="H157" s="50">
        <f t="shared" si="259"/>
        <v>0</v>
      </c>
      <c r="I157" s="50">
        <f t="shared" si="259"/>
        <v>0</v>
      </c>
      <c r="J157" s="50">
        <f t="shared" si="259"/>
        <v>0</v>
      </c>
      <c r="K157" s="50">
        <f t="shared" si="259"/>
        <v>0</v>
      </c>
      <c r="L157" s="50">
        <f t="shared" si="231"/>
        <v>0</v>
      </c>
      <c r="M157" s="50">
        <f t="shared" si="259"/>
        <v>281343803944</v>
      </c>
      <c r="N157" s="96">
        <f t="shared" si="205"/>
        <v>2.7444451243817756E-2</v>
      </c>
      <c r="O157" s="50">
        <f t="shared" si="259"/>
        <v>0</v>
      </c>
      <c r="P157" s="50">
        <f t="shared" si="259"/>
        <v>281343803944</v>
      </c>
      <c r="Q157" s="50">
        <f t="shared" si="259"/>
        <v>0</v>
      </c>
      <c r="R157" s="50">
        <f t="shared" si="259"/>
        <v>281343803944</v>
      </c>
      <c r="S157" s="50">
        <f t="shared" si="259"/>
        <v>0</v>
      </c>
      <c r="T157" s="50">
        <f t="shared" si="259"/>
        <v>0</v>
      </c>
      <c r="U157" s="50">
        <f t="shared" si="259"/>
        <v>0</v>
      </c>
      <c r="V157" s="50">
        <f t="shared" si="260"/>
        <v>281343803944</v>
      </c>
      <c r="W157" s="50">
        <f t="shared" si="260"/>
        <v>0</v>
      </c>
      <c r="X157" s="50">
        <f t="shared" si="260"/>
        <v>0</v>
      </c>
      <c r="Y157" s="52">
        <f t="shared" si="163"/>
        <v>1</v>
      </c>
      <c r="Z157" s="52">
        <f t="shared" si="164"/>
        <v>0</v>
      </c>
      <c r="AA157" s="52">
        <f t="shared" si="165"/>
        <v>0</v>
      </c>
      <c r="AB157" s="52">
        <f t="shared" si="191"/>
        <v>0</v>
      </c>
      <c r="AC157" s="53" t="s">
        <v>41</v>
      </c>
    </row>
    <row r="158" spans="1:29" ht="42" customHeight="1" x14ac:dyDescent="0.25">
      <c r="A158" s="54" t="s">
        <v>298</v>
      </c>
      <c r="B158" s="55" t="s">
        <v>38</v>
      </c>
      <c r="C158" s="107">
        <v>10</v>
      </c>
      <c r="D158" s="55" t="s">
        <v>39</v>
      </c>
      <c r="E158" s="69" t="s">
        <v>262</v>
      </c>
      <c r="F158" s="57">
        <v>281343803944</v>
      </c>
      <c r="G158" s="57">
        <v>0</v>
      </c>
      <c r="H158" s="57">
        <v>0</v>
      </c>
      <c r="I158" s="57">
        <v>0</v>
      </c>
      <c r="J158" s="57">
        <v>0</v>
      </c>
      <c r="K158" s="57">
        <v>0</v>
      </c>
      <c r="L158" s="57">
        <f t="shared" si="231"/>
        <v>0</v>
      </c>
      <c r="M158" s="58">
        <f>+F158+L158</f>
        <v>281343803944</v>
      </c>
      <c r="N158" s="114">
        <f t="shared" si="205"/>
        <v>2.7444451243817756E-2</v>
      </c>
      <c r="O158" s="57">
        <v>0</v>
      </c>
      <c r="P158" s="57">
        <v>281343803944</v>
      </c>
      <c r="Q158" s="57">
        <f t="shared" ref="Q158" si="261">M158-P158</f>
        <v>0</v>
      </c>
      <c r="R158" s="109">
        <v>281343803944</v>
      </c>
      <c r="S158" s="57">
        <f t="shared" ref="S158" si="262">+M158-R158</f>
        <v>0</v>
      </c>
      <c r="T158" s="57">
        <f t="shared" ref="T158" si="263">P158-R158</f>
        <v>0</v>
      </c>
      <c r="U158" s="109">
        <v>0</v>
      </c>
      <c r="V158" s="57">
        <f t="shared" ref="V158" si="264">+R158-U158</f>
        <v>281343803944</v>
      </c>
      <c r="W158" s="109">
        <v>0</v>
      </c>
      <c r="X158" s="60">
        <f t="shared" ref="X158" si="265">+U158-W158</f>
        <v>0</v>
      </c>
      <c r="Y158" s="61">
        <f t="shared" si="163"/>
        <v>1</v>
      </c>
      <c r="Z158" s="61">
        <f t="shared" si="164"/>
        <v>0</v>
      </c>
      <c r="AA158" s="61">
        <f t="shared" si="165"/>
        <v>0</v>
      </c>
      <c r="AB158" s="61">
        <f t="shared" si="191"/>
        <v>0</v>
      </c>
      <c r="AC158" s="62" t="s">
        <v>41</v>
      </c>
    </row>
    <row r="159" spans="1:29" ht="70.5" customHeight="1" x14ac:dyDescent="0.25">
      <c r="A159" s="46" t="s">
        <v>299</v>
      </c>
      <c r="B159" s="47" t="s">
        <v>38</v>
      </c>
      <c r="C159" s="47">
        <v>10</v>
      </c>
      <c r="D159" s="47" t="s">
        <v>39</v>
      </c>
      <c r="E159" s="105" t="s">
        <v>300</v>
      </c>
      <c r="F159" s="50">
        <f t="shared" ref="F159:U160" si="266">+F160</f>
        <v>9500000000</v>
      </c>
      <c r="G159" s="50">
        <f t="shared" si="266"/>
        <v>0</v>
      </c>
      <c r="H159" s="50">
        <f t="shared" si="266"/>
        <v>0</v>
      </c>
      <c r="I159" s="50">
        <f t="shared" si="266"/>
        <v>0</v>
      </c>
      <c r="J159" s="50">
        <f t="shared" si="266"/>
        <v>0</v>
      </c>
      <c r="K159" s="50">
        <f t="shared" si="266"/>
        <v>0</v>
      </c>
      <c r="L159" s="50">
        <f t="shared" si="231"/>
        <v>0</v>
      </c>
      <c r="M159" s="50">
        <f t="shared" si="266"/>
        <v>9500000000</v>
      </c>
      <c r="N159" s="51">
        <f t="shared" si="205"/>
        <v>9.2670349643869914E-4</v>
      </c>
      <c r="O159" s="50">
        <f t="shared" si="266"/>
        <v>0</v>
      </c>
      <c r="P159" s="50">
        <f t="shared" si="266"/>
        <v>8727618894.5</v>
      </c>
      <c r="Q159" s="50">
        <f t="shared" si="259"/>
        <v>772381105.5</v>
      </c>
      <c r="R159" s="50">
        <f t="shared" si="266"/>
        <v>6383282244.5</v>
      </c>
      <c r="S159" s="50">
        <f t="shared" si="266"/>
        <v>3116717755.5</v>
      </c>
      <c r="T159" s="50">
        <f t="shared" si="266"/>
        <v>2344336650</v>
      </c>
      <c r="U159" s="50">
        <f t="shared" si="266"/>
        <v>0</v>
      </c>
      <c r="V159" s="50">
        <f t="shared" ref="V159:X160" si="267">+V160</f>
        <v>6383282244.5</v>
      </c>
      <c r="W159" s="50">
        <f t="shared" si="267"/>
        <v>0</v>
      </c>
      <c r="X159" s="50">
        <f t="shared" si="267"/>
        <v>0</v>
      </c>
      <c r="Y159" s="52">
        <f t="shared" si="163"/>
        <v>0.67192444678947372</v>
      </c>
      <c r="Z159" s="52">
        <f t="shared" si="164"/>
        <v>0</v>
      </c>
      <c r="AA159" s="52">
        <f t="shared" si="165"/>
        <v>0</v>
      </c>
      <c r="AB159" s="52">
        <f t="shared" si="191"/>
        <v>0</v>
      </c>
      <c r="AC159" s="53" t="s">
        <v>41</v>
      </c>
    </row>
    <row r="160" spans="1:29" ht="86.25" customHeight="1" x14ac:dyDescent="0.25">
      <c r="A160" s="46" t="s">
        <v>301</v>
      </c>
      <c r="B160" s="47" t="s">
        <v>38</v>
      </c>
      <c r="C160" s="47">
        <v>10</v>
      </c>
      <c r="D160" s="47" t="s">
        <v>39</v>
      </c>
      <c r="E160" s="105" t="s">
        <v>258</v>
      </c>
      <c r="F160" s="50">
        <f t="shared" si="266"/>
        <v>9500000000</v>
      </c>
      <c r="G160" s="50">
        <f t="shared" si="266"/>
        <v>0</v>
      </c>
      <c r="H160" s="50">
        <f t="shared" si="266"/>
        <v>0</v>
      </c>
      <c r="I160" s="50">
        <f t="shared" si="266"/>
        <v>0</v>
      </c>
      <c r="J160" s="50">
        <f t="shared" si="266"/>
        <v>0</v>
      </c>
      <c r="K160" s="50">
        <f t="shared" si="266"/>
        <v>0</v>
      </c>
      <c r="L160" s="50">
        <f t="shared" si="231"/>
        <v>0</v>
      </c>
      <c r="M160" s="50">
        <f t="shared" si="266"/>
        <v>9500000000</v>
      </c>
      <c r="N160" s="51">
        <f t="shared" si="205"/>
        <v>9.2670349643869914E-4</v>
      </c>
      <c r="O160" s="50">
        <f t="shared" si="266"/>
        <v>0</v>
      </c>
      <c r="P160" s="50">
        <f t="shared" si="266"/>
        <v>8727618894.5</v>
      </c>
      <c r="Q160" s="50">
        <f t="shared" si="259"/>
        <v>772381105.5</v>
      </c>
      <c r="R160" s="50">
        <f t="shared" si="266"/>
        <v>6383282244.5</v>
      </c>
      <c r="S160" s="50">
        <f t="shared" si="266"/>
        <v>3116717755.5</v>
      </c>
      <c r="T160" s="50">
        <f t="shared" si="266"/>
        <v>2344336650</v>
      </c>
      <c r="U160" s="50">
        <f t="shared" si="266"/>
        <v>0</v>
      </c>
      <c r="V160" s="50">
        <f t="shared" si="267"/>
        <v>6383282244.5</v>
      </c>
      <c r="W160" s="50">
        <f t="shared" si="267"/>
        <v>0</v>
      </c>
      <c r="X160" s="50">
        <f t="shared" si="267"/>
        <v>0</v>
      </c>
      <c r="Y160" s="52">
        <f t="shared" si="163"/>
        <v>0.67192444678947372</v>
      </c>
      <c r="Z160" s="52">
        <f t="shared" si="164"/>
        <v>0</v>
      </c>
      <c r="AA160" s="52">
        <f t="shared" si="165"/>
        <v>0</v>
      </c>
      <c r="AB160" s="52">
        <f t="shared" si="191"/>
        <v>0</v>
      </c>
      <c r="AC160" s="53" t="s">
        <v>41</v>
      </c>
    </row>
    <row r="161" spans="1:29" ht="70.5" customHeight="1" x14ac:dyDescent="0.25">
      <c r="A161" s="46" t="s">
        <v>302</v>
      </c>
      <c r="B161" s="47" t="s">
        <v>38</v>
      </c>
      <c r="C161" s="47">
        <v>10</v>
      </c>
      <c r="D161" s="47" t="s">
        <v>39</v>
      </c>
      <c r="E161" s="105" t="s">
        <v>303</v>
      </c>
      <c r="F161" s="50">
        <f t="shared" ref="F161:X161" si="268">SUM(F162:F162)</f>
        <v>9500000000</v>
      </c>
      <c r="G161" s="50">
        <f t="shared" si="268"/>
        <v>0</v>
      </c>
      <c r="H161" s="50">
        <f t="shared" si="268"/>
        <v>0</v>
      </c>
      <c r="I161" s="50">
        <f t="shared" si="268"/>
        <v>0</v>
      </c>
      <c r="J161" s="50">
        <f t="shared" si="268"/>
        <v>0</v>
      </c>
      <c r="K161" s="50">
        <f t="shared" si="268"/>
        <v>0</v>
      </c>
      <c r="L161" s="50">
        <f t="shared" si="231"/>
        <v>0</v>
      </c>
      <c r="M161" s="50">
        <f t="shared" si="268"/>
        <v>9500000000</v>
      </c>
      <c r="N161" s="51">
        <f t="shared" si="205"/>
        <v>9.2670349643869914E-4</v>
      </c>
      <c r="O161" s="50">
        <f t="shared" si="268"/>
        <v>0</v>
      </c>
      <c r="P161" s="50">
        <f t="shared" si="268"/>
        <v>8727618894.5</v>
      </c>
      <c r="Q161" s="50">
        <f t="shared" si="259"/>
        <v>772381105.5</v>
      </c>
      <c r="R161" s="50">
        <f t="shared" si="268"/>
        <v>6383282244.5</v>
      </c>
      <c r="S161" s="50">
        <f t="shared" si="268"/>
        <v>3116717755.5</v>
      </c>
      <c r="T161" s="50">
        <f t="shared" si="268"/>
        <v>2344336650</v>
      </c>
      <c r="U161" s="50">
        <f t="shared" si="268"/>
        <v>0</v>
      </c>
      <c r="V161" s="50">
        <f t="shared" si="268"/>
        <v>6383282244.5</v>
      </c>
      <c r="W161" s="50">
        <f t="shared" si="268"/>
        <v>0</v>
      </c>
      <c r="X161" s="50">
        <f t="shared" si="268"/>
        <v>0</v>
      </c>
      <c r="Y161" s="52">
        <f t="shared" si="163"/>
        <v>0.67192444678947372</v>
      </c>
      <c r="Z161" s="52">
        <f t="shared" si="164"/>
        <v>0</v>
      </c>
      <c r="AA161" s="52">
        <f t="shared" si="165"/>
        <v>0</v>
      </c>
      <c r="AB161" s="52">
        <f t="shared" si="191"/>
        <v>0</v>
      </c>
      <c r="AC161" s="53" t="s">
        <v>41</v>
      </c>
    </row>
    <row r="162" spans="1:29" ht="42" customHeight="1" x14ac:dyDescent="0.25">
      <c r="A162" s="54" t="s">
        <v>304</v>
      </c>
      <c r="B162" s="55" t="s">
        <v>38</v>
      </c>
      <c r="C162" s="55">
        <v>10</v>
      </c>
      <c r="D162" s="55" t="s">
        <v>39</v>
      </c>
      <c r="E162" s="69" t="s">
        <v>262</v>
      </c>
      <c r="F162" s="57">
        <v>9500000000</v>
      </c>
      <c r="G162" s="57">
        <v>0</v>
      </c>
      <c r="H162" s="57">
        <v>0</v>
      </c>
      <c r="I162" s="57">
        <v>0</v>
      </c>
      <c r="J162" s="57">
        <v>0</v>
      </c>
      <c r="K162" s="57">
        <v>0</v>
      </c>
      <c r="L162" s="57">
        <v>0</v>
      </c>
      <c r="M162" s="58">
        <f>+F162+L162</f>
        <v>9500000000</v>
      </c>
      <c r="N162" s="59">
        <f t="shared" si="205"/>
        <v>9.2670349643869914E-4</v>
      </c>
      <c r="O162" s="57">
        <v>0</v>
      </c>
      <c r="P162" s="57">
        <v>8727618894.5</v>
      </c>
      <c r="Q162" s="57">
        <f t="shared" ref="Q162" si="269">M162-P162</f>
        <v>772381105.5</v>
      </c>
      <c r="R162" s="109">
        <v>6383282244.5</v>
      </c>
      <c r="S162" s="57">
        <f t="shared" ref="S162" si="270">+M162-R162</f>
        <v>3116717755.5</v>
      </c>
      <c r="T162" s="57">
        <f t="shared" ref="T162" si="271">P162-R162</f>
        <v>2344336650</v>
      </c>
      <c r="U162" s="109">
        <v>0</v>
      </c>
      <c r="V162" s="57">
        <f t="shared" ref="V162" si="272">+R162-U162</f>
        <v>6383282244.5</v>
      </c>
      <c r="W162" s="109">
        <v>0</v>
      </c>
      <c r="X162" s="60">
        <f t="shared" ref="X162" si="273">+U162-W162</f>
        <v>0</v>
      </c>
      <c r="Y162" s="61">
        <f t="shared" si="163"/>
        <v>0.67192444678947372</v>
      </c>
      <c r="Z162" s="61">
        <f t="shared" si="164"/>
        <v>0</v>
      </c>
      <c r="AA162" s="61">
        <f t="shared" si="165"/>
        <v>0</v>
      </c>
      <c r="AB162" s="61">
        <f t="shared" si="191"/>
        <v>0</v>
      </c>
      <c r="AC162" s="62" t="s">
        <v>41</v>
      </c>
    </row>
    <row r="163" spans="1:29" ht="93" customHeight="1" x14ac:dyDescent="0.25">
      <c r="A163" s="46" t="s">
        <v>305</v>
      </c>
      <c r="B163" s="47" t="s">
        <v>38</v>
      </c>
      <c r="C163" s="47">
        <v>11</v>
      </c>
      <c r="D163" s="47" t="s">
        <v>39</v>
      </c>
      <c r="E163" s="105" t="s">
        <v>306</v>
      </c>
      <c r="F163" s="50">
        <f>+F164</f>
        <v>299641352504</v>
      </c>
      <c r="G163" s="50">
        <f t="shared" ref="G163:V172" si="274">+G164</f>
        <v>0</v>
      </c>
      <c r="H163" s="50">
        <f t="shared" si="274"/>
        <v>0</v>
      </c>
      <c r="I163" s="50">
        <f t="shared" si="274"/>
        <v>0</v>
      </c>
      <c r="J163" s="50">
        <f t="shared" si="274"/>
        <v>0</v>
      </c>
      <c r="K163" s="50">
        <f t="shared" si="274"/>
        <v>0</v>
      </c>
      <c r="L163" s="50">
        <f t="shared" ref="L163:L226" si="275">+G163-H163-I163+J163-K163</f>
        <v>0</v>
      </c>
      <c r="M163" s="50">
        <f t="shared" si="274"/>
        <v>299641352504</v>
      </c>
      <c r="N163" s="96">
        <f t="shared" si="205"/>
        <v>2.9229335688745008E-2</v>
      </c>
      <c r="O163" s="50">
        <f t="shared" si="274"/>
        <v>0</v>
      </c>
      <c r="P163" s="50">
        <f t="shared" si="274"/>
        <v>299641352504</v>
      </c>
      <c r="Q163" s="50">
        <f t="shared" si="274"/>
        <v>0</v>
      </c>
      <c r="R163" s="50">
        <f t="shared" si="274"/>
        <v>299641352504</v>
      </c>
      <c r="S163" s="50">
        <f t="shared" si="274"/>
        <v>0</v>
      </c>
      <c r="T163" s="50">
        <f t="shared" si="274"/>
        <v>0</v>
      </c>
      <c r="U163" s="50">
        <f t="shared" si="274"/>
        <v>0</v>
      </c>
      <c r="V163" s="50">
        <f t="shared" si="274"/>
        <v>299641352504</v>
      </c>
      <c r="W163" s="50">
        <f t="shared" ref="W163:X165" si="276">+W164</f>
        <v>0</v>
      </c>
      <c r="X163" s="50">
        <f t="shared" si="276"/>
        <v>0</v>
      </c>
      <c r="Y163" s="52">
        <f t="shared" si="163"/>
        <v>1</v>
      </c>
      <c r="Z163" s="52">
        <f t="shared" si="164"/>
        <v>0</v>
      </c>
      <c r="AA163" s="52">
        <f t="shared" si="165"/>
        <v>0</v>
      </c>
      <c r="AB163" s="52">
        <f t="shared" si="191"/>
        <v>0</v>
      </c>
      <c r="AC163" s="53" t="s">
        <v>41</v>
      </c>
    </row>
    <row r="164" spans="1:29" ht="93" customHeight="1" x14ac:dyDescent="0.25">
      <c r="A164" s="46" t="s">
        <v>307</v>
      </c>
      <c r="B164" s="47" t="s">
        <v>38</v>
      </c>
      <c r="C164" s="47">
        <v>11</v>
      </c>
      <c r="D164" s="47" t="s">
        <v>39</v>
      </c>
      <c r="E164" s="105" t="s">
        <v>258</v>
      </c>
      <c r="F164" s="50">
        <f>+F165</f>
        <v>299641352504</v>
      </c>
      <c r="G164" s="50">
        <f t="shared" si="274"/>
        <v>0</v>
      </c>
      <c r="H164" s="50">
        <f t="shared" si="274"/>
        <v>0</v>
      </c>
      <c r="I164" s="50">
        <f t="shared" si="274"/>
        <v>0</v>
      </c>
      <c r="J164" s="50">
        <f t="shared" si="274"/>
        <v>0</v>
      </c>
      <c r="K164" s="50">
        <f t="shared" si="274"/>
        <v>0</v>
      </c>
      <c r="L164" s="50">
        <f t="shared" si="275"/>
        <v>0</v>
      </c>
      <c r="M164" s="50">
        <f t="shared" si="274"/>
        <v>299641352504</v>
      </c>
      <c r="N164" s="96">
        <f t="shared" si="205"/>
        <v>2.9229335688745008E-2</v>
      </c>
      <c r="O164" s="50">
        <f t="shared" si="274"/>
        <v>0</v>
      </c>
      <c r="P164" s="50">
        <f t="shared" si="274"/>
        <v>299641352504</v>
      </c>
      <c r="Q164" s="50">
        <f t="shared" si="274"/>
        <v>0</v>
      </c>
      <c r="R164" s="50">
        <f t="shared" si="274"/>
        <v>299641352504</v>
      </c>
      <c r="S164" s="50">
        <f t="shared" si="274"/>
        <v>0</v>
      </c>
      <c r="T164" s="50">
        <f t="shared" si="274"/>
        <v>0</v>
      </c>
      <c r="U164" s="50">
        <f t="shared" si="274"/>
        <v>0</v>
      </c>
      <c r="V164" s="50">
        <f t="shared" si="274"/>
        <v>299641352504</v>
      </c>
      <c r="W164" s="50">
        <f t="shared" si="276"/>
        <v>0</v>
      </c>
      <c r="X164" s="50">
        <f t="shared" si="276"/>
        <v>0</v>
      </c>
      <c r="Y164" s="52">
        <f t="shared" si="163"/>
        <v>1</v>
      </c>
      <c r="Z164" s="52">
        <f t="shared" si="164"/>
        <v>0</v>
      </c>
      <c r="AA164" s="52">
        <f t="shared" si="165"/>
        <v>0</v>
      </c>
      <c r="AB164" s="52">
        <f t="shared" si="191"/>
        <v>0</v>
      </c>
      <c r="AC164" s="53" t="s">
        <v>41</v>
      </c>
    </row>
    <row r="165" spans="1:29" ht="42" customHeight="1" x14ac:dyDescent="0.25">
      <c r="A165" s="46" t="s">
        <v>308</v>
      </c>
      <c r="B165" s="47" t="s">
        <v>38</v>
      </c>
      <c r="C165" s="47">
        <v>11</v>
      </c>
      <c r="D165" s="47" t="s">
        <v>39</v>
      </c>
      <c r="E165" s="48" t="s">
        <v>267</v>
      </c>
      <c r="F165" s="50">
        <f>+F166</f>
        <v>299641352504</v>
      </c>
      <c r="G165" s="50">
        <f t="shared" si="274"/>
        <v>0</v>
      </c>
      <c r="H165" s="50">
        <f t="shared" si="274"/>
        <v>0</v>
      </c>
      <c r="I165" s="50">
        <f t="shared" si="274"/>
        <v>0</v>
      </c>
      <c r="J165" s="50">
        <f t="shared" si="274"/>
        <v>0</v>
      </c>
      <c r="K165" s="50">
        <f t="shared" si="274"/>
        <v>0</v>
      </c>
      <c r="L165" s="50">
        <f t="shared" si="275"/>
        <v>0</v>
      </c>
      <c r="M165" s="50">
        <f t="shared" si="274"/>
        <v>299641352504</v>
      </c>
      <c r="N165" s="96">
        <f t="shared" si="205"/>
        <v>2.9229335688745008E-2</v>
      </c>
      <c r="O165" s="50">
        <f t="shared" si="274"/>
        <v>0</v>
      </c>
      <c r="P165" s="50">
        <f t="shared" si="274"/>
        <v>299641352504</v>
      </c>
      <c r="Q165" s="50">
        <f t="shared" si="274"/>
        <v>0</v>
      </c>
      <c r="R165" s="50">
        <f t="shared" si="274"/>
        <v>299641352504</v>
      </c>
      <c r="S165" s="50">
        <f t="shared" si="274"/>
        <v>0</v>
      </c>
      <c r="T165" s="50">
        <f t="shared" si="274"/>
        <v>0</v>
      </c>
      <c r="U165" s="50">
        <f t="shared" si="274"/>
        <v>0</v>
      </c>
      <c r="V165" s="50">
        <f t="shared" si="274"/>
        <v>299641352504</v>
      </c>
      <c r="W165" s="50">
        <f t="shared" si="276"/>
        <v>0</v>
      </c>
      <c r="X165" s="50">
        <f t="shared" si="276"/>
        <v>0</v>
      </c>
      <c r="Y165" s="52">
        <f t="shared" si="163"/>
        <v>1</v>
      </c>
      <c r="Z165" s="52">
        <f t="shared" si="164"/>
        <v>0</v>
      </c>
      <c r="AA165" s="52">
        <f t="shared" si="165"/>
        <v>0</v>
      </c>
      <c r="AB165" s="52">
        <f t="shared" si="191"/>
        <v>0</v>
      </c>
      <c r="AC165" s="53" t="s">
        <v>41</v>
      </c>
    </row>
    <row r="166" spans="1:29" ht="42" customHeight="1" x14ac:dyDescent="0.25">
      <c r="A166" s="54" t="s">
        <v>309</v>
      </c>
      <c r="B166" s="55" t="s">
        <v>38</v>
      </c>
      <c r="C166" s="55">
        <v>11</v>
      </c>
      <c r="D166" s="55" t="s">
        <v>39</v>
      </c>
      <c r="E166" s="69" t="s">
        <v>262</v>
      </c>
      <c r="F166" s="57">
        <v>299641352504</v>
      </c>
      <c r="G166" s="57">
        <v>0</v>
      </c>
      <c r="H166" s="57">
        <v>0</v>
      </c>
      <c r="I166" s="57">
        <v>0</v>
      </c>
      <c r="J166" s="57">
        <v>0</v>
      </c>
      <c r="K166" s="57">
        <v>0</v>
      </c>
      <c r="L166" s="57">
        <f t="shared" si="275"/>
        <v>0</v>
      </c>
      <c r="M166" s="58">
        <f>+F166+L166</f>
        <v>299641352504</v>
      </c>
      <c r="N166" s="114">
        <f t="shared" si="205"/>
        <v>2.9229335688745008E-2</v>
      </c>
      <c r="O166" s="57">
        <v>0</v>
      </c>
      <c r="P166" s="57">
        <v>299641352504</v>
      </c>
      <c r="Q166" s="57">
        <f t="shared" ref="Q166" si="277">M166-P166</f>
        <v>0</v>
      </c>
      <c r="R166" s="109">
        <v>299641352504</v>
      </c>
      <c r="S166" s="57">
        <f t="shared" ref="S166" si="278">+M166-R166</f>
        <v>0</v>
      </c>
      <c r="T166" s="57">
        <f t="shared" ref="T166" si="279">P166-R166</f>
        <v>0</v>
      </c>
      <c r="U166" s="109">
        <v>0</v>
      </c>
      <c r="V166" s="57">
        <f t="shared" ref="V166" si="280">+R166-U166</f>
        <v>299641352504</v>
      </c>
      <c r="W166" s="109">
        <v>0</v>
      </c>
      <c r="X166" s="60">
        <f t="shared" ref="X166" si="281">+U166-W166</f>
        <v>0</v>
      </c>
      <c r="Y166" s="61">
        <f t="shared" si="163"/>
        <v>1</v>
      </c>
      <c r="Z166" s="61">
        <f t="shared" si="164"/>
        <v>0</v>
      </c>
      <c r="AA166" s="61">
        <f t="shared" si="165"/>
        <v>0</v>
      </c>
      <c r="AB166" s="61">
        <f t="shared" si="191"/>
        <v>0</v>
      </c>
      <c r="AC166" s="62" t="s">
        <v>41</v>
      </c>
    </row>
    <row r="167" spans="1:29" ht="78" customHeight="1" x14ac:dyDescent="0.25">
      <c r="A167" s="46" t="s">
        <v>310</v>
      </c>
      <c r="B167" s="47" t="s">
        <v>38</v>
      </c>
      <c r="C167" s="47">
        <v>10</v>
      </c>
      <c r="D167" s="47" t="s">
        <v>39</v>
      </c>
      <c r="E167" s="48" t="s">
        <v>311</v>
      </c>
      <c r="F167" s="50">
        <f>+F168</f>
        <v>345161334205</v>
      </c>
      <c r="G167" s="50">
        <f t="shared" ref="G167:X169" si="282">+G168</f>
        <v>0</v>
      </c>
      <c r="H167" s="50">
        <f t="shared" si="282"/>
        <v>0</v>
      </c>
      <c r="I167" s="50">
        <f>+I168</f>
        <v>345161334205</v>
      </c>
      <c r="J167" s="50">
        <f t="shared" si="282"/>
        <v>0</v>
      </c>
      <c r="K167" s="50">
        <f t="shared" si="282"/>
        <v>0</v>
      </c>
      <c r="L167" s="50">
        <f t="shared" si="275"/>
        <v>-345161334205</v>
      </c>
      <c r="M167" s="50">
        <f t="shared" si="282"/>
        <v>0</v>
      </c>
      <c r="N167" s="96">
        <f t="shared" si="205"/>
        <v>0</v>
      </c>
      <c r="O167" s="50">
        <f t="shared" si="282"/>
        <v>0</v>
      </c>
      <c r="P167" s="50">
        <f t="shared" si="282"/>
        <v>0</v>
      </c>
      <c r="Q167" s="50">
        <f>+Q168</f>
        <v>0</v>
      </c>
      <c r="R167" s="50">
        <f t="shared" si="282"/>
        <v>0</v>
      </c>
      <c r="S167" s="50">
        <f t="shared" si="282"/>
        <v>0</v>
      </c>
      <c r="T167" s="50">
        <f t="shared" si="282"/>
        <v>0</v>
      </c>
      <c r="U167" s="50">
        <f t="shared" si="282"/>
        <v>0</v>
      </c>
      <c r="V167" s="50">
        <f t="shared" si="282"/>
        <v>0</v>
      </c>
      <c r="W167" s="50">
        <f t="shared" si="282"/>
        <v>0</v>
      </c>
      <c r="X167" s="50">
        <f t="shared" si="282"/>
        <v>0</v>
      </c>
      <c r="Y167" s="52" t="s">
        <v>41</v>
      </c>
      <c r="Z167" s="52" t="s">
        <v>41</v>
      </c>
      <c r="AA167" s="52" t="s">
        <v>41</v>
      </c>
      <c r="AB167" s="52" t="s">
        <v>41</v>
      </c>
      <c r="AC167" s="53" t="s">
        <v>41</v>
      </c>
    </row>
    <row r="168" spans="1:29" ht="84" customHeight="1" x14ac:dyDescent="0.25">
      <c r="A168" s="46" t="s">
        <v>312</v>
      </c>
      <c r="B168" s="47" t="s">
        <v>38</v>
      </c>
      <c r="C168" s="47">
        <v>10</v>
      </c>
      <c r="D168" s="47" t="s">
        <v>39</v>
      </c>
      <c r="E168" s="48" t="s">
        <v>258</v>
      </c>
      <c r="F168" s="50">
        <v>345161334205</v>
      </c>
      <c r="G168" s="50">
        <f>+G169</f>
        <v>0</v>
      </c>
      <c r="H168" s="50">
        <f>+H169</f>
        <v>0</v>
      </c>
      <c r="I168" s="50">
        <v>345161334205</v>
      </c>
      <c r="J168" s="50">
        <f>+J169</f>
        <v>0</v>
      </c>
      <c r="K168" s="50">
        <f>+K169</f>
        <v>0</v>
      </c>
      <c r="L168" s="50">
        <f t="shared" si="275"/>
        <v>-345161334205</v>
      </c>
      <c r="M168" s="50">
        <f>+M169</f>
        <v>0</v>
      </c>
      <c r="N168" s="96">
        <f t="shared" si="205"/>
        <v>0</v>
      </c>
      <c r="O168" s="50">
        <f t="shared" si="282"/>
        <v>0</v>
      </c>
      <c r="P168" s="50">
        <f t="shared" si="282"/>
        <v>0</v>
      </c>
      <c r="Q168" s="50">
        <f>+Q169</f>
        <v>0</v>
      </c>
      <c r="R168" s="50">
        <f t="shared" si="282"/>
        <v>0</v>
      </c>
      <c r="S168" s="50">
        <f t="shared" si="282"/>
        <v>0</v>
      </c>
      <c r="T168" s="50">
        <f t="shared" si="282"/>
        <v>0</v>
      </c>
      <c r="U168" s="50">
        <f t="shared" si="282"/>
        <v>0</v>
      </c>
      <c r="V168" s="50">
        <f t="shared" si="282"/>
        <v>0</v>
      </c>
      <c r="W168" s="50">
        <f t="shared" si="282"/>
        <v>0</v>
      </c>
      <c r="X168" s="50">
        <f t="shared" si="282"/>
        <v>0</v>
      </c>
      <c r="Y168" s="52" t="s">
        <v>41</v>
      </c>
      <c r="Z168" s="52" t="s">
        <v>41</v>
      </c>
      <c r="AA168" s="52" t="s">
        <v>41</v>
      </c>
      <c r="AB168" s="52" t="s">
        <v>41</v>
      </c>
      <c r="AC168" s="53" t="s">
        <v>41</v>
      </c>
    </row>
    <row r="169" spans="1:29" ht="42" customHeight="1" x14ac:dyDescent="0.25">
      <c r="A169" s="46" t="s">
        <v>313</v>
      </c>
      <c r="B169" s="47" t="s">
        <v>38</v>
      </c>
      <c r="C169" s="47">
        <v>10</v>
      </c>
      <c r="D169" s="47" t="s">
        <v>39</v>
      </c>
      <c r="E169" s="48" t="s">
        <v>267</v>
      </c>
      <c r="F169" s="50">
        <f t="shared" ref="F169:T173" si="283">+F170</f>
        <v>0</v>
      </c>
      <c r="G169" s="50">
        <f>+G170</f>
        <v>0</v>
      </c>
      <c r="H169" s="50">
        <f>+H170</f>
        <v>0</v>
      </c>
      <c r="I169" s="50">
        <f>+I170</f>
        <v>0</v>
      </c>
      <c r="J169" s="50">
        <f>+J170</f>
        <v>0</v>
      </c>
      <c r="K169" s="50">
        <f>+K170</f>
        <v>0</v>
      </c>
      <c r="L169" s="50">
        <f t="shared" si="275"/>
        <v>0</v>
      </c>
      <c r="M169" s="50">
        <f>+M170</f>
        <v>0</v>
      </c>
      <c r="N169" s="96">
        <f t="shared" si="205"/>
        <v>0</v>
      </c>
      <c r="O169" s="50">
        <f t="shared" si="282"/>
        <v>0</v>
      </c>
      <c r="P169" s="50">
        <f t="shared" si="282"/>
        <v>0</v>
      </c>
      <c r="Q169" s="50">
        <f t="shared" si="283"/>
        <v>0</v>
      </c>
      <c r="R169" s="50">
        <f t="shared" si="282"/>
        <v>0</v>
      </c>
      <c r="S169" s="50">
        <f t="shared" si="282"/>
        <v>0</v>
      </c>
      <c r="T169" s="50">
        <f t="shared" si="282"/>
        <v>0</v>
      </c>
      <c r="U169" s="50">
        <f t="shared" si="282"/>
        <v>0</v>
      </c>
      <c r="V169" s="50">
        <f t="shared" si="282"/>
        <v>0</v>
      </c>
      <c r="W169" s="50">
        <f t="shared" si="282"/>
        <v>0</v>
      </c>
      <c r="X169" s="50">
        <f t="shared" si="282"/>
        <v>0</v>
      </c>
      <c r="Y169" s="52" t="s">
        <v>41</v>
      </c>
      <c r="Z169" s="52" t="s">
        <v>41</v>
      </c>
      <c r="AA169" s="52" t="s">
        <v>41</v>
      </c>
      <c r="AB169" s="52" t="s">
        <v>41</v>
      </c>
      <c r="AC169" s="53" t="s">
        <v>41</v>
      </c>
    </row>
    <row r="170" spans="1:29" ht="42" customHeight="1" x14ac:dyDescent="0.25">
      <c r="A170" s="54" t="s">
        <v>314</v>
      </c>
      <c r="B170" s="55" t="s">
        <v>38</v>
      </c>
      <c r="C170" s="55">
        <v>10</v>
      </c>
      <c r="D170" s="55" t="s">
        <v>39</v>
      </c>
      <c r="E170" s="69" t="s">
        <v>262</v>
      </c>
      <c r="F170" s="57">
        <v>0</v>
      </c>
      <c r="G170" s="57">
        <v>0</v>
      </c>
      <c r="H170" s="57">
        <v>0</v>
      </c>
      <c r="I170" s="57">
        <v>0</v>
      </c>
      <c r="J170" s="57">
        <v>0</v>
      </c>
      <c r="K170" s="57">
        <v>0</v>
      </c>
      <c r="L170" s="57">
        <f t="shared" si="275"/>
        <v>0</v>
      </c>
      <c r="M170" s="57">
        <v>0</v>
      </c>
      <c r="N170" s="114">
        <f t="shared" si="205"/>
        <v>0</v>
      </c>
      <c r="O170" s="57">
        <v>0</v>
      </c>
      <c r="P170" s="57">
        <v>0</v>
      </c>
      <c r="Q170" s="57">
        <f t="shared" ref="Q170" si="284">M170-P170</f>
        <v>0</v>
      </c>
      <c r="R170" s="57">
        <v>0</v>
      </c>
      <c r="S170" s="57">
        <f t="shared" ref="S170" si="285">+M170-R170</f>
        <v>0</v>
      </c>
      <c r="T170" s="57">
        <f t="shared" ref="T170" si="286">P170-R170</f>
        <v>0</v>
      </c>
      <c r="U170" s="57">
        <v>0</v>
      </c>
      <c r="V170" s="57">
        <f t="shared" ref="V170" si="287">+R170-U170</f>
        <v>0</v>
      </c>
      <c r="W170" s="57">
        <v>0</v>
      </c>
      <c r="X170" s="60">
        <f t="shared" ref="X170" si="288">+U170-W170</f>
        <v>0</v>
      </c>
      <c r="Y170" s="61" t="s">
        <v>41</v>
      </c>
      <c r="Z170" s="61" t="s">
        <v>41</v>
      </c>
      <c r="AA170" s="61" t="s">
        <v>41</v>
      </c>
      <c r="AB170" s="61" t="s">
        <v>41</v>
      </c>
      <c r="AC170" s="62" t="s">
        <v>41</v>
      </c>
    </row>
    <row r="171" spans="1:29" ht="75.75" customHeight="1" x14ac:dyDescent="0.25">
      <c r="A171" s="46" t="s">
        <v>315</v>
      </c>
      <c r="B171" s="47" t="s">
        <v>38</v>
      </c>
      <c r="C171" s="47">
        <v>10</v>
      </c>
      <c r="D171" s="47" t="s">
        <v>39</v>
      </c>
      <c r="E171" s="105" t="s">
        <v>316</v>
      </c>
      <c r="F171" s="50">
        <f>+F172</f>
        <v>89617815997</v>
      </c>
      <c r="G171" s="50">
        <f t="shared" ref="G171:K171" si="289">+G172</f>
        <v>0</v>
      </c>
      <c r="H171" s="50">
        <f t="shared" si="289"/>
        <v>0</v>
      </c>
      <c r="I171" s="50">
        <f t="shared" si="289"/>
        <v>0</v>
      </c>
      <c r="J171" s="50">
        <f t="shared" si="289"/>
        <v>0</v>
      </c>
      <c r="K171" s="50">
        <f t="shared" si="289"/>
        <v>0</v>
      </c>
      <c r="L171" s="50">
        <f t="shared" si="275"/>
        <v>0</v>
      </c>
      <c r="M171" s="50">
        <f>+M172</f>
        <v>89617815997</v>
      </c>
      <c r="N171" s="51">
        <f t="shared" si="205"/>
        <v>8.7420150976441988E-3</v>
      </c>
      <c r="O171" s="50">
        <f t="shared" ref="O171:X173" si="290">+O172</f>
        <v>0</v>
      </c>
      <c r="P171" s="50">
        <f t="shared" si="290"/>
        <v>89617815997</v>
      </c>
      <c r="Q171" s="50">
        <f t="shared" si="290"/>
        <v>0</v>
      </c>
      <c r="R171" s="50">
        <f t="shared" si="290"/>
        <v>89617815997</v>
      </c>
      <c r="S171" s="50">
        <f t="shared" si="290"/>
        <v>0</v>
      </c>
      <c r="T171" s="50">
        <f t="shared" si="290"/>
        <v>0</v>
      </c>
      <c r="U171" s="50">
        <f t="shared" si="290"/>
        <v>0</v>
      </c>
      <c r="V171" s="50">
        <f t="shared" si="290"/>
        <v>89617815997</v>
      </c>
      <c r="W171" s="50">
        <f t="shared" si="290"/>
        <v>0</v>
      </c>
      <c r="X171" s="50">
        <f t="shared" si="290"/>
        <v>0</v>
      </c>
      <c r="Y171" s="52">
        <f t="shared" ref="Y171:Y234" si="291">+R171/M171</f>
        <v>1</v>
      </c>
      <c r="Z171" s="52">
        <f t="shared" ref="Z171:Z234" si="292">+U171/M171</f>
        <v>0</v>
      </c>
      <c r="AA171" s="52">
        <f t="shared" ref="AA171:AA234" si="293">+W171/M171</f>
        <v>0</v>
      </c>
      <c r="AB171" s="52">
        <f t="shared" si="191"/>
        <v>0</v>
      </c>
      <c r="AC171" s="53" t="s">
        <v>41</v>
      </c>
    </row>
    <row r="172" spans="1:29" ht="74.25" customHeight="1" x14ac:dyDescent="0.25">
      <c r="A172" s="46" t="s">
        <v>317</v>
      </c>
      <c r="B172" s="47" t="s">
        <v>38</v>
      </c>
      <c r="C172" s="47">
        <v>10</v>
      </c>
      <c r="D172" s="47" t="s">
        <v>39</v>
      </c>
      <c r="E172" s="105" t="s">
        <v>258</v>
      </c>
      <c r="F172" s="50">
        <f t="shared" si="283"/>
        <v>89617815997</v>
      </c>
      <c r="G172" s="50">
        <f t="shared" si="283"/>
        <v>0</v>
      </c>
      <c r="H172" s="50">
        <f t="shared" si="283"/>
        <v>0</v>
      </c>
      <c r="I172" s="50">
        <f t="shared" si="283"/>
        <v>0</v>
      </c>
      <c r="J172" s="50">
        <f t="shared" si="283"/>
        <v>0</v>
      </c>
      <c r="K172" s="50">
        <f t="shared" si="283"/>
        <v>0</v>
      </c>
      <c r="L172" s="50">
        <f t="shared" si="275"/>
        <v>0</v>
      </c>
      <c r="M172" s="50">
        <f t="shared" si="283"/>
        <v>89617815997</v>
      </c>
      <c r="N172" s="51">
        <f t="shared" si="205"/>
        <v>8.7420150976441988E-3</v>
      </c>
      <c r="O172" s="50">
        <f t="shared" si="283"/>
        <v>0</v>
      </c>
      <c r="P172" s="50">
        <f t="shared" si="283"/>
        <v>89617815997</v>
      </c>
      <c r="Q172" s="50">
        <f t="shared" si="283"/>
        <v>0</v>
      </c>
      <c r="R172" s="50">
        <f t="shared" si="283"/>
        <v>89617815997</v>
      </c>
      <c r="S172" s="50">
        <f t="shared" si="283"/>
        <v>0</v>
      </c>
      <c r="T172" s="50">
        <f t="shared" si="283"/>
        <v>0</v>
      </c>
      <c r="U172" s="50">
        <f t="shared" si="274"/>
        <v>0</v>
      </c>
      <c r="V172" s="50">
        <f t="shared" si="290"/>
        <v>89617815997</v>
      </c>
      <c r="W172" s="50">
        <f t="shared" si="290"/>
        <v>0</v>
      </c>
      <c r="X172" s="50">
        <f t="shared" si="290"/>
        <v>0</v>
      </c>
      <c r="Y172" s="52">
        <f t="shared" si="291"/>
        <v>1</v>
      </c>
      <c r="Z172" s="52">
        <f t="shared" si="292"/>
        <v>0</v>
      </c>
      <c r="AA172" s="52">
        <f t="shared" si="293"/>
        <v>0</v>
      </c>
      <c r="AB172" s="52">
        <f t="shared" si="191"/>
        <v>0</v>
      </c>
      <c r="AC172" s="53" t="s">
        <v>41</v>
      </c>
    </row>
    <row r="173" spans="1:29" ht="42" customHeight="1" x14ac:dyDescent="0.25">
      <c r="A173" s="46" t="s">
        <v>318</v>
      </c>
      <c r="B173" s="47" t="s">
        <v>38</v>
      </c>
      <c r="C173" s="47">
        <v>10</v>
      </c>
      <c r="D173" s="47" t="s">
        <v>39</v>
      </c>
      <c r="E173" s="48" t="s">
        <v>267</v>
      </c>
      <c r="F173" s="50">
        <f t="shared" si="283"/>
        <v>89617815997</v>
      </c>
      <c r="G173" s="50">
        <f t="shared" si="283"/>
        <v>0</v>
      </c>
      <c r="H173" s="50">
        <f t="shared" si="283"/>
        <v>0</v>
      </c>
      <c r="I173" s="50">
        <f t="shared" si="283"/>
        <v>0</v>
      </c>
      <c r="J173" s="50">
        <f t="shared" si="283"/>
        <v>0</v>
      </c>
      <c r="K173" s="50">
        <f t="shared" si="283"/>
        <v>0</v>
      </c>
      <c r="L173" s="50">
        <f t="shared" si="275"/>
        <v>0</v>
      </c>
      <c r="M173" s="50">
        <f t="shared" si="283"/>
        <v>89617815997</v>
      </c>
      <c r="N173" s="51">
        <f t="shared" si="205"/>
        <v>8.7420150976441988E-3</v>
      </c>
      <c r="O173" s="50">
        <f t="shared" si="290"/>
        <v>0</v>
      </c>
      <c r="P173" s="50">
        <f t="shared" si="290"/>
        <v>89617815997</v>
      </c>
      <c r="Q173" s="50">
        <f t="shared" si="290"/>
        <v>0</v>
      </c>
      <c r="R173" s="50">
        <f t="shared" si="290"/>
        <v>89617815997</v>
      </c>
      <c r="S173" s="50">
        <f t="shared" si="290"/>
        <v>0</v>
      </c>
      <c r="T173" s="50">
        <f t="shared" si="290"/>
        <v>0</v>
      </c>
      <c r="U173" s="50">
        <f t="shared" si="290"/>
        <v>0</v>
      </c>
      <c r="V173" s="50">
        <f t="shared" si="290"/>
        <v>89617815997</v>
      </c>
      <c r="W173" s="50">
        <f t="shared" si="290"/>
        <v>0</v>
      </c>
      <c r="X173" s="50">
        <f t="shared" si="290"/>
        <v>0</v>
      </c>
      <c r="Y173" s="52">
        <f t="shared" si="291"/>
        <v>1</v>
      </c>
      <c r="Z173" s="52">
        <f t="shared" si="292"/>
        <v>0</v>
      </c>
      <c r="AA173" s="52">
        <f t="shared" si="293"/>
        <v>0</v>
      </c>
      <c r="AB173" s="52">
        <f t="shared" si="191"/>
        <v>0</v>
      </c>
      <c r="AC173" s="53" t="s">
        <v>41</v>
      </c>
    </row>
    <row r="174" spans="1:29" ht="42" customHeight="1" x14ac:dyDescent="0.25">
      <c r="A174" s="54" t="s">
        <v>319</v>
      </c>
      <c r="B174" s="55" t="s">
        <v>38</v>
      </c>
      <c r="C174" s="55">
        <v>10</v>
      </c>
      <c r="D174" s="55" t="s">
        <v>39</v>
      </c>
      <c r="E174" s="69" t="s">
        <v>262</v>
      </c>
      <c r="F174" s="57">
        <v>89617815997</v>
      </c>
      <c r="G174" s="57">
        <v>0</v>
      </c>
      <c r="H174" s="57">
        <v>0</v>
      </c>
      <c r="I174" s="57">
        <v>0</v>
      </c>
      <c r="J174" s="57">
        <v>0</v>
      </c>
      <c r="K174" s="57">
        <v>0</v>
      </c>
      <c r="L174" s="57">
        <f t="shared" si="275"/>
        <v>0</v>
      </c>
      <c r="M174" s="58">
        <f>+F174+L174</f>
        <v>89617815997</v>
      </c>
      <c r="N174" s="59">
        <f t="shared" si="205"/>
        <v>8.7420150976441988E-3</v>
      </c>
      <c r="O174" s="57">
        <v>0</v>
      </c>
      <c r="P174" s="57">
        <v>89617815997</v>
      </c>
      <c r="Q174" s="57">
        <f t="shared" ref="Q174" si="294">M174-P174</f>
        <v>0</v>
      </c>
      <c r="R174" s="109">
        <v>89617815997</v>
      </c>
      <c r="S174" s="57">
        <f t="shared" ref="S174" si="295">+M174-R174</f>
        <v>0</v>
      </c>
      <c r="T174" s="57">
        <f t="shared" ref="T174" si="296">P174-R174</f>
        <v>0</v>
      </c>
      <c r="U174" s="109">
        <v>0</v>
      </c>
      <c r="V174" s="57">
        <f t="shared" ref="V174" si="297">+R174-U174</f>
        <v>89617815997</v>
      </c>
      <c r="W174" s="109">
        <v>0</v>
      </c>
      <c r="X174" s="60">
        <f t="shared" ref="X174" si="298">+U174-W174</f>
        <v>0</v>
      </c>
      <c r="Y174" s="61">
        <f t="shared" si="291"/>
        <v>1</v>
      </c>
      <c r="Z174" s="61">
        <f t="shared" si="292"/>
        <v>0</v>
      </c>
      <c r="AA174" s="61">
        <f t="shared" si="293"/>
        <v>0</v>
      </c>
      <c r="AB174" s="61">
        <f t="shared" si="191"/>
        <v>0</v>
      </c>
      <c r="AC174" s="62" t="s">
        <v>41</v>
      </c>
    </row>
    <row r="175" spans="1:29" ht="113.25" customHeight="1" x14ac:dyDescent="0.25">
      <c r="A175" s="46" t="s">
        <v>320</v>
      </c>
      <c r="B175" s="47" t="s">
        <v>38</v>
      </c>
      <c r="C175" s="47">
        <v>10</v>
      </c>
      <c r="D175" s="47" t="s">
        <v>39</v>
      </c>
      <c r="E175" s="105" t="s">
        <v>321</v>
      </c>
      <c r="F175" s="50">
        <f t="shared" ref="F175:U177" si="299">+F176</f>
        <v>228232198899</v>
      </c>
      <c r="G175" s="50">
        <f t="shared" si="299"/>
        <v>0</v>
      </c>
      <c r="H175" s="50">
        <f t="shared" si="299"/>
        <v>0</v>
      </c>
      <c r="I175" s="50">
        <f t="shared" si="299"/>
        <v>0</v>
      </c>
      <c r="J175" s="50">
        <f t="shared" si="299"/>
        <v>0</v>
      </c>
      <c r="K175" s="50">
        <f t="shared" si="299"/>
        <v>0</v>
      </c>
      <c r="L175" s="50">
        <f t="shared" si="275"/>
        <v>0</v>
      </c>
      <c r="M175" s="50">
        <f t="shared" si="299"/>
        <v>228232198899</v>
      </c>
      <c r="N175" s="51">
        <f t="shared" si="205"/>
        <v>2.2263534391536412E-2</v>
      </c>
      <c r="O175" s="50">
        <f t="shared" si="299"/>
        <v>0</v>
      </c>
      <c r="P175" s="50">
        <f t="shared" si="299"/>
        <v>228232198899</v>
      </c>
      <c r="Q175" s="50">
        <f t="shared" si="299"/>
        <v>0</v>
      </c>
      <c r="R175" s="50">
        <f t="shared" si="299"/>
        <v>0</v>
      </c>
      <c r="S175" s="50">
        <f t="shared" si="299"/>
        <v>228232198899</v>
      </c>
      <c r="T175" s="50">
        <f t="shared" si="299"/>
        <v>228232198899</v>
      </c>
      <c r="U175" s="50">
        <f t="shared" si="299"/>
        <v>0</v>
      </c>
      <c r="V175" s="50">
        <f t="shared" ref="V175:X177" si="300">+V176</f>
        <v>0</v>
      </c>
      <c r="W175" s="50">
        <f t="shared" si="300"/>
        <v>0</v>
      </c>
      <c r="X175" s="50">
        <f t="shared" si="300"/>
        <v>0</v>
      </c>
      <c r="Y175" s="52">
        <f t="shared" si="291"/>
        <v>0</v>
      </c>
      <c r="Z175" s="52">
        <f t="shared" si="292"/>
        <v>0</v>
      </c>
      <c r="AA175" s="52">
        <f t="shared" si="293"/>
        <v>0</v>
      </c>
      <c r="AB175" s="52" t="s">
        <v>41</v>
      </c>
      <c r="AC175" s="53" t="s">
        <v>41</v>
      </c>
    </row>
    <row r="176" spans="1:29" ht="101.25" customHeight="1" x14ac:dyDescent="0.25">
      <c r="A176" s="46" t="s">
        <v>322</v>
      </c>
      <c r="B176" s="47" t="s">
        <v>38</v>
      </c>
      <c r="C176" s="47">
        <v>10</v>
      </c>
      <c r="D176" s="47" t="s">
        <v>39</v>
      </c>
      <c r="E176" s="105" t="s">
        <v>258</v>
      </c>
      <c r="F176" s="50">
        <f t="shared" si="299"/>
        <v>228232198899</v>
      </c>
      <c r="G176" s="50">
        <f t="shared" si="299"/>
        <v>0</v>
      </c>
      <c r="H176" s="50">
        <f t="shared" si="299"/>
        <v>0</v>
      </c>
      <c r="I176" s="50">
        <f t="shared" si="299"/>
        <v>0</v>
      </c>
      <c r="J176" s="50">
        <f t="shared" si="299"/>
        <v>0</v>
      </c>
      <c r="K176" s="50">
        <f t="shared" si="299"/>
        <v>0</v>
      </c>
      <c r="L176" s="50">
        <f t="shared" si="275"/>
        <v>0</v>
      </c>
      <c r="M176" s="50">
        <f t="shared" si="299"/>
        <v>228232198899</v>
      </c>
      <c r="N176" s="51">
        <f t="shared" si="205"/>
        <v>2.2263534391536412E-2</v>
      </c>
      <c r="O176" s="50">
        <f t="shared" si="299"/>
        <v>0</v>
      </c>
      <c r="P176" s="50">
        <f t="shared" si="299"/>
        <v>228232198899</v>
      </c>
      <c r="Q176" s="50">
        <f t="shared" si="299"/>
        <v>0</v>
      </c>
      <c r="R176" s="50">
        <f t="shared" si="299"/>
        <v>0</v>
      </c>
      <c r="S176" s="50">
        <f t="shared" si="299"/>
        <v>228232198899</v>
      </c>
      <c r="T176" s="50">
        <f t="shared" si="299"/>
        <v>228232198899</v>
      </c>
      <c r="U176" s="50">
        <f t="shared" si="299"/>
        <v>0</v>
      </c>
      <c r="V176" s="50">
        <f t="shared" si="300"/>
        <v>0</v>
      </c>
      <c r="W176" s="50">
        <f t="shared" si="300"/>
        <v>0</v>
      </c>
      <c r="X176" s="50">
        <f t="shared" si="300"/>
        <v>0</v>
      </c>
      <c r="Y176" s="52">
        <f t="shared" si="291"/>
        <v>0</v>
      </c>
      <c r="Z176" s="52">
        <f t="shared" si="292"/>
        <v>0</v>
      </c>
      <c r="AA176" s="52">
        <f t="shared" si="293"/>
        <v>0</v>
      </c>
      <c r="AB176" s="52" t="s">
        <v>41</v>
      </c>
      <c r="AC176" s="53" t="s">
        <v>41</v>
      </c>
    </row>
    <row r="177" spans="1:29" ht="42" customHeight="1" x14ac:dyDescent="0.25">
      <c r="A177" s="46" t="s">
        <v>323</v>
      </c>
      <c r="B177" s="47" t="s">
        <v>38</v>
      </c>
      <c r="C177" s="47">
        <v>10</v>
      </c>
      <c r="D177" s="47" t="s">
        <v>39</v>
      </c>
      <c r="E177" s="48" t="s">
        <v>267</v>
      </c>
      <c r="F177" s="50">
        <f t="shared" si="299"/>
        <v>228232198899</v>
      </c>
      <c r="G177" s="50">
        <f t="shared" si="299"/>
        <v>0</v>
      </c>
      <c r="H177" s="50">
        <f t="shared" si="299"/>
        <v>0</v>
      </c>
      <c r="I177" s="50">
        <f t="shared" si="299"/>
        <v>0</v>
      </c>
      <c r="J177" s="50">
        <f t="shared" si="299"/>
        <v>0</v>
      </c>
      <c r="K177" s="50">
        <f t="shared" si="299"/>
        <v>0</v>
      </c>
      <c r="L177" s="50">
        <f t="shared" si="275"/>
        <v>0</v>
      </c>
      <c r="M177" s="50">
        <f t="shared" si="299"/>
        <v>228232198899</v>
      </c>
      <c r="N177" s="51">
        <f t="shared" si="205"/>
        <v>2.2263534391536412E-2</v>
      </c>
      <c r="O177" s="50">
        <f t="shared" si="299"/>
        <v>0</v>
      </c>
      <c r="P177" s="50">
        <f t="shared" si="299"/>
        <v>228232198899</v>
      </c>
      <c r="Q177" s="50">
        <f t="shared" si="299"/>
        <v>0</v>
      </c>
      <c r="R177" s="50">
        <f t="shared" si="299"/>
        <v>0</v>
      </c>
      <c r="S177" s="50">
        <f t="shared" si="299"/>
        <v>228232198899</v>
      </c>
      <c r="T177" s="50">
        <f t="shared" si="299"/>
        <v>228232198899</v>
      </c>
      <c r="U177" s="50">
        <f t="shared" si="299"/>
        <v>0</v>
      </c>
      <c r="V177" s="50">
        <f t="shared" si="300"/>
        <v>0</v>
      </c>
      <c r="W177" s="50">
        <f t="shared" si="300"/>
        <v>0</v>
      </c>
      <c r="X177" s="50">
        <f t="shared" si="300"/>
        <v>0</v>
      </c>
      <c r="Y177" s="52">
        <f t="shared" si="291"/>
        <v>0</v>
      </c>
      <c r="Z177" s="52">
        <f t="shared" si="292"/>
        <v>0</v>
      </c>
      <c r="AA177" s="52">
        <f t="shared" si="293"/>
        <v>0</v>
      </c>
      <c r="AB177" s="52" t="s">
        <v>41</v>
      </c>
      <c r="AC177" s="53" t="s">
        <v>41</v>
      </c>
    </row>
    <row r="178" spans="1:29" ht="42" customHeight="1" x14ac:dyDescent="0.25">
      <c r="A178" s="54" t="s">
        <v>324</v>
      </c>
      <c r="B178" s="55" t="s">
        <v>38</v>
      </c>
      <c r="C178" s="55">
        <v>10</v>
      </c>
      <c r="D178" s="55" t="s">
        <v>39</v>
      </c>
      <c r="E178" s="69" t="s">
        <v>262</v>
      </c>
      <c r="F178" s="57">
        <v>228232198899</v>
      </c>
      <c r="G178" s="57">
        <v>0</v>
      </c>
      <c r="H178" s="57">
        <v>0</v>
      </c>
      <c r="I178" s="57">
        <v>0</v>
      </c>
      <c r="J178" s="57">
        <v>0</v>
      </c>
      <c r="K178" s="57">
        <v>0</v>
      </c>
      <c r="L178" s="57">
        <f t="shared" si="275"/>
        <v>0</v>
      </c>
      <c r="M178" s="58">
        <f>+F178+L178</f>
        <v>228232198899</v>
      </c>
      <c r="N178" s="59">
        <f t="shared" si="205"/>
        <v>2.2263534391536412E-2</v>
      </c>
      <c r="O178" s="57">
        <v>0</v>
      </c>
      <c r="P178" s="57">
        <v>228232198899</v>
      </c>
      <c r="Q178" s="57">
        <f t="shared" ref="Q178" si="301">M178-P178</f>
        <v>0</v>
      </c>
      <c r="R178" s="109">
        <v>0</v>
      </c>
      <c r="S178" s="57">
        <f t="shared" ref="S178" si="302">+M178-R178</f>
        <v>228232198899</v>
      </c>
      <c r="T178" s="57">
        <f t="shared" ref="T178" si="303">P178-R178</f>
        <v>228232198899</v>
      </c>
      <c r="U178" s="109">
        <v>0</v>
      </c>
      <c r="V178" s="57">
        <f t="shared" ref="V178" si="304">+R178-U178</f>
        <v>0</v>
      </c>
      <c r="W178" s="109">
        <v>0</v>
      </c>
      <c r="X178" s="60">
        <f t="shared" ref="X178" si="305">+U178-W178</f>
        <v>0</v>
      </c>
      <c r="Y178" s="61">
        <f t="shared" si="291"/>
        <v>0</v>
      </c>
      <c r="Z178" s="61">
        <f t="shared" si="292"/>
        <v>0</v>
      </c>
      <c r="AA178" s="61">
        <f t="shared" si="293"/>
        <v>0</v>
      </c>
      <c r="AB178" s="61" t="s">
        <v>41</v>
      </c>
      <c r="AC178" s="62" t="s">
        <v>41</v>
      </c>
    </row>
    <row r="179" spans="1:29" ht="91.5" customHeight="1" x14ac:dyDescent="0.25">
      <c r="A179" s="46" t="s">
        <v>325</v>
      </c>
      <c r="B179" s="47" t="s">
        <v>38</v>
      </c>
      <c r="C179" s="47">
        <v>10</v>
      </c>
      <c r="D179" s="47" t="s">
        <v>39</v>
      </c>
      <c r="E179" s="105" t="s">
        <v>326</v>
      </c>
      <c r="F179" s="50">
        <f t="shared" ref="F179:U189" si="306">+F180</f>
        <v>179852034439</v>
      </c>
      <c r="G179" s="50">
        <f t="shared" si="306"/>
        <v>0</v>
      </c>
      <c r="H179" s="50">
        <f t="shared" si="306"/>
        <v>0</v>
      </c>
      <c r="I179" s="50">
        <f t="shared" si="306"/>
        <v>0</v>
      </c>
      <c r="J179" s="50">
        <f t="shared" si="306"/>
        <v>0</v>
      </c>
      <c r="K179" s="50">
        <f t="shared" si="306"/>
        <v>0</v>
      </c>
      <c r="L179" s="50">
        <f t="shared" si="275"/>
        <v>0</v>
      </c>
      <c r="M179" s="50">
        <f t="shared" si="306"/>
        <v>179852034439</v>
      </c>
      <c r="N179" s="51">
        <f t="shared" si="205"/>
        <v>1.7544158858551016E-2</v>
      </c>
      <c r="O179" s="50">
        <f t="shared" si="306"/>
        <v>0</v>
      </c>
      <c r="P179" s="50">
        <f t="shared" si="306"/>
        <v>179852034439</v>
      </c>
      <c r="Q179" s="50">
        <f t="shared" si="306"/>
        <v>0</v>
      </c>
      <c r="R179" s="50">
        <f t="shared" si="306"/>
        <v>179852034439</v>
      </c>
      <c r="S179" s="50">
        <f t="shared" si="306"/>
        <v>0</v>
      </c>
      <c r="T179" s="50">
        <f t="shared" si="306"/>
        <v>0</v>
      </c>
      <c r="U179" s="50">
        <f t="shared" si="306"/>
        <v>0</v>
      </c>
      <c r="V179" s="50">
        <f t="shared" ref="V179:X181" si="307">+V180</f>
        <v>179852034439</v>
      </c>
      <c r="W179" s="50">
        <f t="shared" si="307"/>
        <v>0</v>
      </c>
      <c r="X179" s="50">
        <f t="shared" si="307"/>
        <v>0</v>
      </c>
      <c r="Y179" s="52">
        <f t="shared" si="291"/>
        <v>1</v>
      </c>
      <c r="Z179" s="52">
        <f t="shared" si="292"/>
        <v>0</v>
      </c>
      <c r="AA179" s="52">
        <f t="shared" si="293"/>
        <v>0</v>
      </c>
      <c r="AB179" s="52">
        <f t="shared" si="191"/>
        <v>0</v>
      </c>
      <c r="AC179" s="53" t="s">
        <v>41</v>
      </c>
    </row>
    <row r="180" spans="1:29" ht="73.5" customHeight="1" x14ac:dyDescent="0.25">
      <c r="A180" s="46" t="s">
        <v>327</v>
      </c>
      <c r="B180" s="47" t="s">
        <v>38</v>
      </c>
      <c r="C180" s="47">
        <v>10</v>
      </c>
      <c r="D180" s="47" t="s">
        <v>39</v>
      </c>
      <c r="E180" s="105" t="s">
        <v>258</v>
      </c>
      <c r="F180" s="50">
        <f t="shared" si="306"/>
        <v>179852034439</v>
      </c>
      <c r="G180" s="50">
        <f t="shared" si="306"/>
        <v>0</v>
      </c>
      <c r="H180" s="50">
        <f t="shared" si="306"/>
        <v>0</v>
      </c>
      <c r="I180" s="50">
        <f t="shared" si="306"/>
        <v>0</v>
      </c>
      <c r="J180" s="50">
        <f t="shared" si="306"/>
        <v>0</v>
      </c>
      <c r="K180" s="50">
        <f t="shared" si="306"/>
        <v>0</v>
      </c>
      <c r="L180" s="50">
        <f t="shared" si="275"/>
        <v>0</v>
      </c>
      <c r="M180" s="50">
        <f t="shared" si="306"/>
        <v>179852034439</v>
      </c>
      <c r="N180" s="51">
        <f t="shared" si="205"/>
        <v>1.7544158858551016E-2</v>
      </c>
      <c r="O180" s="50">
        <f t="shared" si="306"/>
        <v>0</v>
      </c>
      <c r="P180" s="50">
        <f t="shared" si="306"/>
        <v>179852034439</v>
      </c>
      <c r="Q180" s="50">
        <f t="shared" si="306"/>
        <v>0</v>
      </c>
      <c r="R180" s="50">
        <f t="shared" si="306"/>
        <v>179852034439</v>
      </c>
      <c r="S180" s="50">
        <f t="shared" si="306"/>
        <v>0</v>
      </c>
      <c r="T180" s="50">
        <f t="shared" si="306"/>
        <v>0</v>
      </c>
      <c r="U180" s="50">
        <f t="shared" si="306"/>
        <v>0</v>
      </c>
      <c r="V180" s="50">
        <f t="shared" si="307"/>
        <v>179852034439</v>
      </c>
      <c r="W180" s="50">
        <f t="shared" si="307"/>
        <v>0</v>
      </c>
      <c r="X180" s="50">
        <f t="shared" si="307"/>
        <v>0</v>
      </c>
      <c r="Y180" s="52">
        <f t="shared" si="291"/>
        <v>1</v>
      </c>
      <c r="Z180" s="52">
        <f t="shared" si="292"/>
        <v>0</v>
      </c>
      <c r="AA180" s="52">
        <f t="shared" si="293"/>
        <v>0</v>
      </c>
      <c r="AB180" s="52">
        <f t="shared" si="191"/>
        <v>0</v>
      </c>
      <c r="AC180" s="53" t="s">
        <v>41</v>
      </c>
    </row>
    <row r="181" spans="1:29" ht="42" customHeight="1" x14ac:dyDescent="0.25">
      <c r="A181" s="46" t="s">
        <v>328</v>
      </c>
      <c r="B181" s="47" t="s">
        <v>38</v>
      </c>
      <c r="C181" s="47">
        <v>10</v>
      </c>
      <c r="D181" s="47" t="s">
        <v>39</v>
      </c>
      <c r="E181" s="48" t="s">
        <v>267</v>
      </c>
      <c r="F181" s="50">
        <f t="shared" si="306"/>
        <v>179852034439</v>
      </c>
      <c r="G181" s="50">
        <f t="shared" si="306"/>
        <v>0</v>
      </c>
      <c r="H181" s="50">
        <f t="shared" si="306"/>
        <v>0</v>
      </c>
      <c r="I181" s="50">
        <f t="shared" si="306"/>
        <v>0</v>
      </c>
      <c r="J181" s="50">
        <f t="shared" si="306"/>
        <v>0</v>
      </c>
      <c r="K181" s="50">
        <f t="shared" si="306"/>
        <v>0</v>
      </c>
      <c r="L181" s="50">
        <f t="shared" si="275"/>
        <v>0</v>
      </c>
      <c r="M181" s="50">
        <f t="shared" si="306"/>
        <v>179852034439</v>
      </c>
      <c r="N181" s="51">
        <f t="shared" si="205"/>
        <v>1.7544158858551016E-2</v>
      </c>
      <c r="O181" s="50">
        <f t="shared" si="306"/>
        <v>0</v>
      </c>
      <c r="P181" s="50">
        <f t="shared" si="306"/>
        <v>179852034439</v>
      </c>
      <c r="Q181" s="50">
        <f t="shared" si="306"/>
        <v>0</v>
      </c>
      <c r="R181" s="50">
        <f t="shared" si="306"/>
        <v>179852034439</v>
      </c>
      <c r="S181" s="50">
        <f t="shared" si="306"/>
        <v>0</v>
      </c>
      <c r="T181" s="50">
        <f t="shared" si="306"/>
        <v>0</v>
      </c>
      <c r="U181" s="50">
        <f t="shared" si="306"/>
        <v>0</v>
      </c>
      <c r="V181" s="50">
        <f t="shared" si="307"/>
        <v>179852034439</v>
      </c>
      <c r="W181" s="50">
        <f t="shared" si="307"/>
        <v>0</v>
      </c>
      <c r="X181" s="50">
        <f t="shared" si="307"/>
        <v>0</v>
      </c>
      <c r="Y181" s="52">
        <f t="shared" si="291"/>
        <v>1</v>
      </c>
      <c r="Z181" s="52">
        <f t="shared" si="292"/>
        <v>0</v>
      </c>
      <c r="AA181" s="52">
        <f t="shared" si="293"/>
        <v>0</v>
      </c>
      <c r="AB181" s="52">
        <f t="shared" ref="AB181:AB182" si="308">+U181/R181</f>
        <v>0</v>
      </c>
      <c r="AC181" s="53" t="s">
        <v>41</v>
      </c>
    </row>
    <row r="182" spans="1:29" ht="42" customHeight="1" x14ac:dyDescent="0.25">
      <c r="A182" s="54" t="s">
        <v>329</v>
      </c>
      <c r="B182" s="55" t="s">
        <v>38</v>
      </c>
      <c r="C182" s="55">
        <v>10</v>
      </c>
      <c r="D182" s="55" t="s">
        <v>39</v>
      </c>
      <c r="E182" s="69" t="s">
        <v>262</v>
      </c>
      <c r="F182" s="57">
        <v>179852034439</v>
      </c>
      <c r="G182" s="57">
        <v>0</v>
      </c>
      <c r="H182" s="57">
        <v>0</v>
      </c>
      <c r="I182" s="57">
        <v>0</v>
      </c>
      <c r="J182" s="57">
        <v>0</v>
      </c>
      <c r="K182" s="57">
        <v>0</v>
      </c>
      <c r="L182" s="57">
        <f t="shared" si="275"/>
        <v>0</v>
      </c>
      <c r="M182" s="58">
        <f>+F182+L182</f>
        <v>179852034439</v>
      </c>
      <c r="N182" s="59">
        <f t="shared" si="205"/>
        <v>1.7544158858551016E-2</v>
      </c>
      <c r="O182" s="57">
        <v>0</v>
      </c>
      <c r="P182" s="57">
        <v>179852034439</v>
      </c>
      <c r="Q182" s="57">
        <f t="shared" ref="Q182" si="309">M182-P182</f>
        <v>0</v>
      </c>
      <c r="R182" s="109">
        <v>179852034439</v>
      </c>
      <c r="S182" s="57">
        <f t="shared" ref="S182" si="310">+M182-R182</f>
        <v>0</v>
      </c>
      <c r="T182" s="57">
        <f t="shared" ref="T182" si="311">P182-R182</f>
        <v>0</v>
      </c>
      <c r="U182" s="109">
        <v>0</v>
      </c>
      <c r="V182" s="57">
        <f t="shared" ref="V182" si="312">+R182-U182</f>
        <v>179852034439</v>
      </c>
      <c r="W182" s="109">
        <v>0</v>
      </c>
      <c r="X182" s="60">
        <f t="shared" ref="X182" si="313">+U182-W182</f>
        <v>0</v>
      </c>
      <c r="Y182" s="61">
        <f t="shared" si="291"/>
        <v>1</v>
      </c>
      <c r="Z182" s="61">
        <f t="shared" si="292"/>
        <v>0</v>
      </c>
      <c r="AA182" s="61">
        <f t="shared" si="293"/>
        <v>0</v>
      </c>
      <c r="AB182" s="61">
        <f t="shared" si="308"/>
        <v>0</v>
      </c>
      <c r="AC182" s="62" t="s">
        <v>41</v>
      </c>
    </row>
    <row r="183" spans="1:29" ht="76.5" customHeight="1" x14ac:dyDescent="0.25">
      <c r="A183" s="46" t="s">
        <v>330</v>
      </c>
      <c r="B183" s="47" t="s">
        <v>38</v>
      </c>
      <c r="C183" s="47">
        <v>10</v>
      </c>
      <c r="D183" s="47" t="s">
        <v>39</v>
      </c>
      <c r="E183" s="105" t="s">
        <v>331</v>
      </c>
      <c r="F183" s="50">
        <f t="shared" ref="F183:U185" si="314">+F184</f>
        <v>291630957937</v>
      </c>
      <c r="G183" s="50">
        <f t="shared" si="314"/>
        <v>0</v>
      </c>
      <c r="H183" s="50">
        <f t="shared" si="314"/>
        <v>0</v>
      </c>
      <c r="I183" s="50">
        <f t="shared" si="314"/>
        <v>0</v>
      </c>
      <c r="J183" s="50">
        <f t="shared" si="314"/>
        <v>0</v>
      </c>
      <c r="K183" s="50">
        <f t="shared" si="314"/>
        <v>0</v>
      </c>
      <c r="L183" s="50">
        <f t="shared" si="275"/>
        <v>0</v>
      </c>
      <c r="M183" s="50">
        <f t="shared" si="314"/>
        <v>291630957937</v>
      </c>
      <c r="N183" s="51">
        <f t="shared" si="205"/>
        <v>2.8447939830524748E-2</v>
      </c>
      <c r="O183" s="50">
        <f t="shared" si="314"/>
        <v>0</v>
      </c>
      <c r="P183" s="50">
        <f t="shared" si="314"/>
        <v>0</v>
      </c>
      <c r="Q183" s="50">
        <f t="shared" si="306"/>
        <v>291630957937</v>
      </c>
      <c r="R183" s="50">
        <f t="shared" si="314"/>
        <v>0</v>
      </c>
      <c r="S183" s="50">
        <f t="shared" si="314"/>
        <v>291630957937</v>
      </c>
      <c r="T183" s="50">
        <f t="shared" si="314"/>
        <v>0</v>
      </c>
      <c r="U183" s="50">
        <f t="shared" si="314"/>
        <v>0</v>
      </c>
      <c r="V183" s="50">
        <f t="shared" ref="V183:X185" si="315">+V184</f>
        <v>0</v>
      </c>
      <c r="W183" s="50">
        <f t="shared" si="315"/>
        <v>0</v>
      </c>
      <c r="X183" s="50">
        <f t="shared" si="315"/>
        <v>0</v>
      </c>
      <c r="Y183" s="52">
        <f t="shared" si="291"/>
        <v>0</v>
      </c>
      <c r="Z183" s="52">
        <f t="shared" si="292"/>
        <v>0</v>
      </c>
      <c r="AA183" s="52">
        <f t="shared" si="293"/>
        <v>0</v>
      </c>
      <c r="AB183" s="52" t="s">
        <v>41</v>
      </c>
      <c r="AC183" s="53" t="s">
        <v>41</v>
      </c>
    </row>
    <row r="184" spans="1:29" ht="76.5" customHeight="1" x14ac:dyDescent="0.25">
      <c r="A184" s="46" t="s">
        <v>332</v>
      </c>
      <c r="B184" s="47" t="s">
        <v>38</v>
      </c>
      <c r="C184" s="47">
        <v>10</v>
      </c>
      <c r="D184" s="47" t="s">
        <v>39</v>
      </c>
      <c r="E184" s="105" t="s">
        <v>258</v>
      </c>
      <c r="F184" s="50">
        <f t="shared" si="314"/>
        <v>291630957937</v>
      </c>
      <c r="G184" s="50">
        <f t="shared" si="314"/>
        <v>0</v>
      </c>
      <c r="H184" s="50">
        <f t="shared" si="314"/>
        <v>0</v>
      </c>
      <c r="I184" s="50">
        <f t="shared" si="314"/>
        <v>0</v>
      </c>
      <c r="J184" s="50">
        <f t="shared" si="314"/>
        <v>0</v>
      </c>
      <c r="K184" s="50">
        <f t="shared" si="314"/>
        <v>0</v>
      </c>
      <c r="L184" s="50">
        <f t="shared" si="275"/>
        <v>0</v>
      </c>
      <c r="M184" s="50">
        <f t="shared" si="314"/>
        <v>291630957937</v>
      </c>
      <c r="N184" s="51">
        <f t="shared" si="205"/>
        <v>2.8447939830524748E-2</v>
      </c>
      <c r="O184" s="50">
        <f t="shared" si="314"/>
        <v>0</v>
      </c>
      <c r="P184" s="50">
        <f t="shared" si="314"/>
        <v>0</v>
      </c>
      <c r="Q184" s="50">
        <f t="shared" si="306"/>
        <v>291630957937</v>
      </c>
      <c r="R184" s="50">
        <f t="shared" si="314"/>
        <v>0</v>
      </c>
      <c r="S184" s="50">
        <f t="shared" si="314"/>
        <v>291630957937</v>
      </c>
      <c r="T184" s="50">
        <f t="shared" si="314"/>
        <v>0</v>
      </c>
      <c r="U184" s="50">
        <f t="shared" si="314"/>
        <v>0</v>
      </c>
      <c r="V184" s="50">
        <f t="shared" si="315"/>
        <v>0</v>
      </c>
      <c r="W184" s="50">
        <f t="shared" si="315"/>
        <v>0</v>
      </c>
      <c r="X184" s="50">
        <f t="shared" si="315"/>
        <v>0</v>
      </c>
      <c r="Y184" s="52">
        <f t="shared" si="291"/>
        <v>0</v>
      </c>
      <c r="Z184" s="52">
        <f t="shared" si="292"/>
        <v>0</v>
      </c>
      <c r="AA184" s="52">
        <f t="shared" si="293"/>
        <v>0</v>
      </c>
      <c r="AB184" s="52" t="s">
        <v>41</v>
      </c>
      <c r="AC184" s="53" t="s">
        <v>41</v>
      </c>
    </row>
    <row r="185" spans="1:29" ht="42" customHeight="1" x14ac:dyDescent="0.25">
      <c r="A185" s="46" t="s">
        <v>333</v>
      </c>
      <c r="B185" s="47" t="s">
        <v>38</v>
      </c>
      <c r="C185" s="47">
        <v>10</v>
      </c>
      <c r="D185" s="47" t="s">
        <v>39</v>
      </c>
      <c r="E185" s="48" t="s">
        <v>267</v>
      </c>
      <c r="F185" s="50">
        <f t="shared" si="314"/>
        <v>291630957937</v>
      </c>
      <c r="G185" s="50">
        <f t="shared" si="314"/>
        <v>0</v>
      </c>
      <c r="H185" s="50">
        <f t="shared" si="314"/>
        <v>0</v>
      </c>
      <c r="I185" s="50">
        <f t="shared" si="314"/>
        <v>0</v>
      </c>
      <c r="J185" s="50">
        <f t="shared" si="314"/>
        <v>0</v>
      </c>
      <c r="K185" s="50">
        <f t="shared" si="314"/>
        <v>0</v>
      </c>
      <c r="L185" s="50">
        <f t="shared" si="275"/>
        <v>0</v>
      </c>
      <c r="M185" s="50">
        <f t="shared" si="314"/>
        <v>291630957937</v>
      </c>
      <c r="N185" s="51">
        <f t="shared" si="205"/>
        <v>2.8447939830524748E-2</v>
      </c>
      <c r="O185" s="50">
        <f t="shared" si="314"/>
        <v>0</v>
      </c>
      <c r="P185" s="50">
        <f t="shared" si="314"/>
        <v>0</v>
      </c>
      <c r="Q185" s="50">
        <f t="shared" si="306"/>
        <v>291630957937</v>
      </c>
      <c r="R185" s="50">
        <f t="shared" si="314"/>
        <v>0</v>
      </c>
      <c r="S185" s="50">
        <f t="shared" si="314"/>
        <v>291630957937</v>
      </c>
      <c r="T185" s="50">
        <f t="shared" si="314"/>
        <v>0</v>
      </c>
      <c r="U185" s="50">
        <f t="shared" si="314"/>
        <v>0</v>
      </c>
      <c r="V185" s="50">
        <f t="shared" si="315"/>
        <v>0</v>
      </c>
      <c r="W185" s="50">
        <f t="shared" si="315"/>
        <v>0</v>
      </c>
      <c r="X185" s="50">
        <f t="shared" si="315"/>
        <v>0</v>
      </c>
      <c r="Y185" s="52">
        <f t="shared" si="291"/>
        <v>0</v>
      </c>
      <c r="Z185" s="52">
        <f t="shared" si="292"/>
        <v>0</v>
      </c>
      <c r="AA185" s="52">
        <f t="shared" si="293"/>
        <v>0</v>
      </c>
      <c r="AB185" s="52" t="s">
        <v>41</v>
      </c>
      <c r="AC185" s="53" t="s">
        <v>41</v>
      </c>
    </row>
    <row r="186" spans="1:29" ht="42" customHeight="1" x14ac:dyDescent="0.25">
      <c r="A186" s="54" t="s">
        <v>334</v>
      </c>
      <c r="B186" s="55" t="s">
        <v>38</v>
      </c>
      <c r="C186" s="55">
        <v>10</v>
      </c>
      <c r="D186" s="55" t="s">
        <v>39</v>
      </c>
      <c r="E186" s="69" t="s">
        <v>262</v>
      </c>
      <c r="F186" s="57">
        <v>291630957937</v>
      </c>
      <c r="G186" s="57">
        <v>0</v>
      </c>
      <c r="H186" s="57">
        <v>0</v>
      </c>
      <c r="I186" s="57">
        <v>0</v>
      </c>
      <c r="J186" s="57">
        <v>0</v>
      </c>
      <c r="K186" s="57">
        <v>0</v>
      </c>
      <c r="L186" s="57">
        <f t="shared" si="275"/>
        <v>0</v>
      </c>
      <c r="M186" s="58">
        <f>+F186+L186</f>
        <v>291630957937</v>
      </c>
      <c r="N186" s="59">
        <f t="shared" ref="N186:N226" si="316">M186/$M$342</f>
        <v>2.8447939830524748E-2</v>
      </c>
      <c r="O186" s="57">
        <v>0</v>
      </c>
      <c r="P186" s="57">
        <v>0</v>
      </c>
      <c r="Q186" s="57">
        <f t="shared" ref="Q186" si="317">M186-P186</f>
        <v>291630957937</v>
      </c>
      <c r="R186" s="109">
        <v>0</v>
      </c>
      <c r="S186" s="57">
        <f t="shared" ref="S186" si="318">+M186-R186</f>
        <v>291630957937</v>
      </c>
      <c r="T186" s="57">
        <f>P186-R186</f>
        <v>0</v>
      </c>
      <c r="U186" s="109">
        <v>0</v>
      </c>
      <c r="V186" s="57">
        <f t="shared" ref="V186" si="319">+R186-U186</f>
        <v>0</v>
      </c>
      <c r="W186" s="109">
        <v>0</v>
      </c>
      <c r="X186" s="60">
        <f t="shared" ref="X186" si="320">+U186-W186</f>
        <v>0</v>
      </c>
      <c r="Y186" s="61">
        <f t="shared" si="291"/>
        <v>0</v>
      </c>
      <c r="Z186" s="61">
        <f t="shared" si="292"/>
        <v>0</v>
      </c>
      <c r="AA186" s="61">
        <f t="shared" si="293"/>
        <v>0</v>
      </c>
      <c r="AB186" s="61" t="s">
        <v>41</v>
      </c>
      <c r="AC186" s="62" t="s">
        <v>41</v>
      </c>
    </row>
    <row r="187" spans="1:29" ht="86.25" customHeight="1" x14ac:dyDescent="0.25">
      <c r="A187" s="46" t="s">
        <v>335</v>
      </c>
      <c r="B187" s="47" t="s">
        <v>38</v>
      </c>
      <c r="C187" s="47">
        <v>11</v>
      </c>
      <c r="D187" s="47" t="s">
        <v>39</v>
      </c>
      <c r="E187" s="105" t="s">
        <v>336</v>
      </c>
      <c r="F187" s="50">
        <f t="shared" ref="F187:U189" si="321">+F188</f>
        <v>358127983982</v>
      </c>
      <c r="G187" s="50">
        <f t="shared" si="321"/>
        <v>0</v>
      </c>
      <c r="H187" s="50">
        <f t="shared" si="321"/>
        <v>0</v>
      </c>
      <c r="I187" s="50">
        <f t="shared" si="321"/>
        <v>0</v>
      </c>
      <c r="J187" s="50">
        <f t="shared" si="321"/>
        <v>0</v>
      </c>
      <c r="K187" s="50">
        <f t="shared" si="321"/>
        <v>0</v>
      </c>
      <c r="L187" s="50">
        <f t="shared" si="275"/>
        <v>0</v>
      </c>
      <c r="M187" s="50">
        <f t="shared" si="321"/>
        <v>358127983982</v>
      </c>
      <c r="N187" s="51">
        <f t="shared" si="316"/>
        <v>3.4934574203017037E-2</v>
      </c>
      <c r="O187" s="50">
        <f t="shared" si="321"/>
        <v>0</v>
      </c>
      <c r="P187" s="50">
        <f t="shared" si="321"/>
        <v>358127983982</v>
      </c>
      <c r="Q187" s="50">
        <f t="shared" si="306"/>
        <v>0</v>
      </c>
      <c r="R187" s="50">
        <f t="shared" si="321"/>
        <v>358127983982</v>
      </c>
      <c r="S187" s="50">
        <f t="shared" si="321"/>
        <v>0</v>
      </c>
      <c r="T187" s="50">
        <f t="shared" si="321"/>
        <v>0</v>
      </c>
      <c r="U187" s="50">
        <f t="shared" si="321"/>
        <v>0</v>
      </c>
      <c r="V187" s="50">
        <f t="shared" ref="V187:X189" si="322">+V188</f>
        <v>358127983982</v>
      </c>
      <c r="W187" s="50">
        <f t="shared" si="322"/>
        <v>0</v>
      </c>
      <c r="X187" s="50">
        <f t="shared" si="322"/>
        <v>0</v>
      </c>
      <c r="Y187" s="52">
        <f t="shared" si="291"/>
        <v>1</v>
      </c>
      <c r="Z187" s="52">
        <f t="shared" si="292"/>
        <v>0</v>
      </c>
      <c r="AA187" s="52">
        <f t="shared" si="293"/>
        <v>0</v>
      </c>
      <c r="AB187" s="52">
        <f t="shared" ref="AB187:AB248" si="323">+U187/R187</f>
        <v>0</v>
      </c>
      <c r="AC187" s="53" t="s">
        <v>41</v>
      </c>
    </row>
    <row r="188" spans="1:29" ht="86.25" customHeight="1" x14ac:dyDescent="0.25">
      <c r="A188" s="46" t="s">
        <v>337</v>
      </c>
      <c r="B188" s="47" t="s">
        <v>38</v>
      </c>
      <c r="C188" s="47">
        <v>11</v>
      </c>
      <c r="D188" s="47" t="s">
        <v>39</v>
      </c>
      <c r="E188" s="105" t="s">
        <v>258</v>
      </c>
      <c r="F188" s="50">
        <f t="shared" si="321"/>
        <v>358127983982</v>
      </c>
      <c r="G188" s="50">
        <f t="shared" si="321"/>
        <v>0</v>
      </c>
      <c r="H188" s="50">
        <f t="shared" si="321"/>
        <v>0</v>
      </c>
      <c r="I188" s="50">
        <f t="shared" si="321"/>
        <v>0</v>
      </c>
      <c r="J188" s="50">
        <f t="shared" si="321"/>
        <v>0</v>
      </c>
      <c r="K188" s="50">
        <f t="shared" si="321"/>
        <v>0</v>
      </c>
      <c r="L188" s="50">
        <f t="shared" si="275"/>
        <v>0</v>
      </c>
      <c r="M188" s="50">
        <f t="shared" si="321"/>
        <v>358127983982</v>
      </c>
      <c r="N188" s="51">
        <f t="shared" si="316"/>
        <v>3.4934574203017037E-2</v>
      </c>
      <c r="O188" s="50">
        <f t="shared" si="321"/>
        <v>0</v>
      </c>
      <c r="P188" s="50">
        <f t="shared" si="321"/>
        <v>358127983982</v>
      </c>
      <c r="Q188" s="50">
        <f t="shared" si="306"/>
        <v>0</v>
      </c>
      <c r="R188" s="50">
        <f t="shared" si="321"/>
        <v>358127983982</v>
      </c>
      <c r="S188" s="50">
        <f t="shared" si="321"/>
        <v>0</v>
      </c>
      <c r="T188" s="50">
        <f t="shared" si="321"/>
        <v>0</v>
      </c>
      <c r="U188" s="50">
        <f t="shared" si="321"/>
        <v>0</v>
      </c>
      <c r="V188" s="50">
        <f t="shared" si="322"/>
        <v>358127983982</v>
      </c>
      <c r="W188" s="50">
        <f t="shared" si="322"/>
        <v>0</v>
      </c>
      <c r="X188" s="50">
        <f t="shared" si="322"/>
        <v>0</v>
      </c>
      <c r="Y188" s="52">
        <f t="shared" si="291"/>
        <v>1</v>
      </c>
      <c r="Z188" s="52">
        <f t="shared" si="292"/>
        <v>0</v>
      </c>
      <c r="AA188" s="52">
        <f t="shared" si="293"/>
        <v>0</v>
      </c>
      <c r="AB188" s="52">
        <f t="shared" si="323"/>
        <v>0</v>
      </c>
      <c r="AC188" s="53" t="s">
        <v>41</v>
      </c>
    </row>
    <row r="189" spans="1:29" ht="42" customHeight="1" x14ac:dyDescent="0.25">
      <c r="A189" s="46" t="s">
        <v>338</v>
      </c>
      <c r="B189" s="47" t="s">
        <v>38</v>
      </c>
      <c r="C189" s="47">
        <v>11</v>
      </c>
      <c r="D189" s="47" t="s">
        <v>39</v>
      </c>
      <c r="E189" s="105" t="s">
        <v>267</v>
      </c>
      <c r="F189" s="50">
        <f t="shared" si="321"/>
        <v>358127983982</v>
      </c>
      <c r="G189" s="50">
        <f t="shared" si="321"/>
        <v>0</v>
      </c>
      <c r="H189" s="50">
        <f t="shared" si="321"/>
        <v>0</v>
      </c>
      <c r="I189" s="50">
        <f t="shared" si="321"/>
        <v>0</v>
      </c>
      <c r="J189" s="50">
        <f t="shared" si="321"/>
        <v>0</v>
      </c>
      <c r="K189" s="50">
        <f t="shared" si="321"/>
        <v>0</v>
      </c>
      <c r="L189" s="50">
        <f t="shared" si="275"/>
        <v>0</v>
      </c>
      <c r="M189" s="50">
        <f t="shared" si="321"/>
        <v>358127983982</v>
      </c>
      <c r="N189" s="51">
        <f t="shared" si="316"/>
        <v>3.4934574203017037E-2</v>
      </c>
      <c r="O189" s="50">
        <f t="shared" si="321"/>
        <v>0</v>
      </c>
      <c r="P189" s="50">
        <f t="shared" si="321"/>
        <v>358127983982</v>
      </c>
      <c r="Q189" s="50">
        <f t="shared" si="306"/>
        <v>0</v>
      </c>
      <c r="R189" s="50">
        <f t="shared" si="321"/>
        <v>358127983982</v>
      </c>
      <c r="S189" s="50">
        <f t="shared" si="321"/>
        <v>0</v>
      </c>
      <c r="T189" s="50">
        <f t="shared" si="321"/>
        <v>0</v>
      </c>
      <c r="U189" s="50">
        <f t="shared" si="321"/>
        <v>0</v>
      </c>
      <c r="V189" s="50">
        <f t="shared" si="322"/>
        <v>358127983982</v>
      </c>
      <c r="W189" s="50">
        <f t="shared" si="322"/>
        <v>0</v>
      </c>
      <c r="X189" s="50">
        <f t="shared" si="322"/>
        <v>0</v>
      </c>
      <c r="Y189" s="52">
        <f t="shared" si="291"/>
        <v>1</v>
      </c>
      <c r="Z189" s="52">
        <f t="shared" si="292"/>
        <v>0</v>
      </c>
      <c r="AA189" s="52">
        <f t="shared" si="293"/>
        <v>0</v>
      </c>
      <c r="AB189" s="52">
        <f t="shared" si="323"/>
        <v>0</v>
      </c>
      <c r="AC189" s="53" t="s">
        <v>41</v>
      </c>
    </row>
    <row r="190" spans="1:29" ht="42" customHeight="1" x14ac:dyDescent="0.25">
      <c r="A190" s="54" t="s">
        <v>339</v>
      </c>
      <c r="B190" s="55" t="s">
        <v>38</v>
      </c>
      <c r="C190" s="55">
        <v>11</v>
      </c>
      <c r="D190" s="55" t="s">
        <v>39</v>
      </c>
      <c r="E190" s="69" t="s">
        <v>262</v>
      </c>
      <c r="F190" s="57">
        <v>358127983982</v>
      </c>
      <c r="G190" s="57">
        <v>0</v>
      </c>
      <c r="H190" s="57">
        <v>0</v>
      </c>
      <c r="I190" s="57">
        <v>0</v>
      </c>
      <c r="J190" s="57">
        <v>0</v>
      </c>
      <c r="K190" s="57">
        <v>0</v>
      </c>
      <c r="L190" s="57">
        <f t="shared" si="275"/>
        <v>0</v>
      </c>
      <c r="M190" s="58">
        <f>+F190+L190</f>
        <v>358127983982</v>
      </c>
      <c r="N190" s="59">
        <f t="shared" si="316"/>
        <v>3.4934574203017037E-2</v>
      </c>
      <c r="O190" s="57">
        <v>0</v>
      </c>
      <c r="P190" s="57">
        <v>358127983982</v>
      </c>
      <c r="Q190" s="57">
        <f t="shared" ref="Q190" si="324">M190-P190</f>
        <v>0</v>
      </c>
      <c r="R190" s="109">
        <v>358127983982</v>
      </c>
      <c r="S190" s="57">
        <f t="shared" ref="S190" si="325">+M190-R190</f>
        <v>0</v>
      </c>
      <c r="T190" s="57">
        <f>P190-R190</f>
        <v>0</v>
      </c>
      <c r="U190" s="109">
        <v>0</v>
      </c>
      <c r="V190" s="57">
        <f t="shared" ref="V190" si="326">+R190-U190</f>
        <v>358127983982</v>
      </c>
      <c r="W190" s="109">
        <v>0</v>
      </c>
      <c r="X190" s="60">
        <f t="shared" ref="X190" si="327">+U190-W190</f>
        <v>0</v>
      </c>
      <c r="Y190" s="61">
        <f t="shared" si="291"/>
        <v>1</v>
      </c>
      <c r="Z190" s="61">
        <f t="shared" si="292"/>
        <v>0</v>
      </c>
      <c r="AA190" s="61">
        <f t="shared" si="293"/>
        <v>0</v>
      </c>
      <c r="AB190" s="61">
        <f t="shared" si="323"/>
        <v>0</v>
      </c>
      <c r="AC190" s="62" t="s">
        <v>41</v>
      </c>
    </row>
    <row r="191" spans="1:29" ht="78.75" customHeight="1" x14ac:dyDescent="0.25">
      <c r="A191" s="46" t="s">
        <v>340</v>
      </c>
      <c r="B191" s="47" t="s">
        <v>38</v>
      </c>
      <c r="C191" s="47">
        <v>10</v>
      </c>
      <c r="D191" s="47" t="s">
        <v>39</v>
      </c>
      <c r="E191" s="105" t="s">
        <v>341</v>
      </c>
      <c r="F191" s="50">
        <f t="shared" ref="F191:M193" si="328">+F192</f>
        <v>194871742826</v>
      </c>
      <c r="G191" s="50">
        <f t="shared" si="328"/>
        <v>0</v>
      </c>
      <c r="H191" s="50">
        <f t="shared" si="328"/>
        <v>0</v>
      </c>
      <c r="I191" s="50">
        <f t="shared" si="328"/>
        <v>0</v>
      </c>
      <c r="J191" s="50">
        <f t="shared" si="328"/>
        <v>0</v>
      </c>
      <c r="K191" s="50">
        <f t="shared" si="328"/>
        <v>0</v>
      </c>
      <c r="L191" s="50">
        <f t="shared" si="275"/>
        <v>0</v>
      </c>
      <c r="M191" s="50">
        <f t="shared" si="328"/>
        <v>194871742826</v>
      </c>
      <c r="N191" s="51">
        <f t="shared" si="316"/>
        <v>1.9009297414100755E-2</v>
      </c>
      <c r="O191" s="50">
        <f t="shared" ref="O191:X193" si="329">+O192</f>
        <v>0</v>
      </c>
      <c r="P191" s="50">
        <f t="shared" si="329"/>
        <v>194871742826</v>
      </c>
      <c r="Q191" s="50">
        <f t="shared" si="329"/>
        <v>0</v>
      </c>
      <c r="R191" s="50">
        <f t="shared" si="329"/>
        <v>194871742826</v>
      </c>
      <c r="S191" s="50">
        <f t="shared" si="329"/>
        <v>0</v>
      </c>
      <c r="T191" s="50">
        <f t="shared" si="329"/>
        <v>0</v>
      </c>
      <c r="U191" s="50">
        <f t="shared" si="329"/>
        <v>0</v>
      </c>
      <c r="V191" s="50">
        <f t="shared" si="329"/>
        <v>194871742826</v>
      </c>
      <c r="W191" s="50">
        <f t="shared" si="329"/>
        <v>0</v>
      </c>
      <c r="X191" s="50">
        <f t="shared" si="329"/>
        <v>0</v>
      </c>
      <c r="Y191" s="52">
        <f t="shared" si="291"/>
        <v>1</v>
      </c>
      <c r="Z191" s="52">
        <f t="shared" si="292"/>
        <v>0</v>
      </c>
      <c r="AA191" s="52">
        <f t="shared" si="293"/>
        <v>0</v>
      </c>
      <c r="AB191" s="52">
        <f t="shared" si="323"/>
        <v>0</v>
      </c>
      <c r="AC191" s="53" t="s">
        <v>41</v>
      </c>
    </row>
    <row r="192" spans="1:29" ht="78.75" customHeight="1" x14ac:dyDescent="0.25">
      <c r="A192" s="46" t="s">
        <v>342</v>
      </c>
      <c r="B192" s="47" t="s">
        <v>38</v>
      </c>
      <c r="C192" s="47">
        <v>10</v>
      </c>
      <c r="D192" s="47" t="s">
        <v>39</v>
      </c>
      <c r="E192" s="105" t="s">
        <v>258</v>
      </c>
      <c r="F192" s="50">
        <f t="shared" si="328"/>
        <v>194871742826</v>
      </c>
      <c r="G192" s="50">
        <f t="shared" si="328"/>
        <v>0</v>
      </c>
      <c r="H192" s="50">
        <f t="shared" si="328"/>
        <v>0</v>
      </c>
      <c r="I192" s="50">
        <f t="shared" si="328"/>
        <v>0</v>
      </c>
      <c r="J192" s="50">
        <f t="shared" si="328"/>
        <v>0</v>
      </c>
      <c r="K192" s="50">
        <f t="shared" si="328"/>
        <v>0</v>
      </c>
      <c r="L192" s="50">
        <f t="shared" si="275"/>
        <v>0</v>
      </c>
      <c r="M192" s="50">
        <f t="shared" si="328"/>
        <v>194871742826</v>
      </c>
      <c r="N192" s="51">
        <f t="shared" si="316"/>
        <v>1.9009297414100755E-2</v>
      </c>
      <c r="O192" s="50">
        <f t="shared" si="329"/>
        <v>0</v>
      </c>
      <c r="P192" s="50">
        <f t="shared" si="329"/>
        <v>194871742826</v>
      </c>
      <c r="Q192" s="50">
        <f t="shared" si="329"/>
        <v>0</v>
      </c>
      <c r="R192" s="50">
        <f t="shared" si="329"/>
        <v>194871742826</v>
      </c>
      <c r="S192" s="50">
        <f t="shared" si="329"/>
        <v>0</v>
      </c>
      <c r="T192" s="50">
        <f t="shared" si="329"/>
        <v>0</v>
      </c>
      <c r="U192" s="50">
        <f t="shared" si="329"/>
        <v>0</v>
      </c>
      <c r="V192" s="50">
        <f t="shared" si="329"/>
        <v>194871742826</v>
      </c>
      <c r="W192" s="50">
        <f t="shared" si="329"/>
        <v>0</v>
      </c>
      <c r="X192" s="50">
        <f t="shared" si="329"/>
        <v>0</v>
      </c>
      <c r="Y192" s="52">
        <f t="shared" si="291"/>
        <v>1</v>
      </c>
      <c r="Z192" s="52">
        <f t="shared" si="292"/>
        <v>0</v>
      </c>
      <c r="AA192" s="52">
        <f t="shared" si="293"/>
        <v>0</v>
      </c>
      <c r="AB192" s="52">
        <f t="shared" si="323"/>
        <v>0</v>
      </c>
      <c r="AC192" s="53" t="s">
        <v>41</v>
      </c>
    </row>
    <row r="193" spans="1:29" ht="42" customHeight="1" x14ac:dyDescent="0.25">
      <c r="A193" s="46" t="s">
        <v>343</v>
      </c>
      <c r="B193" s="47" t="s">
        <v>38</v>
      </c>
      <c r="C193" s="47">
        <v>10</v>
      </c>
      <c r="D193" s="47" t="s">
        <v>39</v>
      </c>
      <c r="E193" s="48" t="s">
        <v>267</v>
      </c>
      <c r="F193" s="50">
        <f t="shared" si="328"/>
        <v>194871742826</v>
      </c>
      <c r="G193" s="50">
        <f t="shared" si="328"/>
        <v>0</v>
      </c>
      <c r="H193" s="50">
        <f t="shared" si="328"/>
        <v>0</v>
      </c>
      <c r="I193" s="50">
        <f t="shared" si="328"/>
        <v>0</v>
      </c>
      <c r="J193" s="50">
        <f t="shared" si="328"/>
        <v>0</v>
      </c>
      <c r="K193" s="50">
        <f t="shared" si="328"/>
        <v>0</v>
      </c>
      <c r="L193" s="50">
        <f t="shared" si="275"/>
        <v>0</v>
      </c>
      <c r="M193" s="50">
        <f t="shared" si="328"/>
        <v>194871742826</v>
      </c>
      <c r="N193" s="51">
        <f t="shared" si="316"/>
        <v>1.9009297414100755E-2</v>
      </c>
      <c r="O193" s="50">
        <f t="shared" si="329"/>
        <v>0</v>
      </c>
      <c r="P193" s="50">
        <f t="shared" si="329"/>
        <v>194871742826</v>
      </c>
      <c r="Q193" s="50">
        <f t="shared" si="329"/>
        <v>0</v>
      </c>
      <c r="R193" s="50">
        <f t="shared" si="329"/>
        <v>194871742826</v>
      </c>
      <c r="S193" s="50">
        <f t="shared" si="329"/>
        <v>0</v>
      </c>
      <c r="T193" s="50">
        <f t="shared" si="329"/>
        <v>0</v>
      </c>
      <c r="U193" s="50">
        <f t="shared" si="329"/>
        <v>0</v>
      </c>
      <c r="V193" s="50">
        <f t="shared" si="329"/>
        <v>194871742826</v>
      </c>
      <c r="W193" s="50">
        <f t="shared" si="329"/>
        <v>0</v>
      </c>
      <c r="X193" s="50">
        <f t="shared" si="329"/>
        <v>0</v>
      </c>
      <c r="Y193" s="52">
        <f t="shared" si="291"/>
        <v>1</v>
      </c>
      <c r="Z193" s="52">
        <f t="shared" si="292"/>
        <v>0</v>
      </c>
      <c r="AA193" s="52">
        <f t="shared" si="293"/>
        <v>0</v>
      </c>
      <c r="AB193" s="52">
        <f t="shared" si="323"/>
        <v>0</v>
      </c>
      <c r="AC193" s="53" t="s">
        <v>41</v>
      </c>
    </row>
    <row r="194" spans="1:29" ht="42" customHeight="1" x14ac:dyDescent="0.25">
      <c r="A194" s="54" t="s">
        <v>344</v>
      </c>
      <c r="B194" s="55" t="s">
        <v>38</v>
      </c>
      <c r="C194" s="55">
        <v>10</v>
      </c>
      <c r="D194" s="55" t="s">
        <v>39</v>
      </c>
      <c r="E194" s="69" t="s">
        <v>262</v>
      </c>
      <c r="F194" s="57">
        <v>194871742826</v>
      </c>
      <c r="G194" s="57">
        <v>0</v>
      </c>
      <c r="H194" s="57">
        <v>0</v>
      </c>
      <c r="I194" s="57">
        <v>0</v>
      </c>
      <c r="J194" s="57">
        <v>0</v>
      </c>
      <c r="K194" s="57">
        <v>0</v>
      </c>
      <c r="L194" s="57">
        <f t="shared" si="275"/>
        <v>0</v>
      </c>
      <c r="M194" s="58">
        <f>+F194+L194</f>
        <v>194871742826</v>
      </c>
      <c r="N194" s="59">
        <f t="shared" si="316"/>
        <v>1.9009297414100755E-2</v>
      </c>
      <c r="O194" s="57">
        <v>0</v>
      </c>
      <c r="P194" s="57">
        <v>194871742826</v>
      </c>
      <c r="Q194" s="57">
        <f t="shared" ref="Q194" si="330">M194-P194</f>
        <v>0</v>
      </c>
      <c r="R194" s="109">
        <v>194871742826</v>
      </c>
      <c r="S194" s="57">
        <f t="shared" ref="S194" si="331">+M194-R194</f>
        <v>0</v>
      </c>
      <c r="T194" s="57">
        <f>P194-R194</f>
        <v>0</v>
      </c>
      <c r="U194" s="57">
        <v>0</v>
      </c>
      <c r="V194" s="57">
        <f t="shared" ref="V194" si="332">+R194-U194</f>
        <v>194871742826</v>
      </c>
      <c r="W194" s="57">
        <v>0</v>
      </c>
      <c r="X194" s="60">
        <f t="shared" ref="X194" si="333">+U194-W194</f>
        <v>0</v>
      </c>
      <c r="Y194" s="61">
        <f t="shared" si="291"/>
        <v>1</v>
      </c>
      <c r="Z194" s="61">
        <f t="shared" si="292"/>
        <v>0</v>
      </c>
      <c r="AA194" s="61">
        <f t="shared" si="293"/>
        <v>0</v>
      </c>
      <c r="AB194" s="61">
        <f t="shared" si="323"/>
        <v>0</v>
      </c>
      <c r="AC194" s="62" t="s">
        <v>41</v>
      </c>
    </row>
    <row r="195" spans="1:29" ht="84.75" customHeight="1" x14ac:dyDescent="0.25">
      <c r="A195" s="46" t="s">
        <v>345</v>
      </c>
      <c r="B195" s="47" t="s">
        <v>38</v>
      </c>
      <c r="C195" s="47">
        <v>10</v>
      </c>
      <c r="D195" s="47" t="s">
        <v>39</v>
      </c>
      <c r="E195" s="105" t="s">
        <v>346</v>
      </c>
      <c r="F195" s="50">
        <f t="shared" ref="F195:U197" si="334">+F196</f>
        <v>443201573124</v>
      </c>
      <c r="G195" s="50">
        <f t="shared" si="334"/>
        <v>0</v>
      </c>
      <c r="H195" s="50">
        <f t="shared" si="334"/>
        <v>0</v>
      </c>
      <c r="I195" s="50">
        <f t="shared" si="334"/>
        <v>0</v>
      </c>
      <c r="J195" s="50">
        <f t="shared" si="334"/>
        <v>0</v>
      </c>
      <c r="K195" s="50">
        <f t="shared" si="334"/>
        <v>0</v>
      </c>
      <c r="L195" s="50">
        <f t="shared" si="275"/>
        <v>0</v>
      </c>
      <c r="M195" s="50">
        <f t="shared" si="334"/>
        <v>443201573124</v>
      </c>
      <c r="N195" s="51">
        <f t="shared" si="316"/>
        <v>4.3233310256962379E-2</v>
      </c>
      <c r="O195" s="50">
        <f t="shared" si="334"/>
        <v>0</v>
      </c>
      <c r="P195" s="50">
        <f t="shared" si="334"/>
        <v>443201573124</v>
      </c>
      <c r="Q195" s="50">
        <f t="shared" si="334"/>
        <v>0</v>
      </c>
      <c r="R195" s="50">
        <f t="shared" si="334"/>
        <v>443201573124</v>
      </c>
      <c r="S195" s="50">
        <f t="shared" si="334"/>
        <v>0</v>
      </c>
      <c r="T195" s="50">
        <f t="shared" si="334"/>
        <v>0</v>
      </c>
      <c r="U195" s="50">
        <f t="shared" si="334"/>
        <v>0</v>
      </c>
      <c r="V195" s="50">
        <f t="shared" ref="P195:X197" si="335">+V196</f>
        <v>443201573124</v>
      </c>
      <c r="W195" s="50">
        <f t="shared" si="335"/>
        <v>0</v>
      </c>
      <c r="X195" s="50">
        <f t="shared" si="335"/>
        <v>0</v>
      </c>
      <c r="Y195" s="52">
        <f t="shared" si="291"/>
        <v>1</v>
      </c>
      <c r="Z195" s="52">
        <f t="shared" si="292"/>
        <v>0</v>
      </c>
      <c r="AA195" s="52">
        <f t="shared" si="293"/>
        <v>0</v>
      </c>
      <c r="AB195" s="52">
        <f t="shared" si="323"/>
        <v>0</v>
      </c>
      <c r="AC195" s="53" t="s">
        <v>41</v>
      </c>
    </row>
    <row r="196" spans="1:29" ht="84.75" customHeight="1" x14ac:dyDescent="0.25">
      <c r="A196" s="46" t="s">
        <v>347</v>
      </c>
      <c r="B196" s="47" t="s">
        <v>38</v>
      </c>
      <c r="C196" s="47">
        <v>10</v>
      </c>
      <c r="D196" s="47" t="s">
        <v>39</v>
      </c>
      <c r="E196" s="105" t="s">
        <v>258</v>
      </c>
      <c r="F196" s="50">
        <f t="shared" si="334"/>
        <v>443201573124</v>
      </c>
      <c r="G196" s="50">
        <f t="shared" si="334"/>
        <v>0</v>
      </c>
      <c r="H196" s="50">
        <f t="shared" si="334"/>
        <v>0</v>
      </c>
      <c r="I196" s="50">
        <f t="shared" si="334"/>
        <v>0</v>
      </c>
      <c r="J196" s="50">
        <f t="shared" si="334"/>
        <v>0</v>
      </c>
      <c r="K196" s="50">
        <f t="shared" si="334"/>
        <v>0</v>
      </c>
      <c r="L196" s="50">
        <f t="shared" si="275"/>
        <v>0</v>
      </c>
      <c r="M196" s="50">
        <f t="shared" si="334"/>
        <v>443201573124</v>
      </c>
      <c r="N196" s="51">
        <f t="shared" si="316"/>
        <v>4.3233310256962379E-2</v>
      </c>
      <c r="O196" s="50">
        <f t="shared" si="334"/>
        <v>0</v>
      </c>
      <c r="P196" s="50">
        <f t="shared" si="335"/>
        <v>443201573124</v>
      </c>
      <c r="Q196" s="50">
        <f t="shared" si="335"/>
        <v>0</v>
      </c>
      <c r="R196" s="50">
        <f t="shared" si="335"/>
        <v>443201573124</v>
      </c>
      <c r="S196" s="50">
        <f t="shared" si="335"/>
        <v>0</v>
      </c>
      <c r="T196" s="50">
        <f t="shared" si="335"/>
        <v>0</v>
      </c>
      <c r="U196" s="50">
        <f t="shared" si="334"/>
        <v>0</v>
      </c>
      <c r="V196" s="50">
        <f t="shared" si="335"/>
        <v>443201573124</v>
      </c>
      <c r="W196" s="50">
        <f t="shared" si="335"/>
        <v>0</v>
      </c>
      <c r="X196" s="50">
        <f t="shared" si="335"/>
        <v>0</v>
      </c>
      <c r="Y196" s="52">
        <f t="shared" si="291"/>
        <v>1</v>
      </c>
      <c r="Z196" s="52">
        <f t="shared" si="292"/>
        <v>0</v>
      </c>
      <c r="AA196" s="52">
        <f t="shared" si="293"/>
        <v>0</v>
      </c>
      <c r="AB196" s="52">
        <f t="shared" si="323"/>
        <v>0</v>
      </c>
      <c r="AC196" s="53" t="s">
        <v>41</v>
      </c>
    </row>
    <row r="197" spans="1:29" ht="42" customHeight="1" x14ac:dyDescent="0.25">
      <c r="A197" s="46" t="s">
        <v>348</v>
      </c>
      <c r="B197" s="47" t="s">
        <v>38</v>
      </c>
      <c r="C197" s="47">
        <v>10</v>
      </c>
      <c r="D197" s="47" t="s">
        <v>39</v>
      </c>
      <c r="E197" s="48" t="s">
        <v>267</v>
      </c>
      <c r="F197" s="50">
        <f t="shared" si="334"/>
        <v>443201573124</v>
      </c>
      <c r="G197" s="50">
        <f t="shared" si="334"/>
        <v>0</v>
      </c>
      <c r="H197" s="50">
        <f t="shared" si="334"/>
        <v>0</v>
      </c>
      <c r="I197" s="50">
        <f t="shared" si="334"/>
        <v>0</v>
      </c>
      <c r="J197" s="50">
        <f t="shared" si="334"/>
        <v>0</v>
      </c>
      <c r="K197" s="50">
        <f t="shared" si="334"/>
        <v>0</v>
      </c>
      <c r="L197" s="50">
        <f t="shared" si="275"/>
        <v>0</v>
      </c>
      <c r="M197" s="50">
        <f t="shared" si="334"/>
        <v>443201573124</v>
      </c>
      <c r="N197" s="51">
        <f t="shared" si="316"/>
        <v>4.3233310256962379E-2</v>
      </c>
      <c r="O197" s="50">
        <f t="shared" si="334"/>
        <v>0</v>
      </c>
      <c r="P197" s="50">
        <f t="shared" si="335"/>
        <v>443201573124</v>
      </c>
      <c r="Q197" s="50">
        <f t="shared" si="335"/>
        <v>0</v>
      </c>
      <c r="R197" s="50">
        <f t="shared" si="335"/>
        <v>443201573124</v>
      </c>
      <c r="S197" s="50">
        <f t="shared" si="335"/>
        <v>0</v>
      </c>
      <c r="T197" s="50">
        <f t="shared" si="335"/>
        <v>0</v>
      </c>
      <c r="U197" s="50">
        <f t="shared" si="334"/>
        <v>0</v>
      </c>
      <c r="V197" s="50">
        <f t="shared" si="335"/>
        <v>443201573124</v>
      </c>
      <c r="W197" s="50">
        <f t="shared" si="335"/>
        <v>0</v>
      </c>
      <c r="X197" s="50">
        <f t="shared" si="335"/>
        <v>0</v>
      </c>
      <c r="Y197" s="52">
        <f t="shared" si="291"/>
        <v>1</v>
      </c>
      <c r="Z197" s="52">
        <f t="shared" si="292"/>
        <v>0</v>
      </c>
      <c r="AA197" s="52">
        <f t="shared" si="293"/>
        <v>0</v>
      </c>
      <c r="AB197" s="52">
        <f t="shared" si="323"/>
        <v>0</v>
      </c>
      <c r="AC197" s="53" t="s">
        <v>41</v>
      </c>
    </row>
    <row r="198" spans="1:29" ht="42" customHeight="1" x14ac:dyDescent="0.25">
      <c r="A198" s="54" t="s">
        <v>349</v>
      </c>
      <c r="B198" s="55" t="s">
        <v>38</v>
      </c>
      <c r="C198" s="55">
        <v>10</v>
      </c>
      <c r="D198" s="55" t="s">
        <v>39</v>
      </c>
      <c r="E198" s="69" t="s">
        <v>262</v>
      </c>
      <c r="F198" s="57">
        <v>443201573124</v>
      </c>
      <c r="G198" s="57">
        <v>0</v>
      </c>
      <c r="H198" s="57">
        <v>0</v>
      </c>
      <c r="I198" s="57">
        <v>0</v>
      </c>
      <c r="J198" s="57">
        <v>0</v>
      </c>
      <c r="K198" s="57">
        <v>0</v>
      </c>
      <c r="L198" s="57">
        <f t="shared" si="275"/>
        <v>0</v>
      </c>
      <c r="M198" s="58">
        <f>+F198+L198</f>
        <v>443201573124</v>
      </c>
      <c r="N198" s="59">
        <f t="shared" si="316"/>
        <v>4.3233310256962379E-2</v>
      </c>
      <c r="O198" s="57">
        <v>0</v>
      </c>
      <c r="P198" s="57">
        <v>443201573124</v>
      </c>
      <c r="Q198" s="57">
        <f t="shared" ref="Q198" si="336">M198-P198</f>
        <v>0</v>
      </c>
      <c r="R198" s="109">
        <v>443201573124</v>
      </c>
      <c r="S198" s="57">
        <f t="shared" ref="S198" si="337">+M198-R198</f>
        <v>0</v>
      </c>
      <c r="T198" s="57">
        <f>P198-R198</f>
        <v>0</v>
      </c>
      <c r="U198" s="109">
        <v>0</v>
      </c>
      <c r="V198" s="57">
        <f t="shared" ref="V198" si="338">+R198-U198</f>
        <v>443201573124</v>
      </c>
      <c r="W198" s="109">
        <v>0</v>
      </c>
      <c r="X198" s="60">
        <f t="shared" ref="X198" si="339">+U198-W198</f>
        <v>0</v>
      </c>
      <c r="Y198" s="61">
        <f t="shared" si="291"/>
        <v>1</v>
      </c>
      <c r="Z198" s="61">
        <f t="shared" si="292"/>
        <v>0</v>
      </c>
      <c r="AA198" s="61">
        <f t="shared" si="293"/>
        <v>0</v>
      </c>
      <c r="AB198" s="61">
        <f t="shared" si="323"/>
        <v>0</v>
      </c>
      <c r="AC198" s="62" t="s">
        <v>41</v>
      </c>
    </row>
    <row r="199" spans="1:29" ht="71.25" customHeight="1" x14ac:dyDescent="0.25">
      <c r="A199" s="46" t="s">
        <v>350</v>
      </c>
      <c r="B199" s="47" t="s">
        <v>38</v>
      </c>
      <c r="C199" s="47">
        <v>10</v>
      </c>
      <c r="D199" s="47" t="s">
        <v>39</v>
      </c>
      <c r="E199" s="105" t="s">
        <v>351</v>
      </c>
      <c r="F199" s="50">
        <f t="shared" ref="F199:U205" si="340">+F200</f>
        <v>148478830384</v>
      </c>
      <c r="G199" s="50">
        <f t="shared" si="340"/>
        <v>0</v>
      </c>
      <c r="H199" s="50">
        <f t="shared" si="340"/>
        <v>0</v>
      </c>
      <c r="I199" s="50">
        <f t="shared" si="340"/>
        <v>0</v>
      </c>
      <c r="J199" s="50">
        <f t="shared" si="340"/>
        <v>0</v>
      </c>
      <c r="K199" s="50">
        <f t="shared" si="340"/>
        <v>0</v>
      </c>
      <c r="L199" s="50">
        <f t="shared" si="275"/>
        <v>0</v>
      </c>
      <c r="M199" s="50">
        <f t="shared" si="340"/>
        <v>148478830384</v>
      </c>
      <c r="N199" s="51">
        <f t="shared" si="316"/>
        <v>1.4483773817261196E-2</v>
      </c>
      <c r="O199" s="50">
        <f t="shared" si="340"/>
        <v>0</v>
      </c>
      <c r="P199" s="50">
        <f t="shared" si="340"/>
        <v>148478830384</v>
      </c>
      <c r="Q199" s="50">
        <f t="shared" si="340"/>
        <v>0</v>
      </c>
      <c r="R199" s="50">
        <f t="shared" si="340"/>
        <v>148478830384</v>
      </c>
      <c r="S199" s="50">
        <f t="shared" si="340"/>
        <v>0</v>
      </c>
      <c r="T199" s="50">
        <f t="shared" si="340"/>
        <v>0</v>
      </c>
      <c r="U199" s="50">
        <f t="shared" si="340"/>
        <v>0</v>
      </c>
      <c r="V199" s="50">
        <f t="shared" ref="V199:X201" si="341">+V200</f>
        <v>148478830384</v>
      </c>
      <c r="W199" s="50">
        <f t="shared" si="341"/>
        <v>0</v>
      </c>
      <c r="X199" s="50">
        <f t="shared" si="341"/>
        <v>0</v>
      </c>
      <c r="Y199" s="52">
        <f t="shared" si="291"/>
        <v>1</v>
      </c>
      <c r="Z199" s="52">
        <f t="shared" si="292"/>
        <v>0</v>
      </c>
      <c r="AA199" s="52">
        <f t="shared" si="293"/>
        <v>0</v>
      </c>
      <c r="AB199" s="52">
        <f t="shared" si="323"/>
        <v>0</v>
      </c>
      <c r="AC199" s="53" t="s">
        <v>41</v>
      </c>
    </row>
    <row r="200" spans="1:29" ht="87" customHeight="1" x14ac:dyDescent="0.25">
      <c r="A200" s="46" t="s">
        <v>352</v>
      </c>
      <c r="B200" s="47" t="s">
        <v>38</v>
      </c>
      <c r="C200" s="47">
        <v>10</v>
      </c>
      <c r="D200" s="47" t="s">
        <v>39</v>
      </c>
      <c r="E200" s="105" t="s">
        <v>258</v>
      </c>
      <c r="F200" s="50">
        <f t="shared" si="340"/>
        <v>148478830384</v>
      </c>
      <c r="G200" s="50">
        <f t="shared" si="340"/>
        <v>0</v>
      </c>
      <c r="H200" s="50">
        <f t="shared" si="340"/>
        <v>0</v>
      </c>
      <c r="I200" s="50">
        <f t="shared" si="340"/>
        <v>0</v>
      </c>
      <c r="J200" s="50">
        <f t="shared" si="340"/>
        <v>0</v>
      </c>
      <c r="K200" s="50">
        <f t="shared" si="340"/>
        <v>0</v>
      </c>
      <c r="L200" s="50">
        <f t="shared" si="275"/>
        <v>0</v>
      </c>
      <c r="M200" s="50">
        <f t="shared" si="340"/>
        <v>148478830384</v>
      </c>
      <c r="N200" s="51">
        <f t="shared" si="316"/>
        <v>1.4483773817261196E-2</v>
      </c>
      <c r="O200" s="50">
        <f t="shared" si="340"/>
        <v>0</v>
      </c>
      <c r="P200" s="50">
        <f t="shared" si="340"/>
        <v>148478830384</v>
      </c>
      <c r="Q200" s="50">
        <f t="shared" si="340"/>
        <v>0</v>
      </c>
      <c r="R200" s="50">
        <f t="shared" si="340"/>
        <v>148478830384</v>
      </c>
      <c r="S200" s="50">
        <f t="shared" si="340"/>
        <v>0</v>
      </c>
      <c r="T200" s="50">
        <f t="shared" si="340"/>
        <v>0</v>
      </c>
      <c r="U200" s="50">
        <f t="shared" si="340"/>
        <v>0</v>
      </c>
      <c r="V200" s="50">
        <f t="shared" si="341"/>
        <v>148478830384</v>
      </c>
      <c r="W200" s="50">
        <f t="shared" si="341"/>
        <v>0</v>
      </c>
      <c r="X200" s="50">
        <f t="shared" si="341"/>
        <v>0</v>
      </c>
      <c r="Y200" s="52">
        <f t="shared" si="291"/>
        <v>1</v>
      </c>
      <c r="Z200" s="52">
        <f t="shared" si="292"/>
        <v>0</v>
      </c>
      <c r="AA200" s="52">
        <f t="shared" si="293"/>
        <v>0</v>
      </c>
      <c r="AB200" s="52">
        <f t="shared" si="323"/>
        <v>0</v>
      </c>
      <c r="AC200" s="53" t="s">
        <v>41</v>
      </c>
    </row>
    <row r="201" spans="1:29" ht="42" customHeight="1" x14ac:dyDescent="0.25">
      <c r="A201" s="46" t="s">
        <v>353</v>
      </c>
      <c r="B201" s="47" t="s">
        <v>38</v>
      </c>
      <c r="C201" s="47">
        <v>10</v>
      </c>
      <c r="D201" s="47" t="s">
        <v>39</v>
      </c>
      <c r="E201" s="105" t="s">
        <v>267</v>
      </c>
      <c r="F201" s="50">
        <f t="shared" si="340"/>
        <v>148478830384</v>
      </c>
      <c r="G201" s="50">
        <f t="shared" si="340"/>
        <v>0</v>
      </c>
      <c r="H201" s="50">
        <f t="shared" si="340"/>
        <v>0</v>
      </c>
      <c r="I201" s="50">
        <f t="shared" si="340"/>
        <v>0</v>
      </c>
      <c r="J201" s="50">
        <f t="shared" si="340"/>
        <v>0</v>
      </c>
      <c r="K201" s="50">
        <f t="shared" si="340"/>
        <v>0</v>
      </c>
      <c r="L201" s="50">
        <f t="shared" si="275"/>
        <v>0</v>
      </c>
      <c r="M201" s="50">
        <f t="shared" si="340"/>
        <v>148478830384</v>
      </c>
      <c r="N201" s="51">
        <f t="shared" si="316"/>
        <v>1.4483773817261196E-2</v>
      </c>
      <c r="O201" s="50">
        <f t="shared" si="340"/>
        <v>0</v>
      </c>
      <c r="P201" s="50">
        <f t="shared" si="340"/>
        <v>148478830384</v>
      </c>
      <c r="Q201" s="50">
        <f t="shared" si="340"/>
        <v>0</v>
      </c>
      <c r="R201" s="50">
        <f t="shared" si="340"/>
        <v>148478830384</v>
      </c>
      <c r="S201" s="50">
        <f t="shared" si="340"/>
        <v>0</v>
      </c>
      <c r="T201" s="50">
        <f t="shared" si="340"/>
        <v>0</v>
      </c>
      <c r="U201" s="50">
        <f t="shared" si="340"/>
        <v>0</v>
      </c>
      <c r="V201" s="50">
        <f t="shared" si="341"/>
        <v>148478830384</v>
      </c>
      <c r="W201" s="50">
        <f t="shared" si="341"/>
        <v>0</v>
      </c>
      <c r="X201" s="50">
        <f t="shared" si="341"/>
        <v>0</v>
      </c>
      <c r="Y201" s="52">
        <f t="shared" si="291"/>
        <v>1</v>
      </c>
      <c r="Z201" s="52">
        <f t="shared" si="292"/>
        <v>0</v>
      </c>
      <c r="AA201" s="52">
        <f t="shared" si="293"/>
        <v>0</v>
      </c>
      <c r="AB201" s="52">
        <f t="shared" si="323"/>
        <v>0</v>
      </c>
      <c r="AC201" s="53" t="s">
        <v>41</v>
      </c>
    </row>
    <row r="202" spans="1:29" ht="42" customHeight="1" x14ac:dyDescent="0.25">
      <c r="A202" s="54" t="s">
        <v>354</v>
      </c>
      <c r="B202" s="55" t="s">
        <v>38</v>
      </c>
      <c r="C202" s="55">
        <v>10</v>
      </c>
      <c r="D202" s="55" t="s">
        <v>39</v>
      </c>
      <c r="E202" s="69" t="s">
        <v>262</v>
      </c>
      <c r="F202" s="57">
        <v>148478830384</v>
      </c>
      <c r="G202" s="57">
        <v>0</v>
      </c>
      <c r="H202" s="57">
        <v>0</v>
      </c>
      <c r="I202" s="57">
        <v>0</v>
      </c>
      <c r="J202" s="57">
        <v>0</v>
      </c>
      <c r="K202" s="57">
        <v>0</v>
      </c>
      <c r="L202" s="57">
        <f t="shared" si="275"/>
        <v>0</v>
      </c>
      <c r="M202" s="58">
        <f>+F202+L202</f>
        <v>148478830384</v>
      </c>
      <c r="N202" s="59">
        <f t="shared" si="316"/>
        <v>1.4483773817261196E-2</v>
      </c>
      <c r="O202" s="57">
        <v>0</v>
      </c>
      <c r="P202" s="57">
        <v>148478830384</v>
      </c>
      <c r="Q202" s="57">
        <f t="shared" ref="Q202" si="342">M202-P202</f>
        <v>0</v>
      </c>
      <c r="R202" s="109">
        <v>148478830384</v>
      </c>
      <c r="S202" s="57">
        <f t="shared" ref="S202" si="343">+M202-R202</f>
        <v>0</v>
      </c>
      <c r="T202" s="57">
        <f>P202-R202</f>
        <v>0</v>
      </c>
      <c r="U202" s="109">
        <v>0</v>
      </c>
      <c r="V202" s="57">
        <f t="shared" ref="V202" si="344">+R202-U202</f>
        <v>148478830384</v>
      </c>
      <c r="W202" s="109">
        <v>0</v>
      </c>
      <c r="X202" s="60">
        <f t="shared" ref="X202" si="345">+U202-W202</f>
        <v>0</v>
      </c>
      <c r="Y202" s="61">
        <f t="shared" si="291"/>
        <v>1</v>
      </c>
      <c r="Z202" s="61">
        <f t="shared" si="292"/>
        <v>0</v>
      </c>
      <c r="AA202" s="61">
        <f t="shared" si="293"/>
        <v>0</v>
      </c>
      <c r="AB202" s="61">
        <f t="shared" si="323"/>
        <v>0</v>
      </c>
      <c r="AC202" s="62" t="s">
        <v>41</v>
      </c>
    </row>
    <row r="203" spans="1:29" ht="94.5" customHeight="1" x14ac:dyDescent="0.25">
      <c r="A203" s="46" t="s">
        <v>355</v>
      </c>
      <c r="B203" s="47" t="s">
        <v>38</v>
      </c>
      <c r="C203" s="47">
        <v>10</v>
      </c>
      <c r="D203" s="47" t="s">
        <v>39</v>
      </c>
      <c r="E203" s="105" t="s">
        <v>356</v>
      </c>
      <c r="F203" s="50">
        <f t="shared" ref="F203:U205" si="346">+F204</f>
        <v>440897072997</v>
      </c>
      <c r="G203" s="50">
        <f t="shared" si="346"/>
        <v>0</v>
      </c>
      <c r="H203" s="50">
        <f t="shared" si="346"/>
        <v>0</v>
      </c>
      <c r="I203" s="50">
        <f t="shared" si="346"/>
        <v>0</v>
      </c>
      <c r="J203" s="50">
        <f t="shared" si="346"/>
        <v>0</v>
      </c>
      <c r="K203" s="50">
        <f t="shared" si="346"/>
        <v>0</v>
      </c>
      <c r="L203" s="50">
        <f t="shared" si="275"/>
        <v>0</v>
      </c>
      <c r="M203" s="50">
        <f t="shared" si="346"/>
        <v>440897072997</v>
      </c>
      <c r="N203" s="51">
        <f t="shared" si="316"/>
        <v>4.3008511485885081E-2</v>
      </c>
      <c r="O203" s="50">
        <f t="shared" si="346"/>
        <v>0</v>
      </c>
      <c r="P203" s="50">
        <f t="shared" si="346"/>
        <v>440897072997</v>
      </c>
      <c r="Q203" s="50">
        <f t="shared" si="340"/>
        <v>0</v>
      </c>
      <c r="R203" s="50">
        <f t="shared" si="346"/>
        <v>440897072997</v>
      </c>
      <c r="S203" s="50">
        <f t="shared" si="346"/>
        <v>0</v>
      </c>
      <c r="T203" s="50">
        <f t="shared" si="346"/>
        <v>0</v>
      </c>
      <c r="U203" s="50">
        <f t="shared" si="346"/>
        <v>0</v>
      </c>
      <c r="V203" s="50">
        <f t="shared" ref="P203:X205" si="347">+V204</f>
        <v>440897072997</v>
      </c>
      <c r="W203" s="50">
        <f t="shared" si="347"/>
        <v>0</v>
      </c>
      <c r="X203" s="50">
        <f t="shared" si="347"/>
        <v>0</v>
      </c>
      <c r="Y203" s="52">
        <f t="shared" si="291"/>
        <v>1</v>
      </c>
      <c r="Z203" s="52">
        <f t="shared" si="292"/>
        <v>0</v>
      </c>
      <c r="AA203" s="52">
        <f t="shared" si="293"/>
        <v>0</v>
      </c>
      <c r="AB203" s="52">
        <f t="shared" si="323"/>
        <v>0</v>
      </c>
      <c r="AC203" s="53" t="s">
        <v>41</v>
      </c>
    </row>
    <row r="204" spans="1:29" ht="78" customHeight="1" x14ac:dyDescent="0.25">
      <c r="A204" s="46" t="s">
        <v>357</v>
      </c>
      <c r="B204" s="47" t="s">
        <v>38</v>
      </c>
      <c r="C204" s="47">
        <v>10</v>
      </c>
      <c r="D204" s="47" t="s">
        <v>39</v>
      </c>
      <c r="E204" s="105" t="s">
        <v>258</v>
      </c>
      <c r="F204" s="50">
        <f t="shared" si="346"/>
        <v>440897072997</v>
      </c>
      <c r="G204" s="50">
        <f t="shared" si="346"/>
        <v>0</v>
      </c>
      <c r="H204" s="50">
        <f t="shared" si="346"/>
        <v>0</v>
      </c>
      <c r="I204" s="50">
        <f t="shared" si="346"/>
        <v>0</v>
      </c>
      <c r="J204" s="50">
        <f t="shared" si="346"/>
        <v>0</v>
      </c>
      <c r="K204" s="50">
        <f t="shared" si="346"/>
        <v>0</v>
      </c>
      <c r="L204" s="50">
        <f t="shared" si="275"/>
        <v>0</v>
      </c>
      <c r="M204" s="50">
        <f t="shared" si="346"/>
        <v>440897072997</v>
      </c>
      <c r="N204" s="51">
        <f t="shared" si="316"/>
        <v>4.3008511485885081E-2</v>
      </c>
      <c r="O204" s="50">
        <f t="shared" si="346"/>
        <v>0</v>
      </c>
      <c r="P204" s="50">
        <f t="shared" si="347"/>
        <v>440897072997</v>
      </c>
      <c r="Q204" s="50">
        <f t="shared" si="340"/>
        <v>0</v>
      </c>
      <c r="R204" s="50">
        <f t="shared" si="347"/>
        <v>440897072997</v>
      </c>
      <c r="S204" s="50">
        <f t="shared" si="347"/>
        <v>0</v>
      </c>
      <c r="T204" s="50">
        <f t="shared" si="347"/>
        <v>0</v>
      </c>
      <c r="U204" s="50">
        <f t="shared" si="346"/>
        <v>0</v>
      </c>
      <c r="V204" s="50">
        <f t="shared" si="347"/>
        <v>440897072997</v>
      </c>
      <c r="W204" s="50">
        <f t="shared" si="347"/>
        <v>0</v>
      </c>
      <c r="X204" s="50">
        <f t="shared" si="347"/>
        <v>0</v>
      </c>
      <c r="Y204" s="52">
        <f t="shared" si="291"/>
        <v>1</v>
      </c>
      <c r="Z204" s="52">
        <f t="shared" si="292"/>
        <v>0</v>
      </c>
      <c r="AA204" s="52">
        <f t="shared" si="293"/>
        <v>0</v>
      </c>
      <c r="AB204" s="52">
        <f t="shared" si="323"/>
        <v>0</v>
      </c>
      <c r="AC204" s="53" t="s">
        <v>41</v>
      </c>
    </row>
    <row r="205" spans="1:29" ht="42" customHeight="1" x14ac:dyDescent="0.25">
      <c r="A205" s="46" t="s">
        <v>358</v>
      </c>
      <c r="B205" s="47" t="s">
        <v>38</v>
      </c>
      <c r="C205" s="47">
        <v>10</v>
      </c>
      <c r="D205" s="47" t="s">
        <v>39</v>
      </c>
      <c r="E205" s="48" t="s">
        <v>267</v>
      </c>
      <c r="F205" s="50">
        <f t="shared" si="346"/>
        <v>440897072997</v>
      </c>
      <c r="G205" s="50">
        <f t="shared" si="346"/>
        <v>0</v>
      </c>
      <c r="H205" s="50">
        <f t="shared" si="346"/>
        <v>0</v>
      </c>
      <c r="I205" s="50">
        <f t="shared" si="346"/>
        <v>0</v>
      </c>
      <c r="J205" s="50">
        <f t="shared" si="346"/>
        <v>0</v>
      </c>
      <c r="K205" s="50">
        <f t="shared" si="346"/>
        <v>0</v>
      </c>
      <c r="L205" s="50">
        <f t="shared" si="275"/>
        <v>0</v>
      </c>
      <c r="M205" s="50">
        <f t="shared" si="346"/>
        <v>440897072997</v>
      </c>
      <c r="N205" s="51">
        <f t="shared" si="316"/>
        <v>4.3008511485885081E-2</v>
      </c>
      <c r="O205" s="50">
        <f t="shared" si="346"/>
        <v>0</v>
      </c>
      <c r="P205" s="50">
        <f t="shared" si="347"/>
        <v>440897072997</v>
      </c>
      <c r="Q205" s="50">
        <f t="shared" si="340"/>
        <v>0</v>
      </c>
      <c r="R205" s="50">
        <f t="shared" si="347"/>
        <v>440897072997</v>
      </c>
      <c r="S205" s="50">
        <f t="shared" si="347"/>
        <v>0</v>
      </c>
      <c r="T205" s="50">
        <f t="shared" si="347"/>
        <v>0</v>
      </c>
      <c r="U205" s="50">
        <f t="shared" si="346"/>
        <v>0</v>
      </c>
      <c r="V205" s="50">
        <f t="shared" si="347"/>
        <v>440897072997</v>
      </c>
      <c r="W205" s="50">
        <f t="shared" si="347"/>
        <v>0</v>
      </c>
      <c r="X205" s="50">
        <f t="shared" si="347"/>
        <v>0</v>
      </c>
      <c r="Y205" s="52">
        <f t="shared" si="291"/>
        <v>1</v>
      </c>
      <c r="Z205" s="52">
        <f t="shared" si="292"/>
        <v>0</v>
      </c>
      <c r="AA205" s="52">
        <f t="shared" si="293"/>
        <v>0</v>
      </c>
      <c r="AB205" s="52">
        <f t="shared" si="323"/>
        <v>0</v>
      </c>
      <c r="AC205" s="53" t="s">
        <v>41</v>
      </c>
    </row>
    <row r="206" spans="1:29" ht="42" customHeight="1" x14ac:dyDescent="0.25">
      <c r="A206" s="54" t="s">
        <v>359</v>
      </c>
      <c r="B206" s="55" t="s">
        <v>38</v>
      </c>
      <c r="C206" s="55">
        <v>10</v>
      </c>
      <c r="D206" s="55" t="s">
        <v>39</v>
      </c>
      <c r="E206" s="69" t="s">
        <v>262</v>
      </c>
      <c r="F206" s="57">
        <v>440897072997</v>
      </c>
      <c r="G206" s="57">
        <v>0</v>
      </c>
      <c r="H206" s="57">
        <v>0</v>
      </c>
      <c r="I206" s="57">
        <v>0</v>
      </c>
      <c r="J206" s="57">
        <v>0</v>
      </c>
      <c r="K206" s="57">
        <v>0</v>
      </c>
      <c r="L206" s="57">
        <f t="shared" si="275"/>
        <v>0</v>
      </c>
      <c r="M206" s="58">
        <f>+F206+L206</f>
        <v>440897072997</v>
      </c>
      <c r="N206" s="59">
        <f t="shared" si="316"/>
        <v>4.3008511485885081E-2</v>
      </c>
      <c r="O206" s="57">
        <v>0</v>
      </c>
      <c r="P206" s="57">
        <v>440897072997</v>
      </c>
      <c r="Q206" s="57">
        <f t="shared" ref="Q206" si="348">M206-P206</f>
        <v>0</v>
      </c>
      <c r="R206" s="109">
        <v>440897072997</v>
      </c>
      <c r="S206" s="57">
        <f t="shared" ref="S206" si="349">+M206-R206</f>
        <v>0</v>
      </c>
      <c r="T206" s="57">
        <f>P206-R206</f>
        <v>0</v>
      </c>
      <c r="U206" s="109">
        <v>0</v>
      </c>
      <c r="V206" s="57">
        <f t="shared" ref="V206" si="350">+R206-U206</f>
        <v>440897072997</v>
      </c>
      <c r="W206" s="109">
        <v>0</v>
      </c>
      <c r="X206" s="60">
        <f t="shared" ref="X206" si="351">+U206-W206</f>
        <v>0</v>
      </c>
      <c r="Y206" s="61">
        <f t="shared" si="291"/>
        <v>1</v>
      </c>
      <c r="Z206" s="61">
        <f t="shared" si="292"/>
        <v>0</v>
      </c>
      <c r="AA206" s="61">
        <f t="shared" si="293"/>
        <v>0</v>
      </c>
      <c r="AB206" s="61">
        <f t="shared" si="323"/>
        <v>0</v>
      </c>
      <c r="AC206" s="62" t="s">
        <v>41</v>
      </c>
    </row>
    <row r="207" spans="1:29" ht="75.75" customHeight="1" x14ac:dyDescent="0.25">
      <c r="A207" s="46" t="s">
        <v>360</v>
      </c>
      <c r="B207" s="47" t="s">
        <v>38</v>
      </c>
      <c r="C207" s="47">
        <v>10</v>
      </c>
      <c r="D207" s="47" t="s">
        <v>39</v>
      </c>
      <c r="E207" s="105" t="s">
        <v>361</v>
      </c>
      <c r="F207" s="50">
        <f t="shared" ref="F207:U213" si="352">+F208</f>
        <v>80015521846</v>
      </c>
      <c r="G207" s="50">
        <f t="shared" si="352"/>
        <v>0</v>
      </c>
      <c r="H207" s="50">
        <f t="shared" si="352"/>
        <v>0</v>
      </c>
      <c r="I207" s="50">
        <f t="shared" si="352"/>
        <v>0</v>
      </c>
      <c r="J207" s="50">
        <f t="shared" si="352"/>
        <v>0</v>
      </c>
      <c r="K207" s="50">
        <f t="shared" si="352"/>
        <v>0</v>
      </c>
      <c r="L207" s="50">
        <f t="shared" si="275"/>
        <v>0</v>
      </c>
      <c r="M207" s="50">
        <f t="shared" si="352"/>
        <v>80015521846</v>
      </c>
      <c r="N207" s="51">
        <f t="shared" si="316"/>
        <v>7.8053330383216117E-3</v>
      </c>
      <c r="O207" s="50">
        <f t="shared" si="352"/>
        <v>0</v>
      </c>
      <c r="P207" s="50">
        <f t="shared" si="352"/>
        <v>80015521846</v>
      </c>
      <c r="Q207" s="50">
        <f t="shared" si="352"/>
        <v>0</v>
      </c>
      <c r="R207" s="50">
        <f t="shared" si="352"/>
        <v>80015521846</v>
      </c>
      <c r="S207" s="50">
        <f t="shared" si="352"/>
        <v>0</v>
      </c>
      <c r="T207" s="50">
        <f t="shared" si="352"/>
        <v>0</v>
      </c>
      <c r="U207" s="50">
        <f t="shared" si="352"/>
        <v>0</v>
      </c>
      <c r="V207" s="50">
        <f t="shared" ref="V207:X209" si="353">+V208</f>
        <v>80015521846</v>
      </c>
      <c r="W207" s="50">
        <f t="shared" si="353"/>
        <v>0</v>
      </c>
      <c r="X207" s="50">
        <f t="shared" si="353"/>
        <v>0</v>
      </c>
      <c r="Y207" s="52">
        <f t="shared" si="291"/>
        <v>1</v>
      </c>
      <c r="Z207" s="52">
        <f t="shared" si="292"/>
        <v>0</v>
      </c>
      <c r="AA207" s="52">
        <f t="shared" si="293"/>
        <v>0</v>
      </c>
      <c r="AB207" s="52">
        <f t="shared" si="323"/>
        <v>0</v>
      </c>
      <c r="AC207" s="53" t="s">
        <v>41</v>
      </c>
    </row>
    <row r="208" spans="1:29" ht="75.75" customHeight="1" x14ac:dyDescent="0.25">
      <c r="A208" s="46" t="s">
        <v>362</v>
      </c>
      <c r="B208" s="47" t="s">
        <v>38</v>
      </c>
      <c r="C208" s="47">
        <v>10</v>
      </c>
      <c r="D208" s="47" t="s">
        <v>39</v>
      </c>
      <c r="E208" s="105" t="s">
        <v>258</v>
      </c>
      <c r="F208" s="50">
        <f t="shared" si="352"/>
        <v>80015521846</v>
      </c>
      <c r="G208" s="50">
        <f t="shared" si="352"/>
        <v>0</v>
      </c>
      <c r="H208" s="50">
        <f t="shared" si="352"/>
        <v>0</v>
      </c>
      <c r="I208" s="50">
        <f t="shared" si="352"/>
        <v>0</v>
      </c>
      <c r="J208" s="50">
        <f t="shared" si="352"/>
        <v>0</v>
      </c>
      <c r="K208" s="50">
        <f t="shared" si="352"/>
        <v>0</v>
      </c>
      <c r="L208" s="50">
        <f t="shared" si="275"/>
        <v>0</v>
      </c>
      <c r="M208" s="50">
        <f t="shared" si="352"/>
        <v>80015521846</v>
      </c>
      <c r="N208" s="51">
        <f t="shared" si="316"/>
        <v>7.8053330383216117E-3</v>
      </c>
      <c r="O208" s="50">
        <f t="shared" si="352"/>
        <v>0</v>
      </c>
      <c r="P208" s="50">
        <f t="shared" si="352"/>
        <v>80015521846</v>
      </c>
      <c r="Q208" s="50">
        <f t="shared" si="352"/>
        <v>0</v>
      </c>
      <c r="R208" s="50">
        <f t="shared" si="352"/>
        <v>80015521846</v>
      </c>
      <c r="S208" s="50">
        <f t="shared" si="352"/>
        <v>0</v>
      </c>
      <c r="T208" s="50">
        <f t="shared" si="352"/>
        <v>0</v>
      </c>
      <c r="U208" s="50">
        <f t="shared" si="352"/>
        <v>0</v>
      </c>
      <c r="V208" s="50">
        <f t="shared" si="353"/>
        <v>80015521846</v>
      </c>
      <c r="W208" s="50">
        <f t="shared" si="353"/>
        <v>0</v>
      </c>
      <c r="X208" s="50">
        <f t="shared" si="353"/>
        <v>0</v>
      </c>
      <c r="Y208" s="52">
        <f t="shared" si="291"/>
        <v>1</v>
      </c>
      <c r="Z208" s="52">
        <f t="shared" si="292"/>
        <v>0</v>
      </c>
      <c r="AA208" s="52">
        <f t="shared" si="293"/>
        <v>0</v>
      </c>
      <c r="AB208" s="52">
        <f t="shared" si="323"/>
        <v>0</v>
      </c>
      <c r="AC208" s="53" t="s">
        <v>41</v>
      </c>
    </row>
    <row r="209" spans="1:29" ht="42" customHeight="1" x14ac:dyDescent="0.25">
      <c r="A209" s="46" t="s">
        <v>363</v>
      </c>
      <c r="B209" s="47" t="s">
        <v>38</v>
      </c>
      <c r="C209" s="47">
        <v>10</v>
      </c>
      <c r="D209" s="47" t="s">
        <v>39</v>
      </c>
      <c r="E209" s="105" t="s">
        <v>267</v>
      </c>
      <c r="F209" s="50">
        <f t="shared" si="352"/>
        <v>80015521846</v>
      </c>
      <c r="G209" s="50">
        <f t="shared" si="352"/>
        <v>0</v>
      </c>
      <c r="H209" s="50">
        <f t="shared" si="352"/>
        <v>0</v>
      </c>
      <c r="I209" s="50">
        <f t="shared" si="352"/>
        <v>0</v>
      </c>
      <c r="J209" s="50">
        <f t="shared" si="352"/>
        <v>0</v>
      </c>
      <c r="K209" s="50">
        <f t="shared" si="352"/>
        <v>0</v>
      </c>
      <c r="L209" s="50">
        <f t="shared" si="275"/>
        <v>0</v>
      </c>
      <c r="M209" s="50">
        <f t="shared" si="352"/>
        <v>80015521846</v>
      </c>
      <c r="N209" s="51">
        <f t="shared" si="316"/>
        <v>7.8053330383216117E-3</v>
      </c>
      <c r="O209" s="50">
        <f t="shared" si="352"/>
        <v>0</v>
      </c>
      <c r="P209" s="50">
        <f t="shared" si="352"/>
        <v>80015521846</v>
      </c>
      <c r="Q209" s="50">
        <f t="shared" si="352"/>
        <v>0</v>
      </c>
      <c r="R209" s="50">
        <f t="shared" si="352"/>
        <v>80015521846</v>
      </c>
      <c r="S209" s="50">
        <f t="shared" si="352"/>
        <v>0</v>
      </c>
      <c r="T209" s="50">
        <f t="shared" si="352"/>
        <v>0</v>
      </c>
      <c r="U209" s="50">
        <f t="shared" si="352"/>
        <v>0</v>
      </c>
      <c r="V209" s="50">
        <f t="shared" si="353"/>
        <v>80015521846</v>
      </c>
      <c r="W209" s="50">
        <f t="shared" si="353"/>
        <v>0</v>
      </c>
      <c r="X209" s="50">
        <f t="shared" si="353"/>
        <v>0</v>
      </c>
      <c r="Y209" s="52">
        <f t="shared" si="291"/>
        <v>1</v>
      </c>
      <c r="Z209" s="52">
        <f t="shared" si="292"/>
        <v>0</v>
      </c>
      <c r="AA209" s="52">
        <f t="shared" si="293"/>
        <v>0</v>
      </c>
      <c r="AB209" s="52">
        <f t="shared" si="323"/>
        <v>0</v>
      </c>
      <c r="AC209" s="53" t="s">
        <v>41</v>
      </c>
    </row>
    <row r="210" spans="1:29" ht="42" customHeight="1" x14ac:dyDescent="0.25">
      <c r="A210" s="54" t="s">
        <v>364</v>
      </c>
      <c r="B210" s="55" t="s">
        <v>38</v>
      </c>
      <c r="C210" s="55">
        <v>10</v>
      </c>
      <c r="D210" s="55" t="s">
        <v>39</v>
      </c>
      <c r="E210" s="69" t="s">
        <v>262</v>
      </c>
      <c r="F210" s="57">
        <v>80015521846</v>
      </c>
      <c r="G210" s="57">
        <v>0</v>
      </c>
      <c r="H210" s="57">
        <v>0</v>
      </c>
      <c r="I210" s="57">
        <v>0</v>
      </c>
      <c r="J210" s="57">
        <v>0</v>
      </c>
      <c r="K210" s="57">
        <v>0</v>
      </c>
      <c r="L210" s="57">
        <f t="shared" si="275"/>
        <v>0</v>
      </c>
      <c r="M210" s="58">
        <f>+F210+L210</f>
        <v>80015521846</v>
      </c>
      <c r="N210" s="59">
        <f t="shared" si="316"/>
        <v>7.8053330383216117E-3</v>
      </c>
      <c r="O210" s="57">
        <v>0</v>
      </c>
      <c r="P210" s="57">
        <v>80015521846</v>
      </c>
      <c r="Q210" s="57">
        <f t="shared" ref="Q210" si="354">M210-P210</f>
        <v>0</v>
      </c>
      <c r="R210" s="109">
        <v>80015521846</v>
      </c>
      <c r="S210" s="57">
        <f t="shared" ref="S210" si="355">+M210-R210</f>
        <v>0</v>
      </c>
      <c r="T210" s="57">
        <f>P210-R210</f>
        <v>0</v>
      </c>
      <c r="U210" s="109">
        <v>0</v>
      </c>
      <c r="V210" s="57">
        <f t="shared" ref="V210" si="356">+R210-U210</f>
        <v>80015521846</v>
      </c>
      <c r="W210" s="109">
        <v>0</v>
      </c>
      <c r="X210" s="60">
        <f t="shared" ref="X210" si="357">+U210-W210</f>
        <v>0</v>
      </c>
      <c r="Y210" s="61">
        <f t="shared" si="291"/>
        <v>1</v>
      </c>
      <c r="Z210" s="61">
        <f t="shared" si="292"/>
        <v>0</v>
      </c>
      <c r="AA210" s="61">
        <f t="shared" si="293"/>
        <v>0</v>
      </c>
      <c r="AB210" s="61">
        <f t="shared" si="323"/>
        <v>0</v>
      </c>
      <c r="AC210" s="62" t="s">
        <v>41</v>
      </c>
    </row>
    <row r="211" spans="1:29" ht="67.5" customHeight="1" x14ac:dyDescent="0.25">
      <c r="A211" s="46" t="s">
        <v>365</v>
      </c>
      <c r="B211" s="115" t="s">
        <v>38</v>
      </c>
      <c r="C211" s="47">
        <v>10</v>
      </c>
      <c r="D211" s="47" t="s">
        <v>39</v>
      </c>
      <c r="E211" s="105" t="s">
        <v>366</v>
      </c>
      <c r="F211" s="50">
        <f t="shared" ref="F211:U213" si="358">+F212</f>
        <v>46376806594</v>
      </c>
      <c r="G211" s="50">
        <f t="shared" si="358"/>
        <v>0</v>
      </c>
      <c r="H211" s="50">
        <f t="shared" si="358"/>
        <v>0</v>
      </c>
      <c r="I211" s="50">
        <f t="shared" si="358"/>
        <v>0</v>
      </c>
      <c r="J211" s="50">
        <f t="shared" si="358"/>
        <v>0</v>
      </c>
      <c r="K211" s="50">
        <f t="shared" si="358"/>
        <v>0</v>
      </c>
      <c r="L211" s="50">
        <f t="shared" si="275"/>
        <v>0</v>
      </c>
      <c r="M211" s="50">
        <f t="shared" si="358"/>
        <v>46376806594</v>
      </c>
      <c r="N211" s="51">
        <f t="shared" si="316"/>
        <v>4.523952507823276E-3</v>
      </c>
      <c r="O211" s="50">
        <f t="shared" si="358"/>
        <v>0</v>
      </c>
      <c r="P211" s="50">
        <f t="shared" si="358"/>
        <v>41904000000</v>
      </c>
      <c r="Q211" s="50">
        <f t="shared" si="352"/>
        <v>4472806594</v>
      </c>
      <c r="R211" s="50">
        <f t="shared" si="358"/>
        <v>41904000000</v>
      </c>
      <c r="S211" s="50">
        <f t="shared" si="358"/>
        <v>4472806594</v>
      </c>
      <c r="T211" s="50">
        <f t="shared" si="358"/>
        <v>0</v>
      </c>
      <c r="U211" s="50">
        <f t="shared" si="358"/>
        <v>1534822215</v>
      </c>
      <c r="V211" s="50">
        <f t="shared" ref="V211:X213" si="359">+V212</f>
        <v>40369177785</v>
      </c>
      <c r="W211" s="50">
        <f t="shared" si="359"/>
        <v>1534822215</v>
      </c>
      <c r="X211" s="50">
        <f t="shared" si="359"/>
        <v>0</v>
      </c>
      <c r="Y211" s="52">
        <f t="shared" si="291"/>
        <v>0.90355509741848694</v>
      </c>
      <c r="Z211" s="52">
        <f t="shared" si="292"/>
        <v>3.3094607579094666E-2</v>
      </c>
      <c r="AA211" s="52">
        <f t="shared" si="293"/>
        <v>3.3094607579094666E-2</v>
      </c>
      <c r="AB211" s="52">
        <f t="shared" si="323"/>
        <v>3.6627105168957619E-2</v>
      </c>
      <c r="AC211" s="53">
        <f t="shared" ref="AC211:AC214" si="360">+W211/U211</f>
        <v>1</v>
      </c>
    </row>
    <row r="212" spans="1:29" ht="67.5" customHeight="1" x14ac:dyDescent="0.25">
      <c r="A212" s="46" t="s">
        <v>367</v>
      </c>
      <c r="B212" s="115" t="s">
        <v>38</v>
      </c>
      <c r="C212" s="47">
        <v>10</v>
      </c>
      <c r="D212" s="47" t="s">
        <v>39</v>
      </c>
      <c r="E212" s="105" t="s">
        <v>258</v>
      </c>
      <c r="F212" s="50">
        <f t="shared" si="358"/>
        <v>46376806594</v>
      </c>
      <c r="G212" s="50">
        <f t="shared" si="358"/>
        <v>0</v>
      </c>
      <c r="H212" s="50">
        <f t="shared" si="358"/>
        <v>0</v>
      </c>
      <c r="I212" s="50">
        <f t="shared" si="358"/>
        <v>0</v>
      </c>
      <c r="J212" s="50">
        <f t="shared" si="358"/>
        <v>0</v>
      </c>
      <c r="K212" s="50">
        <f t="shared" si="358"/>
        <v>0</v>
      </c>
      <c r="L212" s="50">
        <f t="shared" si="275"/>
        <v>0</v>
      </c>
      <c r="M212" s="50">
        <f t="shared" si="358"/>
        <v>46376806594</v>
      </c>
      <c r="N212" s="51">
        <f t="shared" si="316"/>
        <v>4.523952507823276E-3</v>
      </c>
      <c r="O212" s="50">
        <f t="shared" si="358"/>
        <v>0</v>
      </c>
      <c r="P212" s="50">
        <f t="shared" si="358"/>
        <v>41904000000</v>
      </c>
      <c r="Q212" s="50">
        <f t="shared" si="352"/>
        <v>4472806594</v>
      </c>
      <c r="R212" s="50">
        <f t="shared" si="358"/>
        <v>41904000000</v>
      </c>
      <c r="S212" s="50">
        <f t="shared" si="358"/>
        <v>4472806594</v>
      </c>
      <c r="T212" s="50">
        <f t="shared" si="358"/>
        <v>0</v>
      </c>
      <c r="U212" s="50">
        <f t="shared" si="358"/>
        <v>1534822215</v>
      </c>
      <c r="V212" s="50">
        <f t="shared" si="359"/>
        <v>40369177785</v>
      </c>
      <c r="W212" s="50">
        <f t="shared" si="359"/>
        <v>1534822215</v>
      </c>
      <c r="X212" s="50">
        <f t="shared" si="359"/>
        <v>0</v>
      </c>
      <c r="Y212" s="52">
        <f t="shared" si="291"/>
        <v>0.90355509741848694</v>
      </c>
      <c r="Z212" s="52">
        <f t="shared" si="292"/>
        <v>3.3094607579094666E-2</v>
      </c>
      <c r="AA212" s="52">
        <f t="shared" si="293"/>
        <v>3.3094607579094666E-2</v>
      </c>
      <c r="AB212" s="52">
        <f t="shared" si="323"/>
        <v>3.6627105168957619E-2</v>
      </c>
      <c r="AC212" s="53">
        <f t="shared" si="360"/>
        <v>1</v>
      </c>
    </row>
    <row r="213" spans="1:29" ht="41.25" customHeight="1" x14ac:dyDescent="0.25">
      <c r="A213" s="46" t="s">
        <v>368</v>
      </c>
      <c r="B213" s="115" t="s">
        <v>38</v>
      </c>
      <c r="C213" s="47">
        <v>10</v>
      </c>
      <c r="D213" s="47" t="s">
        <v>39</v>
      </c>
      <c r="E213" s="48" t="s">
        <v>267</v>
      </c>
      <c r="F213" s="50">
        <f t="shared" si="358"/>
        <v>46376806594</v>
      </c>
      <c r="G213" s="50">
        <f t="shared" si="358"/>
        <v>0</v>
      </c>
      <c r="H213" s="50">
        <f t="shared" si="358"/>
        <v>0</v>
      </c>
      <c r="I213" s="50">
        <f t="shared" si="358"/>
        <v>0</v>
      </c>
      <c r="J213" s="50">
        <f t="shared" si="358"/>
        <v>0</v>
      </c>
      <c r="K213" s="50">
        <f t="shared" si="358"/>
        <v>0</v>
      </c>
      <c r="L213" s="50">
        <f t="shared" si="275"/>
        <v>0</v>
      </c>
      <c r="M213" s="50">
        <f t="shared" si="358"/>
        <v>46376806594</v>
      </c>
      <c r="N213" s="51">
        <f t="shared" si="316"/>
        <v>4.523952507823276E-3</v>
      </c>
      <c r="O213" s="50">
        <f t="shared" si="358"/>
        <v>0</v>
      </c>
      <c r="P213" s="50">
        <f t="shared" si="358"/>
        <v>41904000000</v>
      </c>
      <c r="Q213" s="50">
        <f t="shared" si="352"/>
        <v>4472806594</v>
      </c>
      <c r="R213" s="50">
        <f t="shared" si="358"/>
        <v>41904000000</v>
      </c>
      <c r="S213" s="50">
        <f t="shared" si="358"/>
        <v>4472806594</v>
      </c>
      <c r="T213" s="50">
        <f t="shared" si="358"/>
        <v>0</v>
      </c>
      <c r="U213" s="50">
        <f t="shared" si="358"/>
        <v>1534822215</v>
      </c>
      <c r="V213" s="50">
        <f t="shared" si="359"/>
        <v>40369177785</v>
      </c>
      <c r="W213" s="50">
        <f t="shared" si="359"/>
        <v>1534822215</v>
      </c>
      <c r="X213" s="50">
        <f t="shared" si="359"/>
        <v>0</v>
      </c>
      <c r="Y213" s="52">
        <f t="shared" si="291"/>
        <v>0.90355509741848694</v>
      </c>
      <c r="Z213" s="52">
        <f t="shared" si="292"/>
        <v>3.3094607579094666E-2</v>
      </c>
      <c r="AA213" s="52">
        <f t="shared" si="293"/>
        <v>3.3094607579094666E-2</v>
      </c>
      <c r="AB213" s="52">
        <f t="shared" si="323"/>
        <v>3.6627105168957619E-2</v>
      </c>
      <c r="AC213" s="53">
        <f t="shared" si="360"/>
        <v>1</v>
      </c>
    </row>
    <row r="214" spans="1:29" ht="42" customHeight="1" x14ac:dyDescent="0.25">
      <c r="A214" s="54" t="s">
        <v>369</v>
      </c>
      <c r="B214" s="116" t="s">
        <v>38</v>
      </c>
      <c r="C214" s="55">
        <v>10</v>
      </c>
      <c r="D214" s="55" t="s">
        <v>39</v>
      </c>
      <c r="E214" s="69" t="s">
        <v>262</v>
      </c>
      <c r="F214" s="57">
        <v>46376806594</v>
      </c>
      <c r="G214" s="57">
        <v>0</v>
      </c>
      <c r="H214" s="57">
        <v>0</v>
      </c>
      <c r="I214" s="57">
        <v>0</v>
      </c>
      <c r="J214" s="57">
        <v>0</v>
      </c>
      <c r="K214" s="57">
        <v>0</v>
      </c>
      <c r="L214" s="57">
        <f t="shared" si="275"/>
        <v>0</v>
      </c>
      <c r="M214" s="58">
        <f>+F214+L214</f>
        <v>46376806594</v>
      </c>
      <c r="N214" s="59">
        <f t="shared" si="316"/>
        <v>4.523952507823276E-3</v>
      </c>
      <c r="O214" s="57">
        <v>0</v>
      </c>
      <c r="P214" s="57">
        <v>41904000000</v>
      </c>
      <c r="Q214" s="57">
        <f t="shared" ref="Q214" si="361">M214-P214</f>
        <v>4472806594</v>
      </c>
      <c r="R214" s="57">
        <v>41904000000</v>
      </c>
      <c r="S214" s="57">
        <f t="shared" ref="S214" si="362">+M214-R214</f>
        <v>4472806594</v>
      </c>
      <c r="T214" s="57">
        <f>P214-R214</f>
        <v>0</v>
      </c>
      <c r="U214" s="57">
        <v>1534822215</v>
      </c>
      <c r="V214" s="57">
        <f t="shared" ref="V214" si="363">+R214-U214</f>
        <v>40369177785</v>
      </c>
      <c r="W214" s="57">
        <v>1534822215</v>
      </c>
      <c r="X214" s="60">
        <f t="shared" ref="X214" si="364">+U214-W214</f>
        <v>0</v>
      </c>
      <c r="Y214" s="61">
        <f t="shared" si="291"/>
        <v>0.90355509741848694</v>
      </c>
      <c r="Z214" s="61">
        <f t="shared" si="292"/>
        <v>3.3094607579094666E-2</v>
      </c>
      <c r="AA214" s="61">
        <f t="shared" si="293"/>
        <v>3.3094607579094666E-2</v>
      </c>
      <c r="AB214" s="61">
        <f t="shared" si="323"/>
        <v>3.6627105168957619E-2</v>
      </c>
      <c r="AC214" s="62">
        <f t="shared" si="360"/>
        <v>1</v>
      </c>
    </row>
    <row r="215" spans="1:29" ht="88.5" customHeight="1" x14ac:dyDescent="0.25">
      <c r="A215" s="46" t="s">
        <v>370</v>
      </c>
      <c r="B215" s="115" t="s">
        <v>38</v>
      </c>
      <c r="C215" s="47">
        <v>10</v>
      </c>
      <c r="D215" s="47" t="s">
        <v>39</v>
      </c>
      <c r="E215" s="105" t="s">
        <v>371</v>
      </c>
      <c r="F215" s="50">
        <f t="shared" ref="F215:U217" si="365">+F216</f>
        <v>367475464543</v>
      </c>
      <c r="G215" s="50">
        <f t="shared" si="365"/>
        <v>0</v>
      </c>
      <c r="H215" s="50">
        <f t="shared" si="365"/>
        <v>0</v>
      </c>
      <c r="I215" s="50">
        <f t="shared" si="365"/>
        <v>0</v>
      </c>
      <c r="J215" s="50">
        <f t="shared" si="365"/>
        <v>0</v>
      </c>
      <c r="K215" s="50">
        <f t="shared" si="365"/>
        <v>0</v>
      </c>
      <c r="L215" s="50">
        <f t="shared" si="275"/>
        <v>0</v>
      </c>
      <c r="M215" s="50">
        <f t="shared" si="365"/>
        <v>367475464543</v>
      </c>
      <c r="N215" s="51">
        <f t="shared" si="316"/>
        <v>3.5846399773414035E-2</v>
      </c>
      <c r="O215" s="50">
        <f t="shared" si="365"/>
        <v>0</v>
      </c>
      <c r="P215" s="50">
        <f t="shared" si="365"/>
        <v>367475464543</v>
      </c>
      <c r="Q215" s="50">
        <f t="shared" si="365"/>
        <v>0</v>
      </c>
      <c r="R215" s="50">
        <f t="shared" si="365"/>
        <v>367475464543</v>
      </c>
      <c r="S215" s="50">
        <f t="shared" si="365"/>
        <v>0</v>
      </c>
      <c r="T215" s="50">
        <f t="shared" si="365"/>
        <v>0</v>
      </c>
      <c r="U215" s="50">
        <f t="shared" si="365"/>
        <v>0</v>
      </c>
      <c r="V215" s="50">
        <f t="shared" ref="V215:X217" si="366">+V216</f>
        <v>367475464543</v>
      </c>
      <c r="W215" s="50">
        <f t="shared" si="366"/>
        <v>0</v>
      </c>
      <c r="X215" s="50">
        <f t="shared" si="366"/>
        <v>0</v>
      </c>
      <c r="Y215" s="52">
        <f t="shared" si="291"/>
        <v>1</v>
      </c>
      <c r="Z215" s="52">
        <f t="shared" si="292"/>
        <v>0</v>
      </c>
      <c r="AA215" s="52">
        <f t="shared" si="293"/>
        <v>0</v>
      </c>
      <c r="AB215" s="52">
        <f t="shared" si="323"/>
        <v>0</v>
      </c>
      <c r="AC215" s="53" t="s">
        <v>41</v>
      </c>
    </row>
    <row r="216" spans="1:29" ht="83.25" customHeight="1" x14ac:dyDescent="0.25">
      <c r="A216" s="46" t="s">
        <v>372</v>
      </c>
      <c r="B216" s="115" t="s">
        <v>38</v>
      </c>
      <c r="C216" s="47">
        <v>10</v>
      </c>
      <c r="D216" s="47" t="s">
        <v>39</v>
      </c>
      <c r="E216" s="105" t="s">
        <v>258</v>
      </c>
      <c r="F216" s="50">
        <f t="shared" si="365"/>
        <v>367475464543</v>
      </c>
      <c r="G216" s="50">
        <f t="shared" si="365"/>
        <v>0</v>
      </c>
      <c r="H216" s="50">
        <f t="shared" si="365"/>
        <v>0</v>
      </c>
      <c r="I216" s="50">
        <f t="shared" si="365"/>
        <v>0</v>
      </c>
      <c r="J216" s="50">
        <f t="shared" si="365"/>
        <v>0</v>
      </c>
      <c r="K216" s="50">
        <f t="shared" si="365"/>
        <v>0</v>
      </c>
      <c r="L216" s="50">
        <f t="shared" si="275"/>
        <v>0</v>
      </c>
      <c r="M216" s="50">
        <f t="shared" si="365"/>
        <v>367475464543</v>
      </c>
      <c r="N216" s="51">
        <f t="shared" si="316"/>
        <v>3.5846399773414035E-2</v>
      </c>
      <c r="O216" s="50">
        <f t="shared" si="365"/>
        <v>0</v>
      </c>
      <c r="P216" s="50">
        <f t="shared" si="365"/>
        <v>367475464543</v>
      </c>
      <c r="Q216" s="50">
        <f t="shared" si="365"/>
        <v>0</v>
      </c>
      <c r="R216" s="50">
        <f t="shared" si="365"/>
        <v>367475464543</v>
      </c>
      <c r="S216" s="50">
        <f t="shared" si="365"/>
        <v>0</v>
      </c>
      <c r="T216" s="50">
        <f t="shared" si="365"/>
        <v>0</v>
      </c>
      <c r="U216" s="50">
        <f t="shared" si="365"/>
        <v>0</v>
      </c>
      <c r="V216" s="50">
        <f t="shared" si="366"/>
        <v>367475464543</v>
      </c>
      <c r="W216" s="50">
        <f t="shared" si="366"/>
        <v>0</v>
      </c>
      <c r="X216" s="50">
        <f t="shared" si="366"/>
        <v>0</v>
      </c>
      <c r="Y216" s="52">
        <f t="shared" si="291"/>
        <v>1</v>
      </c>
      <c r="Z216" s="52">
        <f t="shared" si="292"/>
        <v>0</v>
      </c>
      <c r="AA216" s="52">
        <f t="shared" si="293"/>
        <v>0</v>
      </c>
      <c r="AB216" s="52">
        <f t="shared" si="323"/>
        <v>0</v>
      </c>
      <c r="AC216" s="53" t="s">
        <v>41</v>
      </c>
    </row>
    <row r="217" spans="1:29" ht="42" customHeight="1" x14ac:dyDescent="0.25">
      <c r="A217" s="46" t="s">
        <v>373</v>
      </c>
      <c r="B217" s="115" t="s">
        <v>38</v>
      </c>
      <c r="C217" s="47">
        <v>10</v>
      </c>
      <c r="D217" s="47" t="s">
        <v>39</v>
      </c>
      <c r="E217" s="48" t="s">
        <v>267</v>
      </c>
      <c r="F217" s="50">
        <f t="shared" si="365"/>
        <v>367475464543</v>
      </c>
      <c r="G217" s="50">
        <f t="shared" si="365"/>
        <v>0</v>
      </c>
      <c r="H217" s="50">
        <f t="shared" si="365"/>
        <v>0</v>
      </c>
      <c r="I217" s="50">
        <f t="shared" si="365"/>
        <v>0</v>
      </c>
      <c r="J217" s="50">
        <f t="shared" si="365"/>
        <v>0</v>
      </c>
      <c r="K217" s="50">
        <f t="shared" si="365"/>
        <v>0</v>
      </c>
      <c r="L217" s="50">
        <f t="shared" si="275"/>
        <v>0</v>
      </c>
      <c r="M217" s="50">
        <f t="shared" si="365"/>
        <v>367475464543</v>
      </c>
      <c r="N217" s="51">
        <f t="shared" si="316"/>
        <v>3.5846399773414035E-2</v>
      </c>
      <c r="O217" s="50">
        <f t="shared" si="365"/>
        <v>0</v>
      </c>
      <c r="P217" s="50">
        <f t="shared" si="365"/>
        <v>367475464543</v>
      </c>
      <c r="Q217" s="50">
        <f t="shared" si="365"/>
        <v>0</v>
      </c>
      <c r="R217" s="50">
        <f t="shared" si="365"/>
        <v>367475464543</v>
      </c>
      <c r="S217" s="50">
        <f t="shared" si="365"/>
        <v>0</v>
      </c>
      <c r="T217" s="50">
        <f t="shared" si="365"/>
        <v>0</v>
      </c>
      <c r="U217" s="50">
        <f t="shared" si="365"/>
        <v>0</v>
      </c>
      <c r="V217" s="50">
        <f t="shared" si="366"/>
        <v>367475464543</v>
      </c>
      <c r="W217" s="50">
        <f t="shared" si="366"/>
        <v>0</v>
      </c>
      <c r="X217" s="50">
        <f t="shared" si="366"/>
        <v>0</v>
      </c>
      <c r="Y217" s="52">
        <f t="shared" si="291"/>
        <v>1</v>
      </c>
      <c r="Z217" s="52">
        <f t="shared" si="292"/>
        <v>0</v>
      </c>
      <c r="AA217" s="52">
        <f t="shared" si="293"/>
        <v>0</v>
      </c>
      <c r="AB217" s="52">
        <f t="shared" si="323"/>
        <v>0</v>
      </c>
      <c r="AC217" s="53" t="s">
        <v>41</v>
      </c>
    </row>
    <row r="218" spans="1:29" ht="42" customHeight="1" x14ac:dyDescent="0.25">
      <c r="A218" s="54" t="s">
        <v>374</v>
      </c>
      <c r="B218" s="116" t="s">
        <v>38</v>
      </c>
      <c r="C218" s="55">
        <v>10</v>
      </c>
      <c r="D218" s="55" t="s">
        <v>39</v>
      </c>
      <c r="E218" s="69" t="s">
        <v>262</v>
      </c>
      <c r="F218" s="57">
        <v>367475464543</v>
      </c>
      <c r="G218" s="57">
        <v>0</v>
      </c>
      <c r="H218" s="57">
        <v>0</v>
      </c>
      <c r="I218" s="57">
        <v>0</v>
      </c>
      <c r="J218" s="57">
        <v>0</v>
      </c>
      <c r="K218" s="57">
        <v>0</v>
      </c>
      <c r="L218" s="57">
        <f t="shared" si="275"/>
        <v>0</v>
      </c>
      <c r="M218" s="58">
        <f>+F218+L218</f>
        <v>367475464543</v>
      </c>
      <c r="N218" s="59">
        <f t="shared" si="316"/>
        <v>3.5846399773414035E-2</v>
      </c>
      <c r="O218" s="57">
        <v>0</v>
      </c>
      <c r="P218" s="57">
        <v>367475464543</v>
      </c>
      <c r="Q218" s="57">
        <f t="shared" ref="Q218" si="367">M218-P218</f>
        <v>0</v>
      </c>
      <c r="R218" s="57">
        <v>367475464543</v>
      </c>
      <c r="S218" s="57">
        <f t="shared" ref="S218" si="368">+M218-R218</f>
        <v>0</v>
      </c>
      <c r="T218" s="57">
        <f>P218-R218</f>
        <v>0</v>
      </c>
      <c r="U218" s="57">
        <v>0</v>
      </c>
      <c r="V218" s="57">
        <f t="shared" ref="V218" si="369">+R218-U218</f>
        <v>367475464543</v>
      </c>
      <c r="W218" s="57">
        <v>0</v>
      </c>
      <c r="X218" s="60">
        <f t="shared" ref="X218" si="370">+U218-W218</f>
        <v>0</v>
      </c>
      <c r="Y218" s="61">
        <f t="shared" si="291"/>
        <v>1</v>
      </c>
      <c r="Z218" s="61">
        <f t="shared" si="292"/>
        <v>0</v>
      </c>
      <c r="AA218" s="61">
        <f t="shared" si="293"/>
        <v>0</v>
      </c>
      <c r="AB218" s="61">
        <f t="shared" si="323"/>
        <v>0</v>
      </c>
      <c r="AC218" s="62" t="s">
        <v>41</v>
      </c>
    </row>
    <row r="219" spans="1:29" ht="84" customHeight="1" x14ac:dyDescent="0.25">
      <c r="A219" s="46" t="s">
        <v>375</v>
      </c>
      <c r="B219" s="115" t="s">
        <v>38</v>
      </c>
      <c r="C219" s="47">
        <v>10</v>
      </c>
      <c r="D219" s="47" t="s">
        <v>39</v>
      </c>
      <c r="E219" s="105" t="s">
        <v>376</v>
      </c>
      <c r="F219" s="50">
        <f t="shared" ref="F219:U221" si="371">+F220</f>
        <v>179912305650</v>
      </c>
      <c r="G219" s="50">
        <f t="shared" si="371"/>
        <v>0</v>
      </c>
      <c r="H219" s="50">
        <f t="shared" si="371"/>
        <v>0</v>
      </c>
      <c r="I219" s="50">
        <f t="shared" si="371"/>
        <v>0</v>
      </c>
      <c r="J219" s="50">
        <f t="shared" si="371"/>
        <v>0</v>
      </c>
      <c r="K219" s="50">
        <f t="shared" si="371"/>
        <v>0</v>
      </c>
      <c r="L219" s="50">
        <f t="shared" si="275"/>
        <v>0</v>
      </c>
      <c r="M219" s="50">
        <f t="shared" si="371"/>
        <v>179912305650</v>
      </c>
      <c r="N219" s="51">
        <f t="shared" si="316"/>
        <v>1.7550038178758203E-2</v>
      </c>
      <c r="O219" s="50">
        <f t="shared" si="371"/>
        <v>0</v>
      </c>
      <c r="P219" s="50">
        <f t="shared" si="371"/>
        <v>179912305650</v>
      </c>
      <c r="Q219" s="50">
        <f t="shared" si="371"/>
        <v>0</v>
      </c>
      <c r="R219" s="50">
        <f t="shared" si="371"/>
        <v>179912305650</v>
      </c>
      <c r="S219" s="50">
        <f t="shared" si="371"/>
        <v>0</v>
      </c>
      <c r="T219" s="50">
        <f t="shared" si="371"/>
        <v>0</v>
      </c>
      <c r="U219" s="50">
        <f t="shared" si="371"/>
        <v>0</v>
      </c>
      <c r="V219" s="50">
        <f t="shared" ref="V219:X221" si="372">+V220</f>
        <v>179912305650</v>
      </c>
      <c r="W219" s="50">
        <f t="shared" si="372"/>
        <v>0</v>
      </c>
      <c r="X219" s="50">
        <f t="shared" si="372"/>
        <v>0</v>
      </c>
      <c r="Y219" s="52">
        <f t="shared" si="291"/>
        <v>1</v>
      </c>
      <c r="Z219" s="52">
        <f t="shared" si="292"/>
        <v>0</v>
      </c>
      <c r="AA219" s="52">
        <f t="shared" si="293"/>
        <v>0</v>
      </c>
      <c r="AB219" s="52">
        <f t="shared" si="323"/>
        <v>0</v>
      </c>
      <c r="AC219" s="53" t="s">
        <v>41</v>
      </c>
    </row>
    <row r="220" spans="1:29" ht="76.5" customHeight="1" x14ac:dyDescent="0.25">
      <c r="A220" s="46" t="s">
        <v>377</v>
      </c>
      <c r="B220" s="115" t="s">
        <v>38</v>
      </c>
      <c r="C220" s="47">
        <v>10</v>
      </c>
      <c r="D220" s="47" t="s">
        <v>39</v>
      </c>
      <c r="E220" s="105" t="s">
        <v>258</v>
      </c>
      <c r="F220" s="50">
        <f t="shared" si="371"/>
        <v>179912305650</v>
      </c>
      <c r="G220" s="50">
        <f t="shared" si="371"/>
        <v>0</v>
      </c>
      <c r="H220" s="50">
        <f t="shared" si="371"/>
        <v>0</v>
      </c>
      <c r="I220" s="50">
        <f t="shared" si="371"/>
        <v>0</v>
      </c>
      <c r="J220" s="50">
        <f t="shared" si="371"/>
        <v>0</v>
      </c>
      <c r="K220" s="50">
        <f t="shared" si="371"/>
        <v>0</v>
      </c>
      <c r="L220" s="50">
        <f t="shared" si="275"/>
        <v>0</v>
      </c>
      <c r="M220" s="50">
        <f t="shared" si="371"/>
        <v>179912305650</v>
      </c>
      <c r="N220" s="51">
        <f t="shared" si="316"/>
        <v>1.7550038178758203E-2</v>
      </c>
      <c r="O220" s="50">
        <f t="shared" si="371"/>
        <v>0</v>
      </c>
      <c r="P220" s="50">
        <f t="shared" si="371"/>
        <v>179912305650</v>
      </c>
      <c r="Q220" s="50">
        <f t="shared" si="371"/>
        <v>0</v>
      </c>
      <c r="R220" s="50">
        <f t="shared" si="371"/>
        <v>179912305650</v>
      </c>
      <c r="S220" s="50">
        <f t="shared" si="371"/>
        <v>0</v>
      </c>
      <c r="T220" s="50">
        <f t="shared" si="371"/>
        <v>0</v>
      </c>
      <c r="U220" s="50">
        <f t="shared" si="371"/>
        <v>0</v>
      </c>
      <c r="V220" s="50">
        <f t="shared" si="372"/>
        <v>179912305650</v>
      </c>
      <c r="W220" s="50">
        <f t="shared" si="372"/>
        <v>0</v>
      </c>
      <c r="X220" s="50">
        <f t="shared" si="372"/>
        <v>0</v>
      </c>
      <c r="Y220" s="52">
        <f t="shared" si="291"/>
        <v>1</v>
      </c>
      <c r="Z220" s="52">
        <f t="shared" si="292"/>
        <v>0</v>
      </c>
      <c r="AA220" s="52">
        <f t="shared" si="293"/>
        <v>0</v>
      </c>
      <c r="AB220" s="52">
        <f t="shared" si="323"/>
        <v>0</v>
      </c>
      <c r="AC220" s="53" t="s">
        <v>41</v>
      </c>
    </row>
    <row r="221" spans="1:29" ht="42" customHeight="1" x14ac:dyDescent="0.25">
      <c r="A221" s="46" t="s">
        <v>378</v>
      </c>
      <c r="B221" s="115" t="s">
        <v>38</v>
      </c>
      <c r="C221" s="47">
        <v>10</v>
      </c>
      <c r="D221" s="47" t="s">
        <v>39</v>
      </c>
      <c r="E221" s="48" t="s">
        <v>267</v>
      </c>
      <c r="F221" s="50">
        <f t="shared" si="371"/>
        <v>179912305650</v>
      </c>
      <c r="G221" s="50">
        <f t="shared" si="371"/>
        <v>0</v>
      </c>
      <c r="H221" s="50">
        <f t="shared" si="371"/>
        <v>0</v>
      </c>
      <c r="I221" s="50">
        <f t="shared" si="371"/>
        <v>0</v>
      </c>
      <c r="J221" s="50">
        <f t="shared" si="371"/>
        <v>0</v>
      </c>
      <c r="K221" s="50">
        <f t="shared" si="371"/>
        <v>0</v>
      </c>
      <c r="L221" s="50">
        <f t="shared" si="275"/>
        <v>0</v>
      </c>
      <c r="M221" s="50">
        <f t="shared" si="371"/>
        <v>179912305650</v>
      </c>
      <c r="N221" s="51">
        <f t="shared" si="316"/>
        <v>1.7550038178758203E-2</v>
      </c>
      <c r="O221" s="50">
        <f t="shared" si="371"/>
        <v>0</v>
      </c>
      <c r="P221" s="50">
        <f t="shared" si="371"/>
        <v>179912305650</v>
      </c>
      <c r="Q221" s="50">
        <f t="shared" si="371"/>
        <v>0</v>
      </c>
      <c r="R221" s="50">
        <f t="shared" si="371"/>
        <v>179912305650</v>
      </c>
      <c r="S221" s="50">
        <f t="shared" si="371"/>
        <v>0</v>
      </c>
      <c r="T221" s="50">
        <f t="shared" si="371"/>
        <v>0</v>
      </c>
      <c r="U221" s="50">
        <f t="shared" si="371"/>
        <v>0</v>
      </c>
      <c r="V221" s="50">
        <f t="shared" si="372"/>
        <v>179912305650</v>
      </c>
      <c r="W221" s="50">
        <f t="shared" si="372"/>
        <v>0</v>
      </c>
      <c r="X221" s="50">
        <f t="shared" si="372"/>
        <v>0</v>
      </c>
      <c r="Y221" s="52">
        <f t="shared" si="291"/>
        <v>1</v>
      </c>
      <c r="Z221" s="52">
        <f t="shared" si="292"/>
        <v>0</v>
      </c>
      <c r="AA221" s="52">
        <f t="shared" si="293"/>
        <v>0</v>
      </c>
      <c r="AB221" s="52">
        <f t="shared" si="323"/>
        <v>0</v>
      </c>
      <c r="AC221" s="53" t="s">
        <v>41</v>
      </c>
    </row>
    <row r="222" spans="1:29" ht="42" customHeight="1" x14ac:dyDescent="0.25">
      <c r="A222" s="54" t="s">
        <v>379</v>
      </c>
      <c r="B222" s="116" t="s">
        <v>38</v>
      </c>
      <c r="C222" s="55">
        <v>10</v>
      </c>
      <c r="D222" s="55" t="s">
        <v>39</v>
      </c>
      <c r="E222" s="69" t="s">
        <v>262</v>
      </c>
      <c r="F222" s="57">
        <v>179912305650</v>
      </c>
      <c r="G222" s="57">
        <v>0</v>
      </c>
      <c r="H222" s="57">
        <v>0</v>
      </c>
      <c r="I222" s="57">
        <v>0</v>
      </c>
      <c r="J222" s="57">
        <v>0</v>
      </c>
      <c r="K222" s="57">
        <v>0</v>
      </c>
      <c r="L222" s="57">
        <f t="shared" si="275"/>
        <v>0</v>
      </c>
      <c r="M222" s="58">
        <f>+F222+L222</f>
        <v>179912305650</v>
      </c>
      <c r="N222" s="59">
        <f t="shared" si="316"/>
        <v>1.7550038178758203E-2</v>
      </c>
      <c r="O222" s="57">
        <v>0</v>
      </c>
      <c r="P222" s="57">
        <v>179912305650</v>
      </c>
      <c r="Q222" s="57">
        <f t="shared" ref="Q222" si="373">M222-P222</f>
        <v>0</v>
      </c>
      <c r="R222" s="57">
        <v>179912305650</v>
      </c>
      <c r="S222" s="57">
        <f t="shared" ref="S222" si="374">+M222-R222</f>
        <v>0</v>
      </c>
      <c r="T222" s="57">
        <f>P222-R222</f>
        <v>0</v>
      </c>
      <c r="U222" s="57">
        <v>0</v>
      </c>
      <c r="V222" s="57">
        <f t="shared" ref="V222" si="375">+R222-U222</f>
        <v>179912305650</v>
      </c>
      <c r="W222" s="57">
        <v>0</v>
      </c>
      <c r="X222" s="60">
        <f t="shared" ref="X222" si="376">+U222-W222</f>
        <v>0</v>
      </c>
      <c r="Y222" s="61">
        <f t="shared" si="291"/>
        <v>1</v>
      </c>
      <c r="Z222" s="61">
        <f t="shared" si="292"/>
        <v>0</v>
      </c>
      <c r="AA222" s="61">
        <f t="shared" si="293"/>
        <v>0</v>
      </c>
      <c r="AB222" s="61">
        <f t="shared" si="323"/>
        <v>0</v>
      </c>
      <c r="AC222" s="62" t="s">
        <v>41</v>
      </c>
    </row>
    <row r="223" spans="1:29" ht="85.5" customHeight="1" x14ac:dyDescent="0.25">
      <c r="A223" s="46" t="s">
        <v>380</v>
      </c>
      <c r="B223" s="115" t="s">
        <v>38</v>
      </c>
      <c r="C223" s="47">
        <v>10</v>
      </c>
      <c r="D223" s="47" t="s">
        <v>39</v>
      </c>
      <c r="E223" s="105" t="s">
        <v>381</v>
      </c>
      <c r="F223" s="50">
        <f t="shared" ref="F223:U225" si="377">+F224</f>
        <v>247257176862</v>
      </c>
      <c r="G223" s="50">
        <f t="shared" si="377"/>
        <v>0</v>
      </c>
      <c r="H223" s="50">
        <f t="shared" si="377"/>
        <v>0</v>
      </c>
      <c r="I223" s="50">
        <f t="shared" si="377"/>
        <v>0</v>
      </c>
      <c r="J223" s="50">
        <f t="shared" si="377"/>
        <v>0</v>
      </c>
      <c r="K223" s="50">
        <f t="shared" si="377"/>
        <v>0</v>
      </c>
      <c r="L223" s="50">
        <f t="shared" si="275"/>
        <v>0</v>
      </c>
      <c r="M223" s="50">
        <f t="shared" si="377"/>
        <v>247257176862</v>
      </c>
      <c r="N223" s="51">
        <f t="shared" si="316"/>
        <v>2.4119377928166024E-2</v>
      </c>
      <c r="O223" s="50">
        <f t="shared" si="377"/>
        <v>0</v>
      </c>
      <c r="P223" s="50">
        <f t="shared" si="377"/>
        <v>0</v>
      </c>
      <c r="Q223" s="50">
        <f t="shared" si="377"/>
        <v>247257176862</v>
      </c>
      <c r="R223" s="50">
        <f t="shared" si="377"/>
        <v>0</v>
      </c>
      <c r="S223" s="50">
        <f t="shared" si="377"/>
        <v>247257176862</v>
      </c>
      <c r="T223" s="50">
        <f t="shared" si="377"/>
        <v>0</v>
      </c>
      <c r="U223" s="50">
        <f t="shared" si="377"/>
        <v>0</v>
      </c>
      <c r="V223" s="50">
        <f t="shared" ref="V223:X225" si="378">+V224</f>
        <v>0</v>
      </c>
      <c r="W223" s="50">
        <f t="shared" si="378"/>
        <v>0</v>
      </c>
      <c r="X223" s="50">
        <f t="shared" si="378"/>
        <v>0</v>
      </c>
      <c r="Y223" s="52">
        <f t="shared" si="291"/>
        <v>0</v>
      </c>
      <c r="Z223" s="52">
        <f t="shared" si="292"/>
        <v>0</v>
      </c>
      <c r="AA223" s="52">
        <f t="shared" si="293"/>
        <v>0</v>
      </c>
      <c r="AB223" s="52" t="s">
        <v>41</v>
      </c>
      <c r="AC223" s="53" t="s">
        <v>41</v>
      </c>
    </row>
    <row r="224" spans="1:29" ht="85.5" customHeight="1" x14ac:dyDescent="0.25">
      <c r="A224" s="46" t="s">
        <v>382</v>
      </c>
      <c r="B224" s="115" t="s">
        <v>38</v>
      </c>
      <c r="C224" s="47">
        <v>10</v>
      </c>
      <c r="D224" s="47" t="s">
        <v>39</v>
      </c>
      <c r="E224" s="105" t="s">
        <v>258</v>
      </c>
      <c r="F224" s="50">
        <f t="shared" si="377"/>
        <v>247257176862</v>
      </c>
      <c r="G224" s="50">
        <f t="shared" si="377"/>
        <v>0</v>
      </c>
      <c r="H224" s="50">
        <f t="shared" si="377"/>
        <v>0</v>
      </c>
      <c r="I224" s="50">
        <f t="shared" si="377"/>
        <v>0</v>
      </c>
      <c r="J224" s="50">
        <f t="shared" si="377"/>
        <v>0</v>
      </c>
      <c r="K224" s="50">
        <f t="shared" si="377"/>
        <v>0</v>
      </c>
      <c r="L224" s="50">
        <f t="shared" si="275"/>
        <v>0</v>
      </c>
      <c r="M224" s="50">
        <f t="shared" si="377"/>
        <v>247257176862</v>
      </c>
      <c r="N224" s="51">
        <f t="shared" si="316"/>
        <v>2.4119377928166024E-2</v>
      </c>
      <c r="O224" s="50">
        <f t="shared" si="377"/>
        <v>0</v>
      </c>
      <c r="P224" s="50">
        <f t="shared" si="377"/>
        <v>0</v>
      </c>
      <c r="Q224" s="50">
        <f t="shared" si="377"/>
        <v>247257176862</v>
      </c>
      <c r="R224" s="50">
        <f t="shared" si="377"/>
        <v>0</v>
      </c>
      <c r="S224" s="50">
        <f t="shared" si="377"/>
        <v>247257176862</v>
      </c>
      <c r="T224" s="50">
        <f t="shared" si="377"/>
        <v>0</v>
      </c>
      <c r="U224" s="50">
        <f t="shared" si="377"/>
        <v>0</v>
      </c>
      <c r="V224" s="50">
        <f t="shared" si="378"/>
        <v>0</v>
      </c>
      <c r="W224" s="50">
        <f t="shared" si="378"/>
        <v>0</v>
      </c>
      <c r="X224" s="50">
        <f t="shared" si="378"/>
        <v>0</v>
      </c>
      <c r="Y224" s="52">
        <f t="shared" si="291"/>
        <v>0</v>
      </c>
      <c r="Z224" s="52">
        <f t="shared" si="292"/>
        <v>0</v>
      </c>
      <c r="AA224" s="52">
        <f t="shared" si="293"/>
        <v>0</v>
      </c>
      <c r="AB224" s="52" t="s">
        <v>41</v>
      </c>
      <c r="AC224" s="53" t="s">
        <v>41</v>
      </c>
    </row>
    <row r="225" spans="1:29" ht="42" customHeight="1" x14ac:dyDescent="0.25">
      <c r="A225" s="46" t="s">
        <v>383</v>
      </c>
      <c r="B225" s="115" t="s">
        <v>38</v>
      </c>
      <c r="C225" s="47">
        <v>10</v>
      </c>
      <c r="D225" s="47" t="s">
        <v>39</v>
      </c>
      <c r="E225" s="105" t="s">
        <v>267</v>
      </c>
      <c r="F225" s="50">
        <f t="shared" si="377"/>
        <v>247257176862</v>
      </c>
      <c r="G225" s="50">
        <f t="shared" si="377"/>
        <v>0</v>
      </c>
      <c r="H225" s="50">
        <f t="shared" si="377"/>
        <v>0</v>
      </c>
      <c r="I225" s="50">
        <f t="shared" si="377"/>
        <v>0</v>
      </c>
      <c r="J225" s="50">
        <f t="shared" si="377"/>
        <v>0</v>
      </c>
      <c r="K225" s="50">
        <f t="shared" si="377"/>
        <v>0</v>
      </c>
      <c r="L225" s="50">
        <f t="shared" si="275"/>
        <v>0</v>
      </c>
      <c r="M225" s="50">
        <f t="shared" si="377"/>
        <v>247257176862</v>
      </c>
      <c r="N225" s="51">
        <f t="shared" si="316"/>
        <v>2.4119377928166024E-2</v>
      </c>
      <c r="O225" s="50">
        <f t="shared" si="377"/>
        <v>0</v>
      </c>
      <c r="P225" s="50">
        <f t="shared" si="377"/>
        <v>0</v>
      </c>
      <c r="Q225" s="50">
        <f t="shared" si="377"/>
        <v>247257176862</v>
      </c>
      <c r="R225" s="50">
        <f t="shared" si="377"/>
        <v>0</v>
      </c>
      <c r="S225" s="50">
        <f t="shared" si="377"/>
        <v>247257176862</v>
      </c>
      <c r="T225" s="50">
        <f t="shared" si="377"/>
        <v>0</v>
      </c>
      <c r="U225" s="50">
        <f t="shared" si="377"/>
        <v>0</v>
      </c>
      <c r="V225" s="50">
        <f t="shared" si="378"/>
        <v>0</v>
      </c>
      <c r="W225" s="50">
        <f t="shared" si="378"/>
        <v>0</v>
      </c>
      <c r="X225" s="50">
        <f t="shared" si="378"/>
        <v>0</v>
      </c>
      <c r="Y225" s="52">
        <f t="shared" si="291"/>
        <v>0</v>
      </c>
      <c r="Z225" s="52">
        <f t="shared" si="292"/>
        <v>0</v>
      </c>
      <c r="AA225" s="52">
        <f t="shared" si="293"/>
        <v>0</v>
      </c>
      <c r="AB225" s="52" t="s">
        <v>41</v>
      </c>
      <c r="AC225" s="53" t="s">
        <v>41</v>
      </c>
    </row>
    <row r="226" spans="1:29" ht="42" customHeight="1" x14ac:dyDescent="0.25">
      <c r="A226" s="54" t="s">
        <v>384</v>
      </c>
      <c r="B226" s="116" t="s">
        <v>38</v>
      </c>
      <c r="C226" s="55">
        <v>10</v>
      </c>
      <c r="D226" s="55" t="s">
        <v>39</v>
      </c>
      <c r="E226" s="69" t="s">
        <v>262</v>
      </c>
      <c r="F226" s="57">
        <v>247257176862</v>
      </c>
      <c r="G226" s="57">
        <v>0</v>
      </c>
      <c r="H226" s="57">
        <v>0</v>
      </c>
      <c r="I226" s="57">
        <v>0</v>
      </c>
      <c r="J226" s="57">
        <v>0</v>
      </c>
      <c r="K226" s="57">
        <v>0</v>
      </c>
      <c r="L226" s="57">
        <f t="shared" si="275"/>
        <v>0</v>
      </c>
      <c r="M226" s="58">
        <f>+F226+L226</f>
        <v>247257176862</v>
      </c>
      <c r="N226" s="59">
        <f t="shared" si="316"/>
        <v>2.4119377928166024E-2</v>
      </c>
      <c r="O226" s="57">
        <v>0</v>
      </c>
      <c r="P226" s="57">
        <v>0</v>
      </c>
      <c r="Q226" s="57">
        <f t="shared" ref="Q226" si="379">M226-P226</f>
        <v>247257176862</v>
      </c>
      <c r="R226" s="57">
        <v>0</v>
      </c>
      <c r="S226" s="57">
        <f t="shared" ref="S226" si="380">+M226-R226</f>
        <v>247257176862</v>
      </c>
      <c r="T226" s="57">
        <f>P226-R226</f>
        <v>0</v>
      </c>
      <c r="U226" s="57">
        <v>0</v>
      </c>
      <c r="V226" s="57">
        <f t="shared" ref="V226" si="381">+R226-U226</f>
        <v>0</v>
      </c>
      <c r="W226" s="57">
        <v>0</v>
      </c>
      <c r="X226" s="60">
        <f t="shared" ref="X226" si="382">+U226-W226</f>
        <v>0</v>
      </c>
      <c r="Y226" s="61">
        <f t="shared" si="291"/>
        <v>0</v>
      </c>
      <c r="Z226" s="61">
        <f t="shared" si="292"/>
        <v>0</v>
      </c>
      <c r="AA226" s="61">
        <f t="shared" si="293"/>
        <v>0</v>
      </c>
      <c r="AB226" s="61" t="s">
        <v>41</v>
      </c>
      <c r="AC226" s="62" t="s">
        <v>41</v>
      </c>
    </row>
    <row r="227" spans="1:29" ht="51.75" customHeight="1" x14ac:dyDescent="0.25">
      <c r="A227" s="312" t="s">
        <v>385</v>
      </c>
      <c r="B227" s="115" t="s">
        <v>38</v>
      </c>
      <c r="C227" s="47">
        <v>10</v>
      </c>
      <c r="D227" s="47" t="s">
        <v>39</v>
      </c>
      <c r="E227" s="308" t="s">
        <v>386</v>
      </c>
      <c r="F227" s="50">
        <f>+F229</f>
        <v>7330000000</v>
      </c>
      <c r="G227" s="50">
        <f t="shared" ref="G227:K229" si="383">+G229</f>
        <v>0</v>
      </c>
      <c r="H227" s="50">
        <f t="shared" si="383"/>
        <v>0</v>
      </c>
      <c r="I227" s="50">
        <f t="shared" si="383"/>
        <v>0</v>
      </c>
      <c r="J227" s="50">
        <f t="shared" si="383"/>
        <v>0</v>
      </c>
      <c r="K227" s="50">
        <f t="shared" si="383"/>
        <v>0</v>
      </c>
      <c r="L227" s="50">
        <f t="shared" ref="L227:L311" si="384">+G227-H227-I227+J227-K227</f>
        <v>0</v>
      </c>
      <c r="M227" s="50">
        <f>+M229</f>
        <v>7330000000</v>
      </c>
      <c r="N227" s="51">
        <f t="shared" ref="N227" si="385">+N229</f>
        <v>1.2628375416217949E-3</v>
      </c>
      <c r="O227" s="50">
        <f>+O229</f>
        <v>0</v>
      </c>
      <c r="P227" s="50">
        <f t="shared" ref="P227:X229" si="386">+P229</f>
        <v>3155760396</v>
      </c>
      <c r="Q227" s="50">
        <f t="shared" si="386"/>
        <v>4174239604</v>
      </c>
      <c r="R227" s="50">
        <f t="shared" si="386"/>
        <v>2940457396</v>
      </c>
      <c r="S227" s="50">
        <f t="shared" si="386"/>
        <v>4389542604</v>
      </c>
      <c r="T227" s="50">
        <f t="shared" si="386"/>
        <v>215303000</v>
      </c>
      <c r="U227" s="50">
        <f t="shared" si="386"/>
        <v>0</v>
      </c>
      <c r="V227" s="50">
        <f t="shared" si="386"/>
        <v>2940457396</v>
      </c>
      <c r="W227" s="50">
        <f t="shared" si="386"/>
        <v>0</v>
      </c>
      <c r="X227" s="50">
        <f t="shared" si="386"/>
        <v>0</v>
      </c>
      <c r="Y227" s="52">
        <f t="shared" si="291"/>
        <v>0.40115380572987724</v>
      </c>
      <c r="Z227" s="52">
        <f t="shared" si="292"/>
        <v>0</v>
      </c>
      <c r="AA227" s="52">
        <f t="shared" si="293"/>
        <v>0</v>
      </c>
      <c r="AB227" s="52">
        <f t="shared" si="323"/>
        <v>0</v>
      </c>
      <c r="AC227" s="53" t="s">
        <v>41</v>
      </c>
    </row>
    <row r="228" spans="1:29" ht="51.75" customHeight="1" x14ac:dyDescent="0.25">
      <c r="A228" s="312"/>
      <c r="B228" s="115" t="s">
        <v>42</v>
      </c>
      <c r="C228" s="47">
        <v>21</v>
      </c>
      <c r="D228" s="47" t="s">
        <v>39</v>
      </c>
      <c r="E228" s="308"/>
      <c r="F228" s="50">
        <f>+F230</f>
        <v>20290000000</v>
      </c>
      <c r="G228" s="50">
        <f t="shared" si="383"/>
        <v>0</v>
      </c>
      <c r="H228" s="50">
        <f t="shared" si="383"/>
        <v>0</v>
      </c>
      <c r="I228" s="50">
        <f t="shared" si="383"/>
        <v>0</v>
      </c>
      <c r="J228" s="50">
        <f t="shared" si="383"/>
        <v>0</v>
      </c>
      <c r="K228" s="50">
        <f t="shared" si="383"/>
        <v>0</v>
      </c>
      <c r="L228" s="50">
        <f t="shared" si="384"/>
        <v>0</v>
      </c>
      <c r="M228" s="50">
        <f>+M230</f>
        <v>20290000000</v>
      </c>
      <c r="N228" s="51">
        <f t="shared" ref="N228" si="387">+N235</f>
        <v>5.4781263331698811E-4</v>
      </c>
      <c r="O228" s="50">
        <f>+O230</f>
        <v>0</v>
      </c>
      <c r="P228" s="50">
        <f t="shared" si="386"/>
        <v>0</v>
      </c>
      <c r="Q228" s="50">
        <f t="shared" si="386"/>
        <v>20290000000</v>
      </c>
      <c r="R228" s="50">
        <f t="shared" si="386"/>
        <v>0</v>
      </c>
      <c r="S228" s="50">
        <f t="shared" si="386"/>
        <v>20290000000</v>
      </c>
      <c r="T228" s="50">
        <f t="shared" si="386"/>
        <v>0</v>
      </c>
      <c r="U228" s="50">
        <f t="shared" si="386"/>
        <v>0</v>
      </c>
      <c r="V228" s="50">
        <f t="shared" si="386"/>
        <v>0</v>
      </c>
      <c r="W228" s="50">
        <f t="shared" si="386"/>
        <v>0</v>
      </c>
      <c r="X228" s="50">
        <f t="shared" si="386"/>
        <v>0</v>
      </c>
      <c r="Y228" s="52">
        <f t="shared" si="291"/>
        <v>0</v>
      </c>
      <c r="Z228" s="52">
        <f t="shared" si="292"/>
        <v>0</v>
      </c>
      <c r="AA228" s="52">
        <f t="shared" si="293"/>
        <v>0</v>
      </c>
      <c r="AB228" s="52" t="s">
        <v>41</v>
      </c>
      <c r="AC228" s="53" t="s">
        <v>41</v>
      </c>
    </row>
    <row r="229" spans="1:29" ht="48.75" customHeight="1" x14ac:dyDescent="0.25">
      <c r="A229" s="312" t="s">
        <v>387</v>
      </c>
      <c r="B229" s="115" t="s">
        <v>38</v>
      </c>
      <c r="C229" s="47">
        <v>10</v>
      </c>
      <c r="D229" s="47" t="s">
        <v>39</v>
      </c>
      <c r="E229" s="308" t="s">
        <v>388</v>
      </c>
      <c r="F229" s="50">
        <f>+F231</f>
        <v>7330000000</v>
      </c>
      <c r="G229" s="50">
        <f t="shared" si="383"/>
        <v>0</v>
      </c>
      <c r="H229" s="50">
        <f t="shared" si="383"/>
        <v>0</v>
      </c>
      <c r="I229" s="50">
        <f t="shared" si="383"/>
        <v>0</v>
      </c>
      <c r="J229" s="50">
        <f t="shared" si="383"/>
        <v>0</v>
      </c>
      <c r="K229" s="50">
        <f t="shared" si="383"/>
        <v>0</v>
      </c>
      <c r="L229" s="50">
        <f t="shared" si="384"/>
        <v>0</v>
      </c>
      <c r="M229" s="50">
        <f>+M231</f>
        <v>7330000000</v>
      </c>
      <c r="N229" s="51">
        <f>+N235+N231</f>
        <v>1.2628375416217949E-3</v>
      </c>
      <c r="O229" s="50">
        <f>+O231</f>
        <v>0</v>
      </c>
      <c r="P229" s="50">
        <f t="shared" si="386"/>
        <v>3155760396</v>
      </c>
      <c r="Q229" s="50">
        <f t="shared" si="386"/>
        <v>4174239604</v>
      </c>
      <c r="R229" s="50">
        <f t="shared" si="386"/>
        <v>2940457396</v>
      </c>
      <c r="S229" s="50">
        <f t="shared" si="386"/>
        <v>4389542604</v>
      </c>
      <c r="T229" s="50">
        <f t="shared" si="386"/>
        <v>215303000</v>
      </c>
      <c r="U229" s="50">
        <f t="shared" si="386"/>
        <v>0</v>
      </c>
      <c r="V229" s="50">
        <f t="shared" si="386"/>
        <v>2940457396</v>
      </c>
      <c r="W229" s="50">
        <f t="shared" si="386"/>
        <v>0</v>
      </c>
      <c r="X229" s="50">
        <f t="shared" si="386"/>
        <v>0</v>
      </c>
      <c r="Y229" s="52">
        <f t="shared" si="291"/>
        <v>0.40115380572987724</v>
      </c>
      <c r="Z229" s="52">
        <f t="shared" si="292"/>
        <v>0</v>
      </c>
      <c r="AA229" s="52">
        <f t="shared" si="293"/>
        <v>0</v>
      </c>
      <c r="AB229" s="52">
        <f t="shared" si="323"/>
        <v>0</v>
      </c>
      <c r="AC229" s="53" t="s">
        <v>41</v>
      </c>
    </row>
    <row r="230" spans="1:29" ht="48.75" customHeight="1" x14ac:dyDescent="0.25">
      <c r="A230" s="312"/>
      <c r="B230" s="115" t="s">
        <v>42</v>
      </c>
      <c r="C230" s="47">
        <v>21</v>
      </c>
      <c r="D230" s="47" t="s">
        <v>39</v>
      </c>
      <c r="E230" s="308"/>
      <c r="F230" s="50">
        <f>+F235+F232</f>
        <v>20290000000</v>
      </c>
      <c r="G230" s="50">
        <f t="shared" ref="G230:K230" si="388">+G235+G232</f>
        <v>0</v>
      </c>
      <c r="H230" s="50">
        <f t="shared" si="388"/>
        <v>0</v>
      </c>
      <c r="I230" s="50">
        <f t="shared" si="388"/>
        <v>0</v>
      </c>
      <c r="J230" s="50">
        <f t="shared" si="388"/>
        <v>0</v>
      </c>
      <c r="K230" s="50">
        <f t="shared" si="388"/>
        <v>0</v>
      </c>
      <c r="L230" s="50">
        <f t="shared" si="384"/>
        <v>0</v>
      </c>
      <c r="M230" s="50">
        <f>+M235+M232</f>
        <v>20290000000</v>
      </c>
      <c r="N230" s="51">
        <f>+N236+N233</f>
        <v>1.2628375416217949E-3</v>
      </c>
      <c r="O230" s="50">
        <f>+O235+O232</f>
        <v>0</v>
      </c>
      <c r="P230" s="50">
        <f t="shared" ref="P230:X230" si="389">+P235+P232</f>
        <v>0</v>
      </c>
      <c r="Q230" s="50">
        <f t="shared" si="389"/>
        <v>20290000000</v>
      </c>
      <c r="R230" s="50">
        <f t="shared" si="389"/>
        <v>0</v>
      </c>
      <c r="S230" s="50">
        <f t="shared" si="389"/>
        <v>20290000000</v>
      </c>
      <c r="T230" s="50">
        <f t="shared" si="389"/>
        <v>0</v>
      </c>
      <c r="U230" s="50">
        <f t="shared" si="389"/>
        <v>0</v>
      </c>
      <c r="V230" s="50">
        <f t="shared" si="389"/>
        <v>0</v>
      </c>
      <c r="W230" s="50">
        <f t="shared" si="389"/>
        <v>0</v>
      </c>
      <c r="X230" s="50">
        <f t="shared" si="389"/>
        <v>0</v>
      </c>
      <c r="Y230" s="52">
        <f t="shared" si="291"/>
        <v>0</v>
      </c>
      <c r="Z230" s="52">
        <f t="shared" si="292"/>
        <v>0</v>
      </c>
      <c r="AA230" s="52">
        <f t="shared" si="293"/>
        <v>0</v>
      </c>
      <c r="AB230" s="52" t="s">
        <v>41</v>
      </c>
      <c r="AC230" s="53" t="s">
        <v>41</v>
      </c>
    </row>
    <row r="231" spans="1:29" ht="39" customHeight="1" x14ac:dyDescent="0.25">
      <c r="A231" s="312" t="s">
        <v>389</v>
      </c>
      <c r="B231" s="115" t="s">
        <v>38</v>
      </c>
      <c r="C231" s="47">
        <v>10</v>
      </c>
      <c r="D231" s="47" t="s">
        <v>39</v>
      </c>
      <c r="E231" s="308" t="s">
        <v>390</v>
      </c>
      <c r="F231" s="50">
        <f t="shared" ref="F231:K232" si="390">+F233</f>
        <v>7330000000</v>
      </c>
      <c r="G231" s="50">
        <f t="shared" si="390"/>
        <v>0</v>
      </c>
      <c r="H231" s="50">
        <f t="shared" si="390"/>
        <v>0</v>
      </c>
      <c r="I231" s="50">
        <f t="shared" si="390"/>
        <v>0</v>
      </c>
      <c r="J231" s="50">
        <f t="shared" si="390"/>
        <v>0</v>
      </c>
      <c r="K231" s="50">
        <f t="shared" si="390"/>
        <v>0</v>
      </c>
      <c r="L231" s="50">
        <f>+G231-H231-I231+J231-K231</f>
        <v>0</v>
      </c>
      <c r="M231" s="50">
        <f t="shared" ref="M231:M232" si="391">+M233</f>
        <v>7330000000</v>
      </c>
      <c r="N231" s="51">
        <f t="shared" ref="N231:N245" si="392">M231/$M$342</f>
        <v>7.1502490830480678E-4</v>
      </c>
      <c r="O231" s="50">
        <f t="shared" ref="O231:X232" si="393">+O233</f>
        <v>0</v>
      </c>
      <c r="P231" s="50">
        <f t="shared" si="393"/>
        <v>3155760396</v>
      </c>
      <c r="Q231" s="50">
        <f t="shared" si="393"/>
        <v>4174239604</v>
      </c>
      <c r="R231" s="50">
        <f t="shared" si="393"/>
        <v>2940457396</v>
      </c>
      <c r="S231" s="50">
        <f t="shared" si="393"/>
        <v>4389542604</v>
      </c>
      <c r="T231" s="50">
        <f t="shared" si="393"/>
        <v>215303000</v>
      </c>
      <c r="U231" s="50">
        <f t="shared" si="393"/>
        <v>0</v>
      </c>
      <c r="V231" s="50">
        <f t="shared" si="393"/>
        <v>2940457396</v>
      </c>
      <c r="W231" s="50">
        <f t="shared" si="393"/>
        <v>0</v>
      </c>
      <c r="X231" s="50">
        <f t="shared" si="393"/>
        <v>0</v>
      </c>
      <c r="Y231" s="52">
        <f t="shared" si="291"/>
        <v>0.40115380572987724</v>
      </c>
      <c r="Z231" s="52">
        <f t="shared" si="292"/>
        <v>0</v>
      </c>
      <c r="AA231" s="52">
        <f t="shared" si="293"/>
        <v>0</v>
      </c>
      <c r="AB231" s="52">
        <f t="shared" si="323"/>
        <v>0</v>
      </c>
      <c r="AC231" s="53" t="s">
        <v>41</v>
      </c>
    </row>
    <row r="232" spans="1:29" ht="39" customHeight="1" x14ac:dyDescent="0.25">
      <c r="A232" s="312"/>
      <c r="B232" s="115" t="s">
        <v>42</v>
      </c>
      <c r="C232" s="47">
        <v>21</v>
      </c>
      <c r="D232" s="47" t="s">
        <v>39</v>
      </c>
      <c r="E232" s="308"/>
      <c r="F232" s="50">
        <f t="shared" si="390"/>
        <v>14674158432</v>
      </c>
      <c r="G232" s="50">
        <f t="shared" si="390"/>
        <v>0</v>
      </c>
      <c r="H232" s="50">
        <f t="shared" si="390"/>
        <v>0</v>
      </c>
      <c r="I232" s="50">
        <f t="shared" si="390"/>
        <v>0</v>
      </c>
      <c r="J232" s="50">
        <f t="shared" si="390"/>
        <v>0</v>
      </c>
      <c r="K232" s="50">
        <f t="shared" si="390"/>
        <v>0</v>
      </c>
      <c r="L232" s="50">
        <f t="shared" ref="L232:L234" si="394">+G232-H232-I232+J232-K232</f>
        <v>0</v>
      </c>
      <c r="M232" s="50">
        <f t="shared" si="391"/>
        <v>14674158432</v>
      </c>
      <c r="N232" s="51">
        <f t="shared" si="392"/>
        <v>1.4314309396031388E-3</v>
      </c>
      <c r="O232" s="50">
        <f t="shared" si="393"/>
        <v>0</v>
      </c>
      <c r="P232" s="50">
        <f t="shared" si="393"/>
        <v>0</v>
      </c>
      <c r="Q232" s="50">
        <f t="shared" si="393"/>
        <v>14674158432</v>
      </c>
      <c r="R232" s="50">
        <f t="shared" si="393"/>
        <v>0</v>
      </c>
      <c r="S232" s="50">
        <f t="shared" si="393"/>
        <v>14674158432</v>
      </c>
      <c r="T232" s="50">
        <f t="shared" si="393"/>
        <v>0</v>
      </c>
      <c r="U232" s="50">
        <f t="shared" si="393"/>
        <v>0</v>
      </c>
      <c r="V232" s="50">
        <f t="shared" si="393"/>
        <v>0</v>
      </c>
      <c r="W232" s="50">
        <f t="shared" si="393"/>
        <v>0</v>
      </c>
      <c r="X232" s="50">
        <f t="shared" si="393"/>
        <v>0</v>
      </c>
      <c r="Y232" s="52">
        <f t="shared" si="291"/>
        <v>0</v>
      </c>
      <c r="Z232" s="52">
        <f t="shared" si="292"/>
        <v>0</v>
      </c>
      <c r="AA232" s="52">
        <f t="shared" si="293"/>
        <v>0</v>
      </c>
      <c r="AB232" s="52" t="s">
        <v>41</v>
      </c>
      <c r="AC232" s="53" t="s">
        <v>41</v>
      </c>
    </row>
    <row r="233" spans="1:29" ht="34.5" customHeight="1" x14ac:dyDescent="0.25">
      <c r="A233" s="321" t="s">
        <v>391</v>
      </c>
      <c r="B233" s="116" t="s">
        <v>38</v>
      </c>
      <c r="C233" s="55">
        <v>10</v>
      </c>
      <c r="D233" s="322" t="s">
        <v>39</v>
      </c>
      <c r="E233" s="323" t="s">
        <v>262</v>
      </c>
      <c r="F233" s="57">
        <v>7330000000</v>
      </c>
      <c r="G233" s="57">
        <v>0</v>
      </c>
      <c r="H233" s="57">
        <v>0</v>
      </c>
      <c r="I233" s="57">
        <v>0</v>
      </c>
      <c r="J233" s="57">
        <v>0</v>
      </c>
      <c r="K233" s="57"/>
      <c r="L233" s="57">
        <f>+G233-H233-I233+J233-K233</f>
        <v>0</v>
      </c>
      <c r="M233" s="58">
        <f>+F233+L233</f>
        <v>7330000000</v>
      </c>
      <c r="N233" s="59">
        <f t="shared" si="392"/>
        <v>7.1502490830480678E-4</v>
      </c>
      <c r="O233" s="58">
        <v>0</v>
      </c>
      <c r="P233" s="57">
        <v>3155760396</v>
      </c>
      <c r="Q233" s="57">
        <f t="shared" ref="Q233:Q234" si="395">M233-P233</f>
        <v>4174239604</v>
      </c>
      <c r="R233" s="57">
        <v>2940457396</v>
      </c>
      <c r="S233" s="57">
        <f t="shared" ref="S233:S234" si="396">+M233-R233</f>
        <v>4389542604</v>
      </c>
      <c r="T233" s="57">
        <f t="shared" ref="T233:T236" si="397">P233-R233</f>
        <v>215303000</v>
      </c>
      <c r="U233" s="57">
        <v>0</v>
      </c>
      <c r="V233" s="57">
        <f t="shared" ref="V233:V234" si="398">+R233-U233</f>
        <v>2940457396</v>
      </c>
      <c r="W233" s="57">
        <v>0</v>
      </c>
      <c r="X233" s="60">
        <f t="shared" ref="X233:X234" si="399">+U233-W233</f>
        <v>0</v>
      </c>
      <c r="Y233" s="61">
        <f t="shared" si="291"/>
        <v>0.40115380572987724</v>
      </c>
      <c r="Z233" s="61">
        <f t="shared" si="292"/>
        <v>0</v>
      </c>
      <c r="AA233" s="61">
        <f t="shared" si="293"/>
        <v>0</v>
      </c>
      <c r="AB233" s="61">
        <f t="shared" si="323"/>
        <v>0</v>
      </c>
      <c r="AC233" s="62" t="s">
        <v>41</v>
      </c>
    </row>
    <row r="234" spans="1:29" ht="34.5" customHeight="1" x14ac:dyDescent="0.25">
      <c r="A234" s="321"/>
      <c r="B234" s="116" t="s">
        <v>42</v>
      </c>
      <c r="C234" s="55">
        <v>21</v>
      </c>
      <c r="D234" s="322"/>
      <c r="E234" s="323"/>
      <c r="F234" s="57">
        <v>14674158432</v>
      </c>
      <c r="G234" s="57">
        <v>0</v>
      </c>
      <c r="H234" s="57">
        <v>0</v>
      </c>
      <c r="I234" s="57">
        <v>0</v>
      </c>
      <c r="J234" s="57">
        <v>0</v>
      </c>
      <c r="K234" s="57"/>
      <c r="L234" s="57">
        <f t="shared" si="394"/>
        <v>0</v>
      </c>
      <c r="M234" s="58">
        <f>+F234+L234</f>
        <v>14674158432</v>
      </c>
      <c r="N234" s="59">
        <f t="shared" si="392"/>
        <v>1.4314309396031388E-3</v>
      </c>
      <c r="O234" s="58">
        <v>0</v>
      </c>
      <c r="P234" s="57">
        <v>0</v>
      </c>
      <c r="Q234" s="57">
        <f t="shared" si="395"/>
        <v>14674158432</v>
      </c>
      <c r="R234" s="57">
        <v>0</v>
      </c>
      <c r="S234" s="57">
        <f t="shared" si="396"/>
        <v>14674158432</v>
      </c>
      <c r="T234" s="57">
        <f t="shared" si="397"/>
        <v>0</v>
      </c>
      <c r="U234" s="57">
        <v>0</v>
      </c>
      <c r="V234" s="57">
        <f t="shared" si="398"/>
        <v>0</v>
      </c>
      <c r="W234" s="57">
        <v>0</v>
      </c>
      <c r="X234" s="60">
        <f t="shared" si="399"/>
        <v>0</v>
      </c>
      <c r="Y234" s="61">
        <f t="shared" si="291"/>
        <v>0</v>
      </c>
      <c r="Z234" s="61">
        <f t="shared" si="292"/>
        <v>0</v>
      </c>
      <c r="AA234" s="61">
        <f t="shared" si="293"/>
        <v>0</v>
      </c>
      <c r="AB234" s="61" t="s">
        <v>41</v>
      </c>
      <c r="AC234" s="62" t="s">
        <v>41</v>
      </c>
    </row>
    <row r="235" spans="1:29" ht="47.25" customHeight="1" x14ac:dyDescent="0.25">
      <c r="A235" s="46" t="s">
        <v>392</v>
      </c>
      <c r="B235" s="115" t="s">
        <v>42</v>
      </c>
      <c r="C235" s="47">
        <v>21</v>
      </c>
      <c r="D235" s="47" t="s">
        <v>39</v>
      </c>
      <c r="E235" s="48" t="s">
        <v>393</v>
      </c>
      <c r="F235" s="50">
        <f t="shared" ref="F235:X235" si="400">+F236</f>
        <v>5615841568</v>
      </c>
      <c r="G235" s="50">
        <f t="shared" si="400"/>
        <v>0</v>
      </c>
      <c r="H235" s="50">
        <f t="shared" si="400"/>
        <v>0</v>
      </c>
      <c r="I235" s="50">
        <f t="shared" si="400"/>
        <v>0</v>
      </c>
      <c r="J235" s="50">
        <f t="shared" si="400"/>
        <v>0</v>
      </c>
      <c r="K235" s="50">
        <f t="shared" si="400"/>
        <v>0</v>
      </c>
      <c r="L235" s="50">
        <f t="shared" si="384"/>
        <v>0</v>
      </c>
      <c r="M235" s="50">
        <f t="shared" si="400"/>
        <v>5615841568</v>
      </c>
      <c r="N235" s="51">
        <f t="shared" si="392"/>
        <v>5.4781263331698811E-4</v>
      </c>
      <c r="O235" s="50">
        <f t="shared" si="400"/>
        <v>0</v>
      </c>
      <c r="P235" s="50">
        <f t="shared" si="400"/>
        <v>0</v>
      </c>
      <c r="Q235" s="50">
        <f t="shared" si="400"/>
        <v>5615841568</v>
      </c>
      <c r="R235" s="50">
        <f t="shared" si="400"/>
        <v>0</v>
      </c>
      <c r="S235" s="50">
        <f t="shared" si="400"/>
        <v>5615841568</v>
      </c>
      <c r="T235" s="50">
        <f t="shared" si="400"/>
        <v>0</v>
      </c>
      <c r="U235" s="50">
        <f t="shared" si="400"/>
        <v>0</v>
      </c>
      <c r="V235" s="50">
        <f t="shared" si="400"/>
        <v>0</v>
      </c>
      <c r="W235" s="50">
        <f t="shared" si="400"/>
        <v>0</v>
      </c>
      <c r="X235" s="50">
        <f t="shared" si="400"/>
        <v>0</v>
      </c>
      <c r="Y235" s="52">
        <f t="shared" ref="Y235:Y298" si="401">+R235/M235</f>
        <v>0</v>
      </c>
      <c r="Z235" s="52">
        <f t="shared" ref="Z235:Z298" si="402">+U235/M235</f>
        <v>0</v>
      </c>
      <c r="AA235" s="52">
        <f t="shared" ref="AA235:AA298" si="403">+W235/M235</f>
        <v>0</v>
      </c>
      <c r="AB235" s="52" t="s">
        <v>41</v>
      </c>
      <c r="AC235" s="53" t="s">
        <v>41</v>
      </c>
    </row>
    <row r="236" spans="1:29" ht="32.25" customHeight="1" x14ac:dyDescent="0.25">
      <c r="A236" s="54" t="s">
        <v>394</v>
      </c>
      <c r="B236" s="116" t="s">
        <v>42</v>
      </c>
      <c r="C236" s="55">
        <v>21</v>
      </c>
      <c r="D236" s="55" t="s">
        <v>39</v>
      </c>
      <c r="E236" s="69" t="s">
        <v>262</v>
      </c>
      <c r="F236" s="57">
        <v>5615841568</v>
      </c>
      <c r="G236" s="57">
        <v>0</v>
      </c>
      <c r="H236" s="57">
        <v>0</v>
      </c>
      <c r="I236" s="57">
        <v>0</v>
      </c>
      <c r="J236" s="57">
        <v>0</v>
      </c>
      <c r="K236" s="57">
        <v>0</v>
      </c>
      <c r="L236" s="57">
        <f t="shared" si="384"/>
        <v>0</v>
      </c>
      <c r="M236" s="58">
        <f>+F236+L236</f>
        <v>5615841568</v>
      </c>
      <c r="N236" s="59">
        <f t="shared" si="392"/>
        <v>5.4781263331698811E-4</v>
      </c>
      <c r="O236" s="58">
        <v>0</v>
      </c>
      <c r="P236" s="57">
        <v>0</v>
      </c>
      <c r="Q236" s="57">
        <f t="shared" ref="Q236" si="404">M236-P236</f>
        <v>5615841568</v>
      </c>
      <c r="R236" s="57">
        <v>0</v>
      </c>
      <c r="S236" s="57">
        <f t="shared" ref="S236" si="405">+M236-R236</f>
        <v>5615841568</v>
      </c>
      <c r="T236" s="57">
        <f t="shared" si="397"/>
        <v>0</v>
      </c>
      <c r="U236" s="57">
        <v>0</v>
      </c>
      <c r="V236" s="57">
        <f t="shared" ref="V236" si="406">+R236-U236</f>
        <v>0</v>
      </c>
      <c r="W236" s="57">
        <v>0</v>
      </c>
      <c r="X236" s="60">
        <f t="shared" ref="X236" si="407">+U236-W236</f>
        <v>0</v>
      </c>
      <c r="Y236" s="61">
        <f t="shared" si="401"/>
        <v>0</v>
      </c>
      <c r="Z236" s="61">
        <f t="shared" si="402"/>
        <v>0</v>
      </c>
      <c r="AA236" s="61">
        <f t="shared" si="403"/>
        <v>0</v>
      </c>
      <c r="AB236" s="61" t="s">
        <v>41</v>
      </c>
      <c r="AC236" s="62" t="s">
        <v>41</v>
      </c>
    </row>
    <row r="237" spans="1:29" ht="42" customHeight="1" x14ac:dyDescent="0.25">
      <c r="A237" s="46" t="s">
        <v>395</v>
      </c>
      <c r="B237" s="47" t="s">
        <v>38</v>
      </c>
      <c r="C237" s="47">
        <v>10</v>
      </c>
      <c r="D237" s="47" t="s">
        <v>39</v>
      </c>
      <c r="E237" s="105" t="s">
        <v>396</v>
      </c>
      <c r="F237" s="50">
        <f t="shared" ref="F237:U241" si="408">+F238</f>
        <v>4403281909</v>
      </c>
      <c r="G237" s="50">
        <f t="shared" si="408"/>
        <v>0</v>
      </c>
      <c r="H237" s="50">
        <f t="shared" si="408"/>
        <v>0</v>
      </c>
      <c r="I237" s="50">
        <f t="shared" si="408"/>
        <v>0</v>
      </c>
      <c r="J237" s="50">
        <f t="shared" si="408"/>
        <v>0</v>
      </c>
      <c r="K237" s="50">
        <f t="shared" si="408"/>
        <v>0</v>
      </c>
      <c r="L237" s="50">
        <f t="shared" si="384"/>
        <v>0</v>
      </c>
      <c r="M237" s="50">
        <f t="shared" si="408"/>
        <v>4403281909</v>
      </c>
      <c r="N237" s="51">
        <f t="shared" si="392"/>
        <v>4.2953018325006E-4</v>
      </c>
      <c r="O237" s="50">
        <f t="shared" si="408"/>
        <v>0</v>
      </c>
      <c r="P237" s="50">
        <f t="shared" si="408"/>
        <v>4155256721.6999998</v>
      </c>
      <c r="Q237" s="50">
        <f t="shared" si="408"/>
        <v>248025187.30000019</v>
      </c>
      <c r="R237" s="50">
        <f t="shared" si="408"/>
        <v>3556986571.6999998</v>
      </c>
      <c r="S237" s="50">
        <f t="shared" si="408"/>
        <v>846295337.30000019</v>
      </c>
      <c r="T237" s="50">
        <f t="shared" si="408"/>
        <v>598270150</v>
      </c>
      <c r="U237" s="50">
        <f t="shared" si="408"/>
        <v>0</v>
      </c>
      <c r="V237" s="50">
        <f t="shared" ref="V237:X241" si="409">+V238</f>
        <v>3556986571.6999998</v>
      </c>
      <c r="W237" s="50">
        <f t="shared" si="409"/>
        <v>0</v>
      </c>
      <c r="X237" s="50">
        <f t="shared" si="409"/>
        <v>0</v>
      </c>
      <c r="Y237" s="52">
        <f t="shared" si="401"/>
        <v>0.80780350774947396</v>
      </c>
      <c r="Z237" s="52">
        <f t="shared" si="402"/>
        <v>0</v>
      </c>
      <c r="AA237" s="52">
        <f t="shared" si="403"/>
        <v>0</v>
      </c>
      <c r="AB237" s="52">
        <f t="shared" si="323"/>
        <v>0</v>
      </c>
      <c r="AC237" s="53" t="s">
        <v>41</v>
      </c>
    </row>
    <row r="238" spans="1:29" ht="42" customHeight="1" x14ac:dyDescent="0.25">
      <c r="A238" s="46" t="s">
        <v>397</v>
      </c>
      <c r="B238" s="47" t="s">
        <v>38</v>
      </c>
      <c r="C238" s="47">
        <v>10</v>
      </c>
      <c r="D238" s="47" t="s">
        <v>39</v>
      </c>
      <c r="E238" s="105" t="s">
        <v>254</v>
      </c>
      <c r="F238" s="50">
        <f>+F239</f>
        <v>4403281909</v>
      </c>
      <c r="G238" s="50">
        <f t="shared" si="408"/>
        <v>0</v>
      </c>
      <c r="H238" s="50">
        <f t="shared" si="408"/>
        <v>0</v>
      </c>
      <c r="I238" s="50">
        <f t="shared" si="408"/>
        <v>0</v>
      </c>
      <c r="J238" s="50">
        <f t="shared" si="408"/>
        <v>0</v>
      </c>
      <c r="K238" s="50">
        <f t="shared" si="408"/>
        <v>0</v>
      </c>
      <c r="L238" s="50">
        <f t="shared" si="384"/>
        <v>0</v>
      </c>
      <c r="M238" s="50">
        <f>+M239</f>
        <v>4403281909</v>
      </c>
      <c r="N238" s="51">
        <f t="shared" si="392"/>
        <v>4.2953018325006E-4</v>
      </c>
      <c r="O238" s="50">
        <f t="shared" si="408"/>
        <v>0</v>
      </c>
      <c r="P238" s="50">
        <f t="shared" si="408"/>
        <v>4155256721.6999998</v>
      </c>
      <c r="Q238" s="50">
        <f t="shared" si="408"/>
        <v>248025187.30000019</v>
      </c>
      <c r="R238" s="50">
        <f t="shared" si="408"/>
        <v>3556986571.6999998</v>
      </c>
      <c r="S238" s="50">
        <f t="shared" si="408"/>
        <v>846295337.30000019</v>
      </c>
      <c r="T238" s="50">
        <f t="shared" si="408"/>
        <v>598270150</v>
      </c>
      <c r="U238" s="50">
        <f t="shared" si="408"/>
        <v>0</v>
      </c>
      <c r="V238" s="50">
        <f t="shared" si="409"/>
        <v>3556986571.6999998</v>
      </c>
      <c r="W238" s="50">
        <f t="shared" si="409"/>
        <v>0</v>
      </c>
      <c r="X238" s="50">
        <f t="shared" si="409"/>
        <v>0</v>
      </c>
      <c r="Y238" s="52">
        <f t="shared" si="401"/>
        <v>0.80780350774947396</v>
      </c>
      <c r="Z238" s="52">
        <f t="shared" si="402"/>
        <v>0</v>
      </c>
      <c r="AA238" s="52">
        <f t="shared" si="403"/>
        <v>0</v>
      </c>
      <c r="AB238" s="52">
        <f t="shared" si="323"/>
        <v>0</v>
      </c>
      <c r="AC238" s="53" t="s">
        <v>41</v>
      </c>
    </row>
    <row r="239" spans="1:29" s="32" customFormat="1" ht="63.75" customHeight="1" x14ac:dyDescent="0.25">
      <c r="A239" s="46" t="s">
        <v>398</v>
      </c>
      <c r="B239" s="47" t="s">
        <v>38</v>
      </c>
      <c r="C239" s="47">
        <v>10</v>
      </c>
      <c r="D239" s="47" t="s">
        <v>39</v>
      </c>
      <c r="E239" s="105" t="s">
        <v>399</v>
      </c>
      <c r="F239" s="50">
        <f t="shared" ref="F239:T241" si="410">+F240</f>
        <v>4403281909</v>
      </c>
      <c r="G239" s="50">
        <f t="shared" si="410"/>
        <v>0</v>
      </c>
      <c r="H239" s="50">
        <f t="shared" si="410"/>
        <v>0</v>
      </c>
      <c r="I239" s="50">
        <f t="shared" si="410"/>
        <v>0</v>
      </c>
      <c r="J239" s="50">
        <f t="shared" si="410"/>
        <v>0</v>
      </c>
      <c r="K239" s="50">
        <f t="shared" si="410"/>
        <v>0</v>
      </c>
      <c r="L239" s="50">
        <f t="shared" si="384"/>
        <v>0</v>
      </c>
      <c r="M239" s="50">
        <f t="shared" si="410"/>
        <v>4403281909</v>
      </c>
      <c r="N239" s="51">
        <f t="shared" si="392"/>
        <v>4.2953018325006E-4</v>
      </c>
      <c r="O239" s="50">
        <f t="shared" si="410"/>
        <v>0</v>
      </c>
      <c r="P239" s="50">
        <f t="shared" si="410"/>
        <v>4155256721.6999998</v>
      </c>
      <c r="Q239" s="50">
        <f t="shared" si="410"/>
        <v>248025187.30000019</v>
      </c>
      <c r="R239" s="50">
        <f t="shared" si="410"/>
        <v>3556986571.6999998</v>
      </c>
      <c r="S239" s="50">
        <f t="shared" si="410"/>
        <v>846295337.30000019</v>
      </c>
      <c r="T239" s="50">
        <f t="shared" si="410"/>
        <v>598270150</v>
      </c>
      <c r="U239" s="50">
        <f t="shared" si="408"/>
        <v>0</v>
      </c>
      <c r="V239" s="50">
        <f t="shared" si="409"/>
        <v>3556986571.6999998</v>
      </c>
      <c r="W239" s="50">
        <f t="shared" si="409"/>
        <v>0</v>
      </c>
      <c r="X239" s="50">
        <f t="shared" si="409"/>
        <v>0</v>
      </c>
      <c r="Y239" s="52">
        <f t="shared" si="401"/>
        <v>0.80780350774947396</v>
      </c>
      <c r="Z239" s="52">
        <f t="shared" si="402"/>
        <v>0</v>
      </c>
      <c r="AA239" s="52">
        <f t="shared" si="403"/>
        <v>0</v>
      </c>
      <c r="AB239" s="52">
        <f t="shared" si="323"/>
        <v>0</v>
      </c>
      <c r="AC239" s="53" t="s">
        <v>41</v>
      </c>
    </row>
    <row r="240" spans="1:29" s="32" customFormat="1" ht="63.75" customHeight="1" x14ac:dyDescent="0.25">
      <c r="A240" s="46" t="s">
        <v>400</v>
      </c>
      <c r="B240" s="47" t="s">
        <v>38</v>
      </c>
      <c r="C240" s="47">
        <v>10</v>
      </c>
      <c r="D240" s="47" t="s">
        <v>39</v>
      </c>
      <c r="E240" s="48" t="s">
        <v>401</v>
      </c>
      <c r="F240" s="50">
        <f t="shared" si="410"/>
        <v>4403281909</v>
      </c>
      <c r="G240" s="50">
        <f t="shared" si="410"/>
        <v>0</v>
      </c>
      <c r="H240" s="50">
        <f t="shared" si="410"/>
        <v>0</v>
      </c>
      <c r="I240" s="50">
        <f t="shared" si="410"/>
        <v>0</v>
      </c>
      <c r="J240" s="50">
        <f t="shared" si="410"/>
        <v>0</v>
      </c>
      <c r="K240" s="50">
        <f t="shared" si="410"/>
        <v>0</v>
      </c>
      <c r="L240" s="50">
        <f t="shared" si="384"/>
        <v>0</v>
      </c>
      <c r="M240" s="50">
        <f t="shared" si="410"/>
        <v>4403281909</v>
      </c>
      <c r="N240" s="51">
        <f t="shared" si="392"/>
        <v>4.2953018325006E-4</v>
      </c>
      <c r="O240" s="50">
        <f t="shared" si="410"/>
        <v>0</v>
      </c>
      <c r="P240" s="50">
        <f t="shared" si="410"/>
        <v>4155256721.6999998</v>
      </c>
      <c r="Q240" s="50">
        <f t="shared" si="410"/>
        <v>248025187.30000019</v>
      </c>
      <c r="R240" s="50">
        <f t="shared" si="410"/>
        <v>3556986571.6999998</v>
      </c>
      <c r="S240" s="50">
        <f t="shared" si="410"/>
        <v>846295337.30000019</v>
      </c>
      <c r="T240" s="50">
        <f t="shared" si="410"/>
        <v>598270150</v>
      </c>
      <c r="U240" s="50">
        <f t="shared" si="408"/>
        <v>0</v>
      </c>
      <c r="V240" s="50">
        <f t="shared" si="409"/>
        <v>3556986571.6999998</v>
      </c>
      <c r="W240" s="50">
        <f t="shared" si="409"/>
        <v>0</v>
      </c>
      <c r="X240" s="50">
        <f t="shared" si="409"/>
        <v>0</v>
      </c>
      <c r="Y240" s="52">
        <f t="shared" si="401"/>
        <v>0.80780350774947396</v>
      </c>
      <c r="Z240" s="52">
        <f t="shared" si="402"/>
        <v>0</v>
      </c>
      <c r="AA240" s="52">
        <f t="shared" si="403"/>
        <v>0</v>
      </c>
      <c r="AB240" s="52">
        <f t="shared" si="323"/>
        <v>0</v>
      </c>
      <c r="AC240" s="53" t="s">
        <v>41</v>
      </c>
    </row>
    <row r="241" spans="1:29" ht="46.5" customHeight="1" x14ac:dyDescent="0.25">
      <c r="A241" s="46" t="s">
        <v>402</v>
      </c>
      <c r="B241" s="47" t="s">
        <v>38</v>
      </c>
      <c r="C241" s="47">
        <v>10</v>
      </c>
      <c r="D241" s="47" t="s">
        <v>39</v>
      </c>
      <c r="E241" s="48" t="s">
        <v>393</v>
      </c>
      <c r="F241" s="50">
        <f t="shared" si="410"/>
        <v>4403281909</v>
      </c>
      <c r="G241" s="50">
        <f t="shared" si="410"/>
        <v>0</v>
      </c>
      <c r="H241" s="50">
        <f t="shared" si="410"/>
        <v>0</v>
      </c>
      <c r="I241" s="50">
        <f t="shared" si="410"/>
        <v>0</v>
      </c>
      <c r="J241" s="50">
        <f t="shared" si="410"/>
        <v>0</v>
      </c>
      <c r="K241" s="50">
        <f t="shared" si="410"/>
        <v>0</v>
      </c>
      <c r="L241" s="50">
        <f t="shared" si="384"/>
        <v>0</v>
      </c>
      <c r="M241" s="50">
        <f t="shared" si="410"/>
        <v>4403281909</v>
      </c>
      <c r="N241" s="51">
        <f t="shared" si="392"/>
        <v>4.2953018325006E-4</v>
      </c>
      <c r="O241" s="50">
        <f t="shared" si="410"/>
        <v>0</v>
      </c>
      <c r="P241" s="50">
        <f t="shared" si="410"/>
        <v>4155256721.6999998</v>
      </c>
      <c r="Q241" s="50">
        <f t="shared" si="410"/>
        <v>248025187.30000019</v>
      </c>
      <c r="R241" s="50">
        <f t="shared" si="410"/>
        <v>3556986571.6999998</v>
      </c>
      <c r="S241" s="50">
        <f t="shared" si="410"/>
        <v>846295337.30000019</v>
      </c>
      <c r="T241" s="50">
        <f t="shared" si="410"/>
        <v>598270150</v>
      </c>
      <c r="U241" s="50">
        <f t="shared" si="408"/>
        <v>0</v>
      </c>
      <c r="V241" s="50">
        <f t="shared" si="409"/>
        <v>3556986571.6999998</v>
      </c>
      <c r="W241" s="50">
        <f t="shared" si="409"/>
        <v>0</v>
      </c>
      <c r="X241" s="50">
        <f t="shared" si="409"/>
        <v>0</v>
      </c>
      <c r="Y241" s="52">
        <f t="shared" si="401"/>
        <v>0.80780350774947396</v>
      </c>
      <c r="Z241" s="52">
        <f t="shared" si="402"/>
        <v>0</v>
      </c>
      <c r="AA241" s="52">
        <f t="shared" si="403"/>
        <v>0</v>
      </c>
      <c r="AB241" s="52">
        <f t="shared" si="323"/>
        <v>0</v>
      </c>
      <c r="AC241" s="53" t="s">
        <v>41</v>
      </c>
    </row>
    <row r="242" spans="1:29" ht="42" customHeight="1" x14ac:dyDescent="0.25">
      <c r="A242" s="54" t="s">
        <v>403</v>
      </c>
      <c r="B242" s="55" t="s">
        <v>38</v>
      </c>
      <c r="C242" s="55">
        <v>10</v>
      </c>
      <c r="D242" s="55" t="s">
        <v>39</v>
      </c>
      <c r="E242" s="69" t="s">
        <v>262</v>
      </c>
      <c r="F242" s="57">
        <v>4403281909</v>
      </c>
      <c r="G242" s="57">
        <v>0</v>
      </c>
      <c r="H242" s="57">
        <v>0</v>
      </c>
      <c r="I242" s="57">
        <v>0</v>
      </c>
      <c r="J242" s="57">
        <v>0</v>
      </c>
      <c r="K242" s="57">
        <v>0</v>
      </c>
      <c r="L242" s="57">
        <f t="shared" si="384"/>
        <v>0</v>
      </c>
      <c r="M242" s="58">
        <f>+F242+L242</f>
        <v>4403281909</v>
      </c>
      <c r="N242" s="59">
        <f t="shared" si="392"/>
        <v>4.2953018325006E-4</v>
      </c>
      <c r="O242" s="57">
        <v>0</v>
      </c>
      <c r="P242" s="58">
        <v>4155256721.6999998</v>
      </c>
      <c r="Q242" s="57">
        <f t="shared" ref="Q242" si="411">M242-P242</f>
        <v>248025187.30000019</v>
      </c>
      <c r="R242" s="58">
        <v>3556986571.6999998</v>
      </c>
      <c r="S242" s="57">
        <f t="shared" ref="S242" si="412">+M242-R242</f>
        <v>846295337.30000019</v>
      </c>
      <c r="T242" s="57">
        <f t="shared" ref="T242" si="413">P242-R242</f>
        <v>598270150</v>
      </c>
      <c r="U242" s="58">
        <v>0</v>
      </c>
      <c r="V242" s="57">
        <f t="shared" ref="V242" si="414">+R242-U242</f>
        <v>3556986571.6999998</v>
      </c>
      <c r="W242" s="58">
        <v>0</v>
      </c>
      <c r="X242" s="60">
        <f t="shared" ref="X242" si="415">+U242-W242</f>
        <v>0</v>
      </c>
      <c r="Y242" s="61">
        <f t="shared" si="401"/>
        <v>0.80780350774947396</v>
      </c>
      <c r="Z242" s="61">
        <f t="shared" si="402"/>
        <v>0</v>
      </c>
      <c r="AA242" s="61">
        <f t="shared" si="403"/>
        <v>0</v>
      </c>
      <c r="AB242" s="61">
        <f t="shared" si="323"/>
        <v>0</v>
      </c>
      <c r="AC242" s="62" t="s">
        <v>41</v>
      </c>
    </row>
    <row r="243" spans="1:29" s="32" customFormat="1" ht="39.75" customHeight="1" x14ac:dyDescent="0.25">
      <c r="A243" s="312" t="s">
        <v>404</v>
      </c>
      <c r="B243" s="47" t="s">
        <v>38</v>
      </c>
      <c r="C243" s="47">
        <v>10</v>
      </c>
      <c r="D243" s="316" t="s">
        <v>39</v>
      </c>
      <c r="E243" s="308" t="s">
        <v>405</v>
      </c>
      <c r="F243" s="50">
        <f t="shared" ref="F243:K244" si="416">+F245</f>
        <v>216105072049</v>
      </c>
      <c r="G243" s="50">
        <f t="shared" si="416"/>
        <v>0</v>
      </c>
      <c r="H243" s="50">
        <f t="shared" si="416"/>
        <v>0</v>
      </c>
      <c r="I243" s="50">
        <f t="shared" si="416"/>
        <v>0</v>
      </c>
      <c r="J243" s="50">
        <f t="shared" si="416"/>
        <v>0</v>
      </c>
      <c r="K243" s="50">
        <f t="shared" si="416"/>
        <v>0</v>
      </c>
      <c r="L243" s="50">
        <f t="shared" si="384"/>
        <v>0</v>
      </c>
      <c r="M243" s="50">
        <f t="shared" ref="M243" si="417">+M245</f>
        <v>216105072049</v>
      </c>
      <c r="N243" s="51">
        <f t="shared" si="392"/>
        <v>2.1080560617467926E-2</v>
      </c>
      <c r="O243" s="50">
        <f t="shared" ref="O243:X244" si="418">+O245</f>
        <v>0</v>
      </c>
      <c r="P243" s="50">
        <f t="shared" si="418"/>
        <v>0</v>
      </c>
      <c r="Q243" s="50">
        <f t="shared" si="418"/>
        <v>216105072049</v>
      </c>
      <c r="R243" s="50">
        <f t="shared" si="418"/>
        <v>0</v>
      </c>
      <c r="S243" s="50">
        <f t="shared" si="418"/>
        <v>216105072049</v>
      </c>
      <c r="T243" s="50">
        <f t="shared" si="418"/>
        <v>0</v>
      </c>
      <c r="U243" s="50">
        <f t="shared" si="418"/>
        <v>0</v>
      </c>
      <c r="V243" s="50">
        <f t="shared" si="418"/>
        <v>0</v>
      </c>
      <c r="W243" s="50">
        <f t="shared" si="418"/>
        <v>0</v>
      </c>
      <c r="X243" s="50">
        <f t="shared" si="418"/>
        <v>0</v>
      </c>
      <c r="Y243" s="52">
        <f t="shared" si="401"/>
        <v>0</v>
      </c>
      <c r="Z243" s="52">
        <f t="shared" si="402"/>
        <v>0</v>
      </c>
      <c r="AA243" s="52">
        <f t="shared" si="403"/>
        <v>0</v>
      </c>
      <c r="AB243" s="52" t="s">
        <v>41</v>
      </c>
      <c r="AC243" s="53" t="s">
        <v>41</v>
      </c>
    </row>
    <row r="244" spans="1:29" s="32" customFormat="1" ht="39.75" customHeight="1" x14ac:dyDescent="0.25">
      <c r="A244" s="312"/>
      <c r="B244" s="47" t="s">
        <v>42</v>
      </c>
      <c r="C244" s="47">
        <v>21</v>
      </c>
      <c r="D244" s="316"/>
      <c r="E244" s="308"/>
      <c r="F244" s="50">
        <f>+F246</f>
        <v>576482182828</v>
      </c>
      <c r="G244" s="50">
        <f t="shared" si="416"/>
        <v>0</v>
      </c>
      <c r="H244" s="50">
        <f t="shared" si="416"/>
        <v>0</v>
      </c>
      <c r="I244" s="50">
        <f t="shared" si="416"/>
        <v>0</v>
      </c>
      <c r="J244" s="50">
        <f t="shared" si="416"/>
        <v>0</v>
      </c>
      <c r="K244" s="50">
        <f t="shared" si="416"/>
        <v>0</v>
      </c>
      <c r="L244" s="50">
        <f t="shared" si="384"/>
        <v>0</v>
      </c>
      <c r="M244" s="50">
        <f>+M246</f>
        <v>576482182828</v>
      </c>
      <c r="N244" s="51">
        <f t="shared" si="392"/>
        <v>5.6234532048560104E-2</v>
      </c>
      <c r="O244" s="50">
        <f t="shared" si="418"/>
        <v>0</v>
      </c>
      <c r="P244" s="50">
        <f t="shared" si="418"/>
        <v>8090417606.1000004</v>
      </c>
      <c r="Q244" s="50">
        <f t="shared" si="418"/>
        <v>568391765221.90002</v>
      </c>
      <c r="R244" s="50">
        <f t="shared" si="418"/>
        <v>6532568564.1000004</v>
      </c>
      <c r="S244" s="50">
        <f t="shared" si="418"/>
        <v>569949614263.90002</v>
      </c>
      <c r="T244" s="50">
        <f t="shared" si="418"/>
        <v>1557849042</v>
      </c>
      <c r="U244" s="50">
        <f t="shared" si="418"/>
        <v>0</v>
      </c>
      <c r="V244" s="50">
        <f t="shared" si="418"/>
        <v>6532568564.1000004</v>
      </c>
      <c r="W244" s="50">
        <f t="shared" si="418"/>
        <v>0</v>
      </c>
      <c r="X244" s="50">
        <f t="shared" si="418"/>
        <v>0</v>
      </c>
      <c r="Y244" s="52">
        <f t="shared" si="401"/>
        <v>1.1331778775978348E-2</v>
      </c>
      <c r="Z244" s="52">
        <f t="shared" si="402"/>
        <v>0</v>
      </c>
      <c r="AA244" s="52">
        <f t="shared" si="403"/>
        <v>0</v>
      </c>
      <c r="AB244" s="52">
        <f t="shared" si="323"/>
        <v>0</v>
      </c>
      <c r="AC244" s="53" t="s">
        <v>41</v>
      </c>
    </row>
    <row r="245" spans="1:29" ht="42" customHeight="1" x14ac:dyDescent="0.25">
      <c r="A245" s="312" t="s">
        <v>406</v>
      </c>
      <c r="B245" s="47" t="s">
        <v>38</v>
      </c>
      <c r="C245" s="47">
        <v>10</v>
      </c>
      <c r="D245" s="316" t="s">
        <v>39</v>
      </c>
      <c r="E245" s="308" t="s">
        <v>254</v>
      </c>
      <c r="F245" s="50">
        <f>+F257</f>
        <v>216105072049</v>
      </c>
      <c r="G245" s="50">
        <f t="shared" ref="G245:K245" si="419">+G257</f>
        <v>0</v>
      </c>
      <c r="H245" s="50">
        <f t="shared" si="419"/>
        <v>0</v>
      </c>
      <c r="I245" s="50">
        <f t="shared" si="419"/>
        <v>0</v>
      </c>
      <c r="J245" s="50">
        <f t="shared" si="419"/>
        <v>0</v>
      </c>
      <c r="K245" s="50">
        <f t="shared" si="419"/>
        <v>0</v>
      </c>
      <c r="L245" s="50">
        <f t="shared" si="384"/>
        <v>0</v>
      </c>
      <c r="M245" s="50">
        <f>+M257</f>
        <v>216105072049</v>
      </c>
      <c r="N245" s="51">
        <f t="shared" si="392"/>
        <v>2.1080560617467926E-2</v>
      </c>
      <c r="O245" s="50">
        <f t="shared" ref="O245:X245" si="420">+O257</f>
        <v>0</v>
      </c>
      <c r="P245" s="50">
        <f t="shared" si="420"/>
        <v>0</v>
      </c>
      <c r="Q245" s="50">
        <f t="shared" si="420"/>
        <v>216105072049</v>
      </c>
      <c r="R245" s="50">
        <f t="shared" si="420"/>
        <v>0</v>
      </c>
      <c r="S245" s="50">
        <f t="shared" si="420"/>
        <v>216105072049</v>
      </c>
      <c r="T245" s="50">
        <f t="shared" si="420"/>
        <v>0</v>
      </c>
      <c r="U245" s="50">
        <f t="shared" si="420"/>
        <v>0</v>
      </c>
      <c r="V245" s="50">
        <f t="shared" si="420"/>
        <v>0</v>
      </c>
      <c r="W245" s="50">
        <f t="shared" si="420"/>
        <v>0</v>
      </c>
      <c r="X245" s="50">
        <f t="shared" si="420"/>
        <v>0</v>
      </c>
      <c r="Y245" s="52">
        <f t="shared" si="401"/>
        <v>0</v>
      </c>
      <c r="Z245" s="52">
        <f t="shared" si="402"/>
        <v>0</v>
      </c>
      <c r="AA245" s="52">
        <f t="shared" si="403"/>
        <v>0</v>
      </c>
      <c r="AB245" s="52" t="s">
        <v>41</v>
      </c>
      <c r="AC245" s="53" t="s">
        <v>41</v>
      </c>
    </row>
    <row r="246" spans="1:29" ht="45.75" customHeight="1" x14ac:dyDescent="0.25">
      <c r="A246" s="312"/>
      <c r="B246" s="47" t="s">
        <v>42</v>
      </c>
      <c r="C246" s="47">
        <v>21</v>
      </c>
      <c r="D246" s="316"/>
      <c r="E246" s="308"/>
      <c r="F246" s="50">
        <f>+F247+F253+F268+F274</f>
        <v>576482182828</v>
      </c>
      <c r="G246" s="50">
        <f t="shared" ref="G246:K246" si="421">+G247+G253+G268+G274</f>
        <v>0</v>
      </c>
      <c r="H246" s="50">
        <f t="shared" si="421"/>
        <v>0</v>
      </c>
      <c r="I246" s="50">
        <f t="shared" si="421"/>
        <v>0</v>
      </c>
      <c r="J246" s="50">
        <f t="shared" si="421"/>
        <v>0</v>
      </c>
      <c r="K246" s="50">
        <f t="shared" si="421"/>
        <v>0</v>
      </c>
      <c r="L246" s="50">
        <f t="shared" ref="L246:N246" si="422">+L247</f>
        <v>0</v>
      </c>
      <c r="M246" s="50">
        <f>+M247+M253+M268+M274</f>
        <v>576482182828</v>
      </c>
      <c r="N246" s="95">
        <f t="shared" si="422"/>
        <v>1.9914875972925208E-2</v>
      </c>
      <c r="O246" s="50">
        <f t="shared" ref="O246:X246" si="423">+O247+O253+O268+O274</f>
        <v>0</v>
      </c>
      <c r="P246" s="50">
        <f t="shared" si="423"/>
        <v>8090417606.1000004</v>
      </c>
      <c r="Q246" s="50">
        <f t="shared" si="423"/>
        <v>568391765221.90002</v>
      </c>
      <c r="R246" s="50">
        <f t="shared" si="423"/>
        <v>6532568564.1000004</v>
      </c>
      <c r="S246" s="50">
        <f t="shared" si="423"/>
        <v>569949614263.90002</v>
      </c>
      <c r="T246" s="50">
        <f t="shared" si="423"/>
        <v>1557849042</v>
      </c>
      <c r="U246" s="50">
        <f t="shared" si="423"/>
        <v>0</v>
      </c>
      <c r="V246" s="50">
        <f t="shared" si="423"/>
        <v>6532568564.1000004</v>
      </c>
      <c r="W246" s="50">
        <f t="shared" si="423"/>
        <v>0</v>
      </c>
      <c r="X246" s="50">
        <f t="shared" si="423"/>
        <v>0</v>
      </c>
      <c r="Y246" s="52">
        <f t="shared" si="401"/>
        <v>1.1331778775978348E-2</v>
      </c>
      <c r="Z246" s="52">
        <f t="shared" si="402"/>
        <v>0</v>
      </c>
      <c r="AA246" s="52">
        <f t="shared" si="403"/>
        <v>0</v>
      </c>
      <c r="AB246" s="52">
        <f t="shared" si="323"/>
        <v>0</v>
      </c>
      <c r="AC246" s="53" t="s">
        <v>41</v>
      </c>
    </row>
    <row r="247" spans="1:29" ht="82.5" customHeight="1" x14ac:dyDescent="0.25">
      <c r="A247" s="112" t="s">
        <v>407</v>
      </c>
      <c r="B247" s="47" t="s">
        <v>42</v>
      </c>
      <c r="C247" s="47">
        <v>21</v>
      </c>
      <c r="D247" s="47" t="s">
        <v>39</v>
      </c>
      <c r="E247" s="48" t="s">
        <v>408</v>
      </c>
      <c r="F247" s="50">
        <f>+F248</f>
        <v>204155182828</v>
      </c>
      <c r="G247" s="50">
        <f t="shared" ref="G247:K247" si="424">+G248</f>
        <v>0</v>
      </c>
      <c r="H247" s="50">
        <f t="shared" si="424"/>
        <v>0</v>
      </c>
      <c r="I247" s="50">
        <f t="shared" si="424"/>
        <v>0</v>
      </c>
      <c r="J247" s="50">
        <f t="shared" si="424"/>
        <v>0</v>
      </c>
      <c r="K247" s="50">
        <f t="shared" si="424"/>
        <v>0</v>
      </c>
      <c r="L247" s="50">
        <f t="shared" si="384"/>
        <v>0</v>
      </c>
      <c r="M247" s="50">
        <f>+M248</f>
        <v>204155182828</v>
      </c>
      <c r="N247" s="51">
        <f t="shared" ref="N247:N301" si="425">M247/$M$342</f>
        <v>1.9914875972925208E-2</v>
      </c>
      <c r="O247" s="50">
        <f t="shared" ref="O247:X247" si="426">+O248</f>
        <v>0</v>
      </c>
      <c r="P247" s="50">
        <f t="shared" si="426"/>
        <v>415557600</v>
      </c>
      <c r="Q247" s="50">
        <f t="shared" si="426"/>
        <v>203739625228</v>
      </c>
      <c r="R247" s="50">
        <f t="shared" si="426"/>
        <v>415557600</v>
      </c>
      <c r="S247" s="50">
        <f t="shared" si="426"/>
        <v>203739625228</v>
      </c>
      <c r="T247" s="50">
        <f t="shared" si="426"/>
        <v>0</v>
      </c>
      <c r="U247" s="50">
        <f t="shared" si="426"/>
        <v>0</v>
      </c>
      <c r="V247" s="50">
        <f t="shared" si="426"/>
        <v>415557600</v>
      </c>
      <c r="W247" s="50">
        <f t="shared" si="426"/>
        <v>0</v>
      </c>
      <c r="X247" s="50">
        <f t="shared" si="426"/>
        <v>0</v>
      </c>
      <c r="Y247" s="52">
        <f t="shared" si="401"/>
        <v>2.0354986547175035E-3</v>
      </c>
      <c r="Z247" s="52">
        <f t="shared" si="402"/>
        <v>0</v>
      </c>
      <c r="AA247" s="52">
        <f t="shared" si="403"/>
        <v>0</v>
      </c>
      <c r="AB247" s="52">
        <f t="shared" si="323"/>
        <v>0</v>
      </c>
      <c r="AC247" s="53" t="s">
        <v>41</v>
      </c>
    </row>
    <row r="248" spans="1:29" ht="110.25" customHeight="1" x14ac:dyDescent="0.25">
      <c r="A248" s="46" t="s">
        <v>409</v>
      </c>
      <c r="B248" s="47" t="s">
        <v>42</v>
      </c>
      <c r="C248" s="47">
        <v>21</v>
      </c>
      <c r="D248" s="47" t="s">
        <v>39</v>
      </c>
      <c r="E248" s="48" t="s">
        <v>410</v>
      </c>
      <c r="F248" s="50">
        <f>+F249+F251</f>
        <v>204155182828</v>
      </c>
      <c r="G248" s="50">
        <f t="shared" ref="G248:K248" si="427">+G249+G251</f>
        <v>0</v>
      </c>
      <c r="H248" s="50">
        <f t="shared" si="427"/>
        <v>0</v>
      </c>
      <c r="I248" s="50">
        <f t="shared" si="427"/>
        <v>0</v>
      </c>
      <c r="J248" s="50">
        <f t="shared" si="427"/>
        <v>0</v>
      </c>
      <c r="K248" s="50">
        <f t="shared" si="427"/>
        <v>0</v>
      </c>
      <c r="L248" s="50">
        <f t="shared" si="384"/>
        <v>0</v>
      </c>
      <c r="M248" s="50">
        <f>+M249+M251</f>
        <v>204155182828</v>
      </c>
      <c r="N248" s="51">
        <f t="shared" si="425"/>
        <v>1.9914875972925208E-2</v>
      </c>
      <c r="O248" s="50">
        <f t="shared" ref="O248:X248" si="428">+O249+O251</f>
        <v>0</v>
      </c>
      <c r="P248" s="50">
        <f t="shared" si="428"/>
        <v>415557600</v>
      </c>
      <c r="Q248" s="50">
        <f t="shared" si="428"/>
        <v>203739625228</v>
      </c>
      <c r="R248" s="50">
        <f t="shared" si="428"/>
        <v>415557600</v>
      </c>
      <c r="S248" s="50">
        <f t="shared" si="428"/>
        <v>203739625228</v>
      </c>
      <c r="T248" s="50">
        <f t="shared" si="428"/>
        <v>0</v>
      </c>
      <c r="U248" s="50">
        <f t="shared" si="428"/>
        <v>0</v>
      </c>
      <c r="V248" s="50">
        <f t="shared" si="428"/>
        <v>415557600</v>
      </c>
      <c r="W248" s="50">
        <f t="shared" si="428"/>
        <v>0</v>
      </c>
      <c r="X248" s="50">
        <f t="shared" si="428"/>
        <v>0</v>
      </c>
      <c r="Y248" s="52">
        <f t="shared" si="401"/>
        <v>2.0354986547175035E-3</v>
      </c>
      <c r="Z248" s="52">
        <f t="shared" si="402"/>
        <v>0</v>
      </c>
      <c r="AA248" s="52">
        <f t="shared" si="403"/>
        <v>0</v>
      </c>
      <c r="AB248" s="52">
        <f t="shared" si="323"/>
        <v>0</v>
      </c>
      <c r="AC248" s="53" t="s">
        <v>41</v>
      </c>
    </row>
    <row r="249" spans="1:29" ht="42" customHeight="1" x14ac:dyDescent="0.25">
      <c r="A249" s="46" t="s">
        <v>411</v>
      </c>
      <c r="B249" s="47" t="s">
        <v>42</v>
      </c>
      <c r="C249" s="47">
        <v>21</v>
      </c>
      <c r="D249" s="47" t="s">
        <v>39</v>
      </c>
      <c r="E249" s="48" t="s">
        <v>412</v>
      </c>
      <c r="F249" s="50">
        <f t="shared" ref="F249:X249" si="429">+F250</f>
        <v>200000000000</v>
      </c>
      <c r="G249" s="50">
        <f t="shared" si="429"/>
        <v>0</v>
      </c>
      <c r="H249" s="50">
        <f t="shared" si="429"/>
        <v>0</v>
      </c>
      <c r="I249" s="50">
        <f t="shared" si="429"/>
        <v>0</v>
      </c>
      <c r="J249" s="50">
        <f t="shared" si="429"/>
        <v>0</v>
      </c>
      <c r="K249" s="50">
        <f t="shared" si="429"/>
        <v>0</v>
      </c>
      <c r="L249" s="50">
        <f t="shared" si="384"/>
        <v>0</v>
      </c>
      <c r="M249" s="50">
        <f t="shared" si="429"/>
        <v>200000000000</v>
      </c>
      <c r="N249" s="51">
        <f t="shared" si="425"/>
        <v>1.9509547293446297E-2</v>
      </c>
      <c r="O249" s="50">
        <f t="shared" si="429"/>
        <v>0</v>
      </c>
      <c r="P249" s="50">
        <f t="shared" si="429"/>
        <v>0</v>
      </c>
      <c r="Q249" s="50">
        <f t="shared" si="429"/>
        <v>200000000000</v>
      </c>
      <c r="R249" s="50">
        <f t="shared" si="429"/>
        <v>0</v>
      </c>
      <c r="S249" s="50">
        <f t="shared" si="429"/>
        <v>200000000000</v>
      </c>
      <c r="T249" s="50">
        <f t="shared" si="429"/>
        <v>0</v>
      </c>
      <c r="U249" s="50">
        <f t="shared" si="429"/>
        <v>0</v>
      </c>
      <c r="V249" s="50">
        <f t="shared" si="429"/>
        <v>0</v>
      </c>
      <c r="W249" s="50">
        <f t="shared" si="429"/>
        <v>0</v>
      </c>
      <c r="X249" s="50">
        <f t="shared" si="429"/>
        <v>0</v>
      </c>
      <c r="Y249" s="52">
        <f t="shared" si="401"/>
        <v>0</v>
      </c>
      <c r="Z249" s="52">
        <f t="shared" si="402"/>
        <v>0</v>
      </c>
      <c r="AA249" s="52">
        <f t="shared" si="403"/>
        <v>0</v>
      </c>
      <c r="AB249" s="52" t="s">
        <v>41</v>
      </c>
      <c r="AC249" s="53" t="s">
        <v>41</v>
      </c>
    </row>
    <row r="250" spans="1:29" ht="42" customHeight="1" x14ac:dyDescent="0.25">
      <c r="A250" s="54" t="s">
        <v>413</v>
      </c>
      <c r="B250" s="55" t="s">
        <v>42</v>
      </c>
      <c r="C250" s="55">
        <v>21</v>
      </c>
      <c r="D250" s="55" t="s">
        <v>39</v>
      </c>
      <c r="E250" s="69" t="s">
        <v>262</v>
      </c>
      <c r="F250" s="57">
        <v>200000000000</v>
      </c>
      <c r="G250" s="57">
        <v>0</v>
      </c>
      <c r="H250" s="57">
        <v>0</v>
      </c>
      <c r="I250" s="57">
        <v>0</v>
      </c>
      <c r="J250" s="57">
        <v>0</v>
      </c>
      <c r="K250" s="57">
        <v>0</v>
      </c>
      <c r="L250" s="57">
        <f t="shared" si="384"/>
        <v>0</v>
      </c>
      <c r="M250" s="58">
        <f>+F250+L250</f>
        <v>200000000000</v>
      </c>
      <c r="N250" s="59">
        <f t="shared" si="425"/>
        <v>1.9509547293446297E-2</v>
      </c>
      <c r="O250" s="57">
        <v>0</v>
      </c>
      <c r="P250" s="58">
        <v>0</v>
      </c>
      <c r="Q250" s="57">
        <f t="shared" ref="Q250" si="430">M250-P250</f>
        <v>200000000000</v>
      </c>
      <c r="R250" s="58">
        <v>0</v>
      </c>
      <c r="S250" s="109">
        <f>+M250-R250</f>
        <v>200000000000</v>
      </c>
      <c r="T250" s="57">
        <f t="shared" ref="T250" si="431">P250-R250</f>
        <v>0</v>
      </c>
      <c r="U250" s="58">
        <v>0</v>
      </c>
      <c r="V250" s="57">
        <f t="shared" ref="V250" si="432">+R250-U250</f>
        <v>0</v>
      </c>
      <c r="W250" s="58">
        <v>0</v>
      </c>
      <c r="X250" s="60">
        <f t="shared" ref="X250" si="433">+U250-W250</f>
        <v>0</v>
      </c>
      <c r="Y250" s="61">
        <f t="shared" si="401"/>
        <v>0</v>
      </c>
      <c r="Z250" s="61">
        <f t="shared" si="402"/>
        <v>0</v>
      </c>
      <c r="AA250" s="61">
        <f t="shared" si="403"/>
        <v>0</v>
      </c>
      <c r="AB250" s="61" t="s">
        <v>41</v>
      </c>
      <c r="AC250" s="62" t="s">
        <v>41</v>
      </c>
    </row>
    <row r="251" spans="1:29" ht="42" customHeight="1" x14ac:dyDescent="0.25">
      <c r="A251" s="46" t="s">
        <v>414</v>
      </c>
      <c r="B251" s="47" t="s">
        <v>42</v>
      </c>
      <c r="C251" s="47">
        <v>21</v>
      </c>
      <c r="D251" s="47" t="s">
        <v>39</v>
      </c>
      <c r="E251" s="48" t="s">
        <v>415</v>
      </c>
      <c r="F251" s="50">
        <f t="shared" ref="F251:X251" si="434">+F252</f>
        <v>4155182828</v>
      </c>
      <c r="G251" s="50">
        <f t="shared" si="434"/>
        <v>0</v>
      </c>
      <c r="H251" s="50">
        <f t="shared" si="434"/>
        <v>0</v>
      </c>
      <c r="I251" s="50">
        <f t="shared" si="434"/>
        <v>0</v>
      </c>
      <c r="J251" s="50">
        <f t="shared" si="434"/>
        <v>0</v>
      </c>
      <c r="K251" s="50">
        <f t="shared" si="434"/>
        <v>0</v>
      </c>
      <c r="L251" s="50">
        <f t="shared" si="384"/>
        <v>0</v>
      </c>
      <c r="M251" s="50">
        <f t="shared" si="434"/>
        <v>4155182828</v>
      </c>
      <c r="N251" s="51">
        <f t="shared" si="425"/>
        <v>4.0532867947890965E-4</v>
      </c>
      <c r="O251" s="50">
        <f t="shared" si="434"/>
        <v>0</v>
      </c>
      <c r="P251" s="50">
        <f t="shared" si="434"/>
        <v>415557600</v>
      </c>
      <c r="Q251" s="50">
        <f t="shared" si="434"/>
        <v>3739625228</v>
      </c>
      <c r="R251" s="50">
        <f t="shared" si="434"/>
        <v>415557600</v>
      </c>
      <c r="S251" s="50">
        <f t="shared" si="434"/>
        <v>3739625228</v>
      </c>
      <c r="T251" s="50">
        <f t="shared" si="434"/>
        <v>0</v>
      </c>
      <c r="U251" s="50">
        <f t="shared" si="434"/>
        <v>0</v>
      </c>
      <c r="V251" s="50">
        <f t="shared" si="434"/>
        <v>415557600</v>
      </c>
      <c r="W251" s="50">
        <f t="shared" si="434"/>
        <v>0</v>
      </c>
      <c r="X251" s="50">
        <f t="shared" si="434"/>
        <v>0</v>
      </c>
      <c r="Y251" s="52">
        <f t="shared" si="401"/>
        <v>0.10000946220699004</v>
      </c>
      <c r="Z251" s="52">
        <f t="shared" si="402"/>
        <v>0</v>
      </c>
      <c r="AA251" s="52">
        <f t="shared" si="403"/>
        <v>0</v>
      </c>
      <c r="AB251" s="52">
        <f t="shared" ref="AB251:AB314" si="435">+U251/R251</f>
        <v>0</v>
      </c>
      <c r="AC251" s="53" t="s">
        <v>41</v>
      </c>
    </row>
    <row r="252" spans="1:29" ht="42" customHeight="1" x14ac:dyDescent="0.25">
      <c r="A252" s="54" t="s">
        <v>416</v>
      </c>
      <c r="B252" s="55" t="s">
        <v>42</v>
      </c>
      <c r="C252" s="55">
        <v>21</v>
      </c>
      <c r="D252" s="55" t="s">
        <v>39</v>
      </c>
      <c r="E252" s="69" t="s">
        <v>262</v>
      </c>
      <c r="F252" s="57">
        <v>4155182828</v>
      </c>
      <c r="G252" s="57">
        <v>0</v>
      </c>
      <c r="H252" s="57">
        <v>0</v>
      </c>
      <c r="I252" s="57">
        <v>0</v>
      </c>
      <c r="J252" s="57">
        <v>0</v>
      </c>
      <c r="K252" s="57">
        <v>0</v>
      </c>
      <c r="L252" s="57">
        <f t="shared" si="384"/>
        <v>0</v>
      </c>
      <c r="M252" s="58">
        <f>+F252+L252</f>
        <v>4155182828</v>
      </c>
      <c r="N252" s="59">
        <f t="shared" si="425"/>
        <v>4.0532867947890965E-4</v>
      </c>
      <c r="O252" s="57">
        <v>0</v>
      </c>
      <c r="P252" s="58">
        <v>415557600</v>
      </c>
      <c r="Q252" s="57">
        <f t="shared" ref="Q252" si="436">M252-P252</f>
        <v>3739625228</v>
      </c>
      <c r="R252" s="58">
        <v>415557600</v>
      </c>
      <c r="S252" s="109">
        <f>+M252-R252</f>
        <v>3739625228</v>
      </c>
      <c r="T252" s="57">
        <f t="shared" ref="T252" si="437">P252-R252</f>
        <v>0</v>
      </c>
      <c r="U252" s="58">
        <v>0</v>
      </c>
      <c r="V252" s="57">
        <f t="shared" ref="V252" si="438">+R252-U252</f>
        <v>415557600</v>
      </c>
      <c r="W252" s="58">
        <v>0</v>
      </c>
      <c r="X252" s="60">
        <f t="shared" ref="X252" si="439">+U252-W252</f>
        <v>0</v>
      </c>
      <c r="Y252" s="61">
        <f t="shared" si="401"/>
        <v>0.10000946220699004</v>
      </c>
      <c r="Z252" s="61">
        <f t="shared" si="402"/>
        <v>0</v>
      </c>
      <c r="AA252" s="61">
        <f t="shared" si="403"/>
        <v>0</v>
      </c>
      <c r="AB252" s="61">
        <f t="shared" si="435"/>
        <v>0</v>
      </c>
      <c r="AC252" s="62" t="s">
        <v>41</v>
      </c>
    </row>
    <row r="253" spans="1:29" ht="55.5" customHeight="1" x14ac:dyDescent="0.25">
      <c r="A253" s="46" t="s">
        <v>417</v>
      </c>
      <c r="B253" s="47" t="s">
        <v>42</v>
      </c>
      <c r="C253" s="47">
        <v>21</v>
      </c>
      <c r="D253" s="47" t="s">
        <v>39</v>
      </c>
      <c r="E253" s="48" t="s">
        <v>418</v>
      </c>
      <c r="F253" s="50">
        <f t="shared" ref="F253:U259" si="440">+F254</f>
        <v>8000000000</v>
      </c>
      <c r="G253" s="50">
        <f t="shared" si="440"/>
        <v>0</v>
      </c>
      <c r="H253" s="50">
        <f t="shared" si="440"/>
        <v>0</v>
      </c>
      <c r="I253" s="50">
        <f t="shared" si="440"/>
        <v>0</v>
      </c>
      <c r="J253" s="50">
        <f t="shared" si="440"/>
        <v>0</v>
      </c>
      <c r="K253" s="50">
        <f t="shared" si="440"/>
        <v>0</v>
      </c>
      <c r="L253" s="50">
        <f t="shared" si="384"/>
        <v>0</v>
      </c>
      <c r="M253" s="50">
        <f t="shared" si="440"/>
        <v>8000000000</v>
      </c>
      <c r="N253" s="51">
        <f t="shared" si="425"/>
        <v>7.8038189173785188E-4</v>
      </c>
      <c r="O253" s="50">
        <f t="shared" si="440"/>
        <v>0</v>
      </c>
      <c r="P253" s="50">
        <f t="shared" si="440"/>
        <v>7674860006.1000004</v>
      </c>
      <c r="Q253" s="50">
        <f t="shared" si="440"/>
        <v>325139993.89999962</v>
      </c>
      <c r="R253" s="50">
        <f t="shared" si="440"/>
        <v>6117010964.1000004</v>
      </c>
      <c r="S253" s="50">
        <f t="shared" si="440"/>
        <v>1882989035.8999996</v>
      </c>
      <c r="T253" s="50">
        <f t="shared" si="440"/>
        <v>1557849042</v>
      </c>
      <c r="U253" s="50">
        <f t="shared" si="440"/>
        <v>0</v>
      </c>
      <c r="V253" s="50">
        <f t="shared" ref="V253:X255" si="441">+V254</f>
        <v>6117010964.1000004</v>
      </c>
      <c r="W253" s="50">
        <f t="shared" si="441"/>
        <v>0</v>
      </c>
      <c r="X253" s="50">
        <f t="shared" si="441"/>
        <v>0</v>
      </c>
      <c r="Y253" s="52">
        <f t="shared" si="401"/>
        <v>0.76462637051250004</v>
      </c>
      <c r="Z253" s="52">
        <f t="shared" si="402"/>
        <v>0</v>
      </c>
      <c r="AA253" s="52">
        <f t="shared" si="403"/>
        <v>0</v>
      </c>
      <c r="AB253" s="52">
        <f t="shared" si="435"/>
        <v>0</v>
      </c>
      <c r="AC253" s="53" t="s">
        <v>41</v>
      </c>
    </row>
    <row r="254" spans="1:29" ht="113.25" customHeight="1" x14ac:dyDescent="0.25">
      <c r="A254" s="46" t="s">
        <v>419</v>
      </c>
      <c r="B254" s="47" t="s">
        <v>42</v>
      </c>
      <c r="C254" s="47">
        <v>21</v>
      </c>
      <c r="D254" s="47" t="s">
        <v>39</v>
      </c>
      <c r="E254" s="48" t="s">
        <v>410</v>
      </c>
      <c r="F254" s="50">
        <f t="shared" si="440"/>
        <v>8000000000</v>
      </c>
      <c r="G254" s="50">
        <f t="shared" si="440"/>
        <v>0</v>
      </c>
      <c r="H254" s="50">
        <f t="shared" si="440"/>
        <v>0</v>
      </c>
      <c r="I254" s="50">
        <f t="shared" si="440"/>
        <v>0</v>
      </c>
      <c r="J254" s="50">
        <f t="shared" si="440"/>
        <v>0</v>
      </c>
      <c r="K254" s="50">
        <f t="shared" si="440"/>
        <v>0</v>
      </c>
      <c r="L254" s="50">
        <f t="shared" si="384"/>
        <v>0</v>
      </c>
      <c r="M254" s="50">
        <f t="shared" si="440"/>
        <v>8000000000</v>
      </c>
      <c r="N254" s="51">
        <f t="shared" si="425"/>
        <v>7.8038189173785188E-4</v>
      </c>
      <c r="O254" s="50">
        <f t="shared" si="440"/>
        <v>0</v>
      </c>
      <c r="P254" s="50">
        <f t="shared" si="440"/>
        <v>7674860006.1000004</v>
      </c>
      <c r="Q254" s="50">
        <f t="shared" si="440"/>
        <v>325139993.89999962</v>
      </c>
      <c r="R254" s="50">
        <f t="shared" si="440"/>
        <v>6117010964.1000004</v>
      </c>
      <c r="S254" s="50">
        <f t="shared" si="440"/>
        <v>1882989035.8999996</v>
      </c>
      <c r="T254" s="50">
        <f t="shared" si="440"/>
        <v>1557849042</v>
      </c>
      <c r="U254" s="50">
        <f t="shared" si="440"/>
        <v>0</v>
      </c>
      <c r="V254" s="50">
        <f t="shared" si="441"/>
        <v>6117010964.1000004</v>
      </c>
      <c r="W254" s="50">
        <f t="shared" si="441"/>
        <v>0</v>
      </c>
      <c r="X254" s="50">
        <f t="shared" si="441"/>
        <v>0</v>
      </c>
      <c r="Y254" s="52">
        <f t="shared" si="401"/>
        <v>0.76462637051250004</v>
      </c>
      <c r="Z254" s="52">
        <f t="shared" si="402"/>
        <v>0</v>
      </c>
      <c r="AA254" s="52">
        <f t="shared" si="403"/>
        <v>0</v>
      </c>
      <c r="AB254" s="52">
        <f t="shared" si="435"/>
        <v>0</v>
      </c>
      <c r="AC254" s="53" t="s">
        <v>41</v>
      </c>
    </row>
    <row r="255" spans="1:29" ht="42" customHeight="1" x14ac:dyDescent="0.25">
      <c r="A255" s="46" t="s">
        <v>420</v>
      </c>
      <c r="B255" s="47" t="s">
        <v>42</v>
      </c>
      <c r="C255" s="47">
        <v>21</v>
      </c>
      <c r="D255" s="47" t="s">
        <v>39</v>
      </c>
      <c r="E255" s="48" t="s">
        <v>393</v>
      </c>
      <c r="F255" s="49">
        <f t="shared" si="440"/>
        <v>8000000000</v>
      </c>
      <c r="G255" s="49">
        <f t="shared" si="440"/>
        <v>0</v>
      </c>
      <c r="H255" s="49">
        <f t="shared" si="440"/>
        <v>0</v>
      </c>
      <c r="I255" s="49">
        <f t="shared" si="440"/>
        <v>0</v>
      </c>
      <c r="J255" s="49">
        <f t="shared" si="440"/>
        <v>0</v>
      </c>
      <c r="K255" s="49">
        <f t="shared" si="440"/>
        <v>0</v>
      </c>
      <c r="L255" s="50">
        <f t="shared" si="384"/>
        <v>0</v>
      </c>
      <c r="M255" s="49">
        <f t="shared" si="440"/>
        <v>8000000000</v>
      </c>
      <c r="N255" s="51">
        <f t="shared" si="425"/>
        <v>7.8038189173785188E-4</v>
      </c>
      <c r="O255" s="49">
        <f t="shared" si="440"/>
        <v>0</v>
      </c>
      <c r="P255" s="49">
        <f t="shared" si="440"/>
        <v>7674860006.1000004</v>
      </c>
      <c r="Q255" s="49">
        <f t="shared" si="440"/>
        <v>325139993.89999962</v>
      </c>
      <c r="R255" s="49">
        <f t="shared" si="440"/>
        <v>6117010964.1000004</v>
      </c>
      <c r="S255" s="49">
        <f t="shared" si="440"/>
        <v>1882989035.8999996</v>
      </c>
      <c r="T255" s="49">
        <f t="shared" si="440"/>
        <v>1557849042</v>
      </c>
      <c r="U255" s="49">
        <f t="shared" si="440"/>
        <v>0</v>
      </c>
      <c r="V255" s="49">
        <f t="shared" si="441"/>
        <v>6117010964.1000004</v>
      </c>
      <c r="W255" s="49">
        <f t="shared" si="441"/>
        <v>0</v>
      </c>
      <c r="X255" s="49">
        <f t="shared" si="441"/>
        <v>0</v>
      </c>
      <c r="Y255" s="52">
        <f t="shared" si="401"/>
        <v>0.76462637051250004</v>
      </c>
      <c r="Z255" s="52">
        <f t="shared" si="402"/>
        <v>0</v>
      </c>
      <c r="AA255" s="52">
        <f t="shared" si="403"/>
        <v>0</v>
      </c>
      <c r="AB255" s="52">
        <f t="shared" si="435"/>
        <v>0</v>
      </c>
      <c r="AC255" s="53" t="s">
        <v>41</v>
      </c>
    </row>
    <row r="256" spans="1:29" ht="42" customHeight="1" x14ac:dyDescent="0.25">
      <c r="A256" s="54" t="s">
        <v>421</v>
      </c>
      <c r="B256" s="55" t="s">
        <v>42</v>
      </c>
      <c r="C256" s="55">
        <v>21</v>
      </c>
      <c r="D256" s="55" t="s">
        <v>39</v>
      </c>
      <c r="E256" s="69" t="s">
        <v>262</v>
      </c>
      <c r="F256" s="57">
        <v>8000000000</v>
      </c>
      <c r="G256" s="57">
        <v>0</v>
      </c>
      <c r="H256" s="57">
        <v>0</v>
      </c>
      <c r="I256" s="57">
        <v>0</v>
      </c>
      <c r="J256" s="57">
        <v>0</v>
      </c>
      <c r="K256" s="57">
        <v>0</v>
      </c>
      <c r="L256" s="57">
        <f t="shared" si="384"/>
        <v>0</v>
      </c>
      <c r="M256" s="58">
        <f>+F256+L256</f>
        <v>8000000000</v>
      </c>
      <c r="N256" s="59">
        <f t="shared" si="425"/>
        <v>7.8038189173785188E-4</v>
      </c>
      <c r="O256" s="57">
        <v>0</v>
      </c>
      <c r="P256" s="58">
        <v>7674860006.1000004</v>
      </c>
      <c r="Q256" s="57">
        <f t="shared" ref="Q256" si="442">M256-P256</f>
        <v>325139993.89999962</v>
      </c>
      <c r="R256" s="58">
        <v>6117010964.1000004</v>
      </c>
      <c r="S256" s="109">
        <f>+M256-R256</f>
        <v>1882989035.8999996</v>
      </c>
      <c r="T256" s="57">
        <f t="shared" ref="T256" si="443">P256-R256</f>
        <v>1557849042</v>
      </c>
      <c r="U256" s="58">
        <v>0</v>
      </c>
      <c r="V256" s="57">
        <f t="shared" ref="V256" si="444">+R256-U256</f>
        <v>6117010964.1000004</v>
      </c>
      <c r="W256" s="58">
        <v>0</v>
      </c>
      <c r="X256" s="60">
        <f t="shared" ref="X256" si="445">+U256-W256</f>
        <v>0</v>
      </c>
      <c r="Y256" s="61">
        <f t="shared" si="401"/>
        <v>0.76462637051250004</v>
      </c>
      <c r="Z256" s="61">
        <f t="shared" si="402"/>
        <v>0</v>
      </c>
      <c r="AA256" s="61">
        <f t="shared" si="403"/>
        <v>0</v>
      </c>
      <c r="AB256" s="61">
        <f t="shared" si="435"/>
        <v>0</v>
      </c>
      <c r="AC256" s="62" t="s">
        <v>41</v>
      </c>
    </row>
    <row r="257" spans="1:29" ht="99.75" customHeight="1" x14ac:dyDescent="0.25">
      <c r="A257" s="46" t="s">
        <v>422</v>
      </c>
      <c r="B257" s="47" t="s">
        <v>38</v>
      </c>
      <c r="C257" s="47">
        <v>10</v>
      </c>
      <c r="D257" s="47" t="s">
        <v>39</v>
      </c>
      <c r="E257" s="48" t="s">
        <v>423</v>
      </c>
      <c r="F257" s="50">
        <f>+F258+F263</f>
        <v>216105072049</v>
      </c>
      <c r="G257" s="50">
        <f t="shared" ref="G257:K257" si="446">+G258+G263</f>
        <v>0</v>
      </c>
      <c r="H257" s="50">
        <f t="shared" si="446"/>
        <v>0</v>
      </c>
      <c r="I257" s="50">
        <f t="shared" si="446"/>
        <v>0</v>
      </c>
      <c r="J257" s="50">
        <f t="shared" si="446"/>
        <v>0</v>
      </c>
      <c r="K257" s="50">
        <f t="shared" si="446"/>
        <v>0</v>
      </c>
      <c r="L257" s="50">
        <f t="shared" si="384"/>
        <v>0</v>
      </c>
      <c r="M257" s="50">
        <f>+M258+M263</f>
        <v>216105072049</v>
      </c>
      <c r="N257" s="51">
        <f t="shared" si="425"/>
        <v>2.1080560617467926E-2</v>
      </c>
      <c r="O257" s="50">
        <f t="shared" ref="O257:X257" si="447">+O258+O263</f>
        <v>0</v>
      </c>
      <c r="P257" s="50">
        <f t="shared" si="447"/>
        <v>0</v>
      </c>
      <c r="Q257" s="50">
        <f t="shared" si="447"/>
        <v>216105072049</v>
      </c>
      <c r="R257" s="50">
        <f t="shared" si="447"/>
        <v>0</v>
      </c>
      <c r="S257" s="50">
        <f t="shared" si="447"/>
        <v>216105072049</v>
      </c>
      <c r="T257" s="50">
        <f t="shared" si="447"/>
        <v>0</v>
      </c>
      <c r="U257" s="50">
        <f t="shared" si="447"/>
        <v>0</v>
      </c>
      <c r="V257" s="50">
        <f t="shared" si="447"/>
        <v>0</v>
      </c>
      <c r="W257" s="50">
        <f t="shared" si="447"/>
        <v>0</v>
      </c>
      <c r="X257" s="50">
        <f t="shared" si="447"/>
        <v>0</v>
      </c>
      <c r="Y257" s="52">
        <f t="shared" si="401"/>
        <v>0</v>
      </c>
      <c r="Z257" s="52">
        <f t="shared" si="402"/>
        <v>0</v>
      </c>
      <c r="AA257" s="52">
        <f t="shared" si="403"/>
        <v>0</v>
      </c>
      <c r="AB257" s="52" t="s">
        <v>41</v>
      </c>
      <c r="AC257" s="53" t="s">
        <v>41</v>
      </c>
    </row>
    <row r="258" spans="1:29" ht="125.25" customHeight="1" x14ac:dyDescent="0.25">
      <c r="A258" s="46" t="s">
        <v>424</v>
      </c>
      <c r="B258" s="47" t="s">
        <v>38</v>
      </c>
      <c r="C258" s="47">
        <v>10</v>
      </c>
      <c r="D258" s="47" t="s">
        <v>39</v>
      </c>
      <c r="E258" s="48" t="s">
        <v>425</v>
      </c>
      <c r="F258" s="50">
        <f>+F259+F261</f>
        <v>108052536025</v>
      </c>
      <c r="G258" s="50">
        <f t="shared" ref="G258:K258" si="448">+G259+G261</f>
        <v>0</v>
      </c>
      <c r="H258" s="50">
        <f t="shared" si="448"/>
        <v>0</v>
      </c>
      <c r="I258" s="50">
        <f t="shared" si="448"/>
        <v>0</v>
      </c>
      <c r="J258" s="50">
        <f t="shared" si="448"/>
        <v>0</v>
      </c>
      <c r="K258" s="50">
        <f t="shared" si="448"/>
        <v>0</v>
      </c>
      <c r="L258" s="50">
        <f t="shared" si="384"/>
        <v>0</v>
      </c>
      <c r="M258" s="50">
        <f>+M259+M261</f>
        <v>108052536025</v>
      </c>
      <c r="N258" s="51">
        <f t="shared" si="425"/>
        <v>1.0540280308782736E-2</v>
      </c>
      <c r="O258" s="50">
        <f t="shared" ref="O258:X258" si="449">+O259+O261</f>
        <v>0</v>
      </c>
      <c r="P258" s="50">
        <f t="shared" si="449"/>
        <v>0</v>
      </c>
      <c r="Q258" s="50">
        <f t="shared" si="449"/>
        <v>108052536025</v>
      </c>
      <c r="R258" s="50">
        <f t="shared" si="449"/>
        <v>0</v>
      </c>
      <c r="S258" s="50">
        <f t="shared" si="449"/>
        <v>108052536025</v>
      </c>
      <c r="T258" s="50">
        <f t="shared" si="449"/>
        <v>0</v>
      </c>
      <c r="U258" s="50">
        <f t="shared" si="449"/>
        <v>0</v>
      </c>
      <c r="V258" s="50">
        <f t="shared" si="449"/>
        <v>0</v>
      </c>
      <c r="W258" s="50">
        <f t="shared" si="449"/>
        <v>0</v>
      </c>
      <c r="X258" s="50">
        <f t="shared" si="449"/>
        <v>0</v>
      </c>
      <c r="Y258" s="52">
        <f t="shared" si="401"/>
        <v>0</v>
      </c>
      <c r="Z258" s="52">
        <f t="shared" si="402"/>
        <v>0</v>
      </c>
      <c r="AA258" s="52">
        <f t="shared" si="403"/>
        <v>0</v>
      </c>
      <c r="AB258" s="52" t="s">
        <v>41</v>
      </c>
      <c r="AC258" s="53" t="s">
        <v>41</v>
      </c>
    </row>
    <row r="259" spans="1:29" ht="42" customHeight="1" x14ac:dyDescent="0.25">
      <c r="A259" s="46" t="s">
        <v>426</v>
      </c>
      <c r="B259" s="47" t="s">
        <v>38</v>
      </c>
      <c r="C259" s="47">
        <v>10</v>
      </c>
      <c r="D259" s="47" t="s">
        <v>39</v>
      </c>
      <c r="E259" s="48" t="s">
        <v>427</v>
      </c>
      <c r="F259" s="49">
        <f t="shared" si="440"/>
        <v>54026268013</v>
      </c>
      <c r="G259" s="49">
        <f t="shared" si="440"/>
        <v>0</v>
      </c>
      <c r="H259" s="49">
        <f t="shared" si="440"/>
        <v>0</v>
      </c>
      <c r="I259" s="49">
        <f t="shared" si="440"/>
        <v>0</v>
      </c>
      <c r="J259" s="49">
        <f t="shared" si="440"/>
        <v>0</v>
      </c>
      <c r="K259" s="49">
        <f t="shared" si="440"/>
        <v>0</v>
      </c>
      <c r="L259" s="50">
        <f t="shared" si="384"/>
        <v>0</v>
      </c>
      <c r="M259" s="49">
        <f t="shared" si="440"/>
        <v>54026268013</v>
      </c>
      <c r="N259" s="51">
        <f t="shared" si="425"/>
        <v>5.2701401544401425E-3</v>
      </c>
      <c r="O259" s="49">
        <f t="shared" si="440"/>
        <v>0</v>
      </c>
      <c r="P259" s="49">
        <f t="shared" si="440"/>
        <v>0</v>
      </c>
      <c r="Q259" s="49">
        <f t="shared" si="440"/>
        <v>54026268013</v>
      </c>
      <c r="R259" s="49">
        <f t="shared" si="440"/>
        <v>0</v>
      </c>
      <c r="S259" s="49">
        <f t="shared" si="440"/>
        <v>54026268013</v>
      </c>
      <c r="T259" s="49">
        <f t="shared" si="440"/>
        <v>0</v>
      </c>
      <c r="U259" s="49">
        <f t="shared" si="440"/>
        <v>0</v>
      </c>
      <c r="V259" s="49">
        <f t="shared" ref="V259:X259" si="450">+V260</f>
        <v>0</v>
      </c>
      <c r="W259" s="49">
        <f t="shared" si="450"/>
        <v>0</v>
      </c>
      <c r="X259" s="49">
        <f t="shared" si="450"/>
        <v>0</v>
      </c>
      <c r="Y259" s="52">
        <f t="shared" si="401"/>
        <v>0</v>
      </c>
      <c r="Z259" s="52">
        <f t="shared" si="402"/>
        <v>0</v>
      </c>
      <c r="AA259" s="52">
        <f t="shared" si="403"/>
        <v>0</v>
      </c>
      <c r="AB259" s="52" t="s">
        <v>41</v>
      </c>
      <c r="AC259" s="53" t="s">
        <v>41</v>
      </c>
    </row>
    <row r="260" spans="1:29" ht="42" customHeight="1" x14ac:dyDescent="0.25">
      <c r="A260" s="54" t="s">
        <v>428</v>
      </c>
      <c r="B260" s="55" t="s">
        <v>38</v>
      </c>
      <c r="C260" s="55">
        <v>10</v>
      </c>
      <c r="D260" s="55" t="s">
        <v>39</v>
      </c>
      <c r="E260" s="69" t="s">
        <v>262</v>
      </c>
      <c r="F260" s="57">
        <v>54026268013</v>
      </c>
      <c r="G260" s="57">
        <v>0</v>
      </c>
      <c r="H260" s="57">
        <v>0</v>
      </c>
      <c r="I260" s="57">
        <v>0</v>
      </c>
      <c r="J260" s="57">
        <v>0</v>
      </c>
      <c r="K260" s="57">
        <v>0</v>
      </c>
      <c r="L260" s="57">
        <f t="shared" si="384"/>
        <v>0</v>
      </c>
      <c r="M260" s="58">
        <f>+F260+L260</f>
        <v>54026268013</v>
      </c>
      <c r="N260" s="59">
        <f t="shared" si="425"/>
        <v>5.2701401544401425E-3</v>
      </c>
      <c r="O260" s="57">
        <v>0</v>
      </c>
      <c r="P260" s="58">
        <v>0</v>
      </c>
      <c r="Q260" s="57">
        <f t="shared" ref="Q260" si="451">M260-P260</f>
        <v>54026268013</v>
      </c>
      <c r="R260" s="58">
        <v>0</v>
      </c>
      <c r="S260" s="109">
        <f>+M260-R260</f>
        <v>54026268013</v>
      </c>
      <c r="T260" s="57">
        <f t="shared" ref="T260" si="452">P260-R260</f>
        <v>0</v>
      </c>
      <c r="U260" s="58">
        <v>0</v>
      </c>
      <c r="V260" s="57">
        <f t="shared" ref="V260" si="453">+R260-U260</f>
        <v>0</v>
      </c>
      <c r="W260" s="58">
        <v>0</v>
      </c>
      <c r="X260" s="60">
        <f t="shared" ref="X260" si="454">+U260-W260</f>
        <v>0</v>
      </c>
      <c r="Y260" s="61">
        <f t="shared" si="401"/>
        <v>0</v>
      </c>
      <c r="Z260" s="61">
        <f t="shared" si="402"/>
        <v>0</v>
      </c>
      <c r="AA260" s="61">
        <f t="shared" si="403"/>
        <v>0</v>
      </c>
      <c r="AB260" s="61" t="s">
        <v>41</v>
      </c>
      <c r="AC260" s="62" t="s">
        <v>41</v>
      </c>
    </row>
    <row r="261" spans="1:29" ht="42" customHeight="1" x14ac:dyDescent="0.25">
      <c r="A261" s="46" t="s">
        <v>429</v>
      </c>
      <c r="B261" s="47" t="s">
        <v>38</v>
      </c>
      <c r="C261" s="47">
        <v>10</v>
      </c>
      <c r="D261" s="47" t="s">
        <v>39</v>
      </c>
      <c r="E261" s="48" t="s">
        <v>430</v>
      </c>
      <c r="F261" s="50">
        <f>+F262</f>
        <v>54026268012</v>
      </c>
      <c r="G261" s="50">
        <f t="shared" ref="G261:K261" si="455">+G262</f>
        <v>0</v>
      </c>
      <c r="H261" s="50">
        <f t="shared" si="455"/>
        <v>0</v>
      </c>
      <c r="I261" s="50">
        <f t="shared" si="455"/>
        <v>0</v>
      </c>
      <c r="J261" s="50">
        <f t="shared" si="455"/>
        <v>0</v>
      </c>
      <c r="K261" s="50">
        <f t="shared" si="455"/>
        <v>0</v>
      </c>
      <c r="L261" s="50">
        <f t="shared" si="384"/>
        <v>0</v>
      </c>
      <c r="M261" s="50">
        <f>+M262</f>
        <v>54026268012</v>
      </c>
      <c r="N261" s="51">
        <f t="shared" si="425"/>
        <v>5.2701401543425947E-3</v>
      </c>
      <c r="O261" s="50">
        <f t="shared" ref="O261:X261" si="456">+O262</f>
        <v>0</v>
      </c>
      <c r="P261" s="50">
        <f t="shared" si="456"/>
        <v>0</v>
      </c>
      <c r="Q261" s="50">
        <f t="shared" si="456"/>
        <v>54026268012</v>
      </c>
      <c r="R261" s="50">
        <f t="shared" si="456"/>
        <v>0</v>
      </c>
      <c r="S261" s="50">
        <f t="shared" si="456"/>
        <v>54026268012</v>
      </c>
      <c r="T261" s="50">
        <f t="shared" si="456"/>
        <v>0</v>
      </c>
      <c r="U261" s="50">
        <f t="shared" si="456"/>
        <v>0</v>
      </c>
      <c r="V261" s="50">
        <f t="shared" si="456"/>
        <v>0</v>
      </c>
      <c r="W261" s="50">
        <f t="shared" si="456"/>
        <v>0</v>
      </c>
      <c r="X261" s="50">
        <f t="shared" si="456"/>
        <v>0</v>
      </c>
      <c r="Y261" s="52">
        <f t="shared" si="401"/>
        <v>0</v>
      </c>
      <c r="Z261" s="52">
        <f t="shared" si="402"/>
        <v>0</v>
      </c>
      <c r="AA261" s="52">
        <f t="shared" si="403"/>
        <v>0</v>
      </c>
      <c r="AB261" s="52" t="s">
        <v>41</v>
      </c>
      <c r="AC261" s="53" t="s">
        <v>41</v>
      </c>
    </row>
    <row r="262" spans="1:29" ht="42" customHeight="1" x14ac:dyDescent="0.25">
      <c r="A262" s="54" t="s">
        <v>431</v>
      </c>
      <c r="B262" s="55" t="s">
        <v>38</v>
      </c>
      <c r="C262" s="55">
        <v>10</v>
      </c>
      <c r="D262" s="55" t="s">
        <v>39</v>
      </c>
      <c r="E262" s="69" t="s">
        <v>262</v>
      </c>
      <c r="F262" s="57">
        <v>54026268012</v>
      </c>
      <c r="G262" s="57">
        <v>0</v>
      </c>
      <c r="H262" s="57">
        <v>0</v>
      </c>
      <c r="I262" s="57">
        <v>0</v>
      </c>
      <c r="J262" s="57">
        <v>0</v>
      </c>
      <c r="K262" s="57">
        <v>0</v>
      </c>
      <c r="L262" s="57">
        <f t="shared" si="384"/>
        <v>0</v>
      </c>
      <c r="M262" s="58">
        <f>+F262+L262</f>
        <v>54026268012</v>
      </c>
      <c r="N262" s="59">
        <f t="shared" si="425"/>
        <v>5.2701401543425947E-3</v>
      </c>
      <c r="O262" s="57">
        <v>0</v>
      </c>
      <c r="P262" s="57">
        <v>0</v>
      </c>
      <c r="Q262" s="57">
        <f t="shared" ref="Q262" si="457">M262-P262</f>
        <v>54026268012</v>
      </c>
      <c r="R262" s="57">
        <v>0</v>
      </c>
      <c r="S262" s="109">
        <f>+M262-R262</f>
        <v>54026268012</v>
      </c>
      <c r="T262" s="57">
        <f t="shared" ref="T262" si="458">P262-R262</f>
        <v>0</v>
      </c>
      <c r="U262" s="57">
        <v>0</v>
      </c>
      <c r="V262" s="57">
        <f t="shared" ref="V262" si="459">+R262-U262</f>
        <v>0</v>
      </c>
      <c r="W262" s="57">
        <v>0</v>
      </c>
      <c r="X262" s="60">
        <f t="shared" ref="X262" si="460">+U262-W262</f>
        <v>0</v>
      </c>
      <c r="Y262" s="61">
        <f t="shared" si="401"/>
        <v>0</v>
      </c>
      <c r="Z262" s="61">
        <f t="shared" si="402"/>
        <v>0</v>
      </c>
      <c r="AA262" s="61">
        <f t="shared" si="403"/>
        <v>0</v>
      </c>
      <c r="AB262" s="61" t="s">
        <v>41</v>
      </c>
      <c r="AC262" s="62" t="s">
        <v>41</v>
      </c>
    </row>
    <row r="263" spans="1:29" s="32" customFormat="1" ht="99" customHeight="1" x14ac:dyDescent="0.25">
      <c r="A263" s="46" t="s">
        <v>432</v>
      </c>
      <c r="B263" s="47" t="s">
        <v>38</v>
      </c>
      <c r="C263" s="47">
        <v>10</v>
      </c>
      <c r="D263" s="47" t="s">
        <v>39</v>
      </c>
      <c r="E263" s="48" t="s">
        <v>258</v>
      </c>
      <c r="F263" s="50">
        <f>+F264+F266</f>
        <v>108052536024</v>
      </c>
      <c r="G263" s="50">
        <f t="shared" ref="G263:K263" si="461">+G264+G266</f>
        <v>0</v>
      </c>
      <c r="H263" s="50">
        <f t="shared" si="461"/>
        <v>0</v>
      </c>
      <c r="I263" s="50">
        <f t="shared" si="461"/>
        <v>0</v>
      </c>
      <c r="J263" s="50">
        <f t="shared" si="461"/>
        <v>0</v>
      </c>
      <c r="K263" s="50">
        <f t="shared" si="461"/>
        <v>0</v>
      </c>
      <c r="L263" s="50">
        <f t="shared" si="384"/>
        <v>0</v>
      </c>
      <c r="M263" s="50">
        <f>+M264+M266</f>
        <v>108052536024</v>
      </c>
      <c r="N263" s="51">
        <f t="shared" si="425"/>
        <v>1.0540280308685189E-2</v>
      </c>
      <c r="O263" s="50">
        <f t="shared" ref="O263:X263" si="462">+O264+O266</f>
        <v>0</v>
      </c>
      <c r="P263" s="50">
        <f t="shared" si="462"/>
        <v>0</v>
      </c>
      <c r="Q263" s="50">
        <f t="shared" si="462"/>
        <v>108052536024</v>
      </c>
      <c r="R263" s="50">
        <f t="shared" si="462"/>
        <v>0</v>
      </c>
      <c r="S263" s="50">
        <f t="shared" si="462"/>
        <v>108052536024</v>
      </c>
      <c r="T263" s="50">
        <f t="shared" si="462"/>
        <v>0</v>
      </c>
      <c r="U263" s="50">
        <f t="shared" si="462"/>
        <v>0</v>
      </c>
      <c r="V263" s="50">
        <f t="shared" si="462"/>
        <v>0</v>
      </c>
      <c r="W263" s="50">
        <f t="shared" si="462"/>
        <v>0</v>
      </c>
      <c r="X263" s="50">
        <f t="shared" si="462"/>
        <v>0</v>
      </c>
      <c r="Y263" s="52">
        <f t="shared" si="401"/>
        <v>0</v>
      </c>
      <c r="Z263" s="52">
        <f t="shared" si="402"/>
        <v>0</v>
      </c>
      <c r="AA263" s="52">
        <f t="shared" si="403"/>
        <v>0</v>
      </c>
      <c r="AB263" s="52" t="s">
        <v>41</v>
      </c>
      <c r="AC263" s="53" t="s">
        <v>41</v>
      </c>
    </row>
    <row r="264" spans="1:29" s="32" customFormat="1" ht="42" customHeight="1" x14ac:dyDescent="0.25">
      <c r="A264" s="46" t="s">
        <v>433</v>
      </c>
      <c r="B264" s="47" t="s">
        <v>38</v>
      </c>
      <c r="C264" s="47">
        <v>10</v>
      </c>
      <c r="D264" s="47" t="s">
        <v>39</v>
      </c>
      <c r="E264" s="48" t="s">
        <v>427</v>
      </c>
      <c r="F264" s="50">
        <f>+F265</f>
        <v>54026268012</v>
      </c>
      <c r="G264" s="50">
        <f t="shared" ref="G264:K264" si="463">+G265</f>
        <v>0</v>
      </c>
      <c r="H264" s="50">
        <f t="shared" si="463"/>
        <v>0</v>
      </c>
      <c r="I264" s="50">
        <f t="shared" si="463"/>
        <v>0</v>
      </c>
      <c r="J264" s="50">
        <f t="shared" si="463"/>
        <v>0</v>
      </c>
      <c r="K264" s="50">
        <f t="shared" si="463"/>
        <v>0</v>
      </c>
      <c r="L264" s="50">
        <f t="shared" si="384"/>
        <v>0</v>
      </c>
      <c r="M264" s="50">
        <f>+M265</f>
        <v>54026268012</v>
      </c>
      <c r="N264" s="51">
        <f t="shared" si="425"/>
        <v>5.2701401543425947E-3</v>
      </c>
      <c r="O264" s="50">
        <f t="shared" ref="O264:X264" si="464">+O265</f>
        <v>0</v>
      </c>
      <c r="P264" s="50">
        <f t="shared" si="464"/>
        <v>0</v>
      </c>
      <c r="Q264" s="50">
        <f t="shared" si="464"/>
        <v>54026268012</v>
      </c>
      <c r="R264" s="50">
        <f t="shared" si="464"/>
        <v>0</v>
      </c>
      <c r="S264" s="50">
        <f t="shared" si="464"/>
        <v>54026268012</v>
      </c>
      <c r="T264" s="50">
        <f t="shared" si="464"/>
        <v>0</v>
      </c>
      <c r="U264" s="50">
        <f t="shared" si="464"/>
        <v>0</v>
      </c>
      <c r="V264" s="50">
        <f t="shared" si="464"/>
        <v>0</v>
      </c>
      <c r="W264" s="50">
        <f t="shared" si="464"/>
        <v>0</v>
      </c>
      <c r="X264" s="50">
        <f t="shared" si="464"/>
        <v>0</v>
      </c>
      <c r="Y264" s="52">
        <f t="shared" si="401"/>
        <v>0</v>
      </c>
      <c r="Z264" s="52">
        <f t="shared" si="402"/>
        <v>0</v>
      </c>
      <c r="AA264" s="52">
        <f t="shared" si="403"/>
        <v>0</v>
      </c>
      <c r="AB264" s="52" t="s">
        <v>41</v>
      </c>
      <c r="AC264" s="53" t="s">
        <v>41</v>
      </c>
    </row>
    <row r="265" spans="1:29" ht="42" customHeight="1" x14ac:dyDescent="0.25">
      <c r="A265" s="54" t="s">
        <v>434</v>
      </c>
      <c r="B265" s="55" t="s">
        <v>38</v>
      </c>
      <c r="C265" s="55">
        <v>10</v>
      </c>
      <c r="D265" s="55" t="s">
        <v>39</v>
      </c>
      <c r="E265" s="69" t="s">
        <v>262</v>
      </c>
      <c r="F265" s="57">
        <v>54026268012</v>
      </c>
      <c r="G265" s="57">
        <v>0</v>
      </c>
      <c r="H265" s="57">
        <v>0</v>
      </c>
      <c r="I265" s="57">
        <v>0</v>
      </c>
      <c r="J265" s="57">
        <v>0</v>
      </c>
      <c r="K265" s="57">
        <v>0</v>
      </c>
      <c r="L265" s="57">
        <v>0</v>
      </c>
      <c r="M265" s="58">
        <f>+F265+L265</f>
        <v>54026268012</v>
      </c>
      <c r="N265" s="59">
        <f t="shared" si="425"/>
        <v>5.2701401543425947E-3</v>
      </c>
      <c r="O265" s="57">
        <v>0</v>
      </c>
      <c r="P265" s="57">
        <v>0</v>
      </c>
      <c r="Q265" s="57">
        <f t="shared" ref="Q265" si="465">M265-P265</f>
        <v>54026268012</v>
      </c>
      <c r="R265" s="57">
        <v>0</v>
      </c>
      <c r="S265" s="109">
        <f>+M265-R265</f>
        <v>54026268012</v>
      </c>
      <c r="T265" s="57">
        <f t="shared" ref="T265" si="466">P265-R265</f>
        <v>0</v>
      </c>
      <c r="U265" s="57">
        <v>0</v>
      </c>
      <c r="V265" s="57">
        <f t="shared" ref="V265" si="467">+R265-U265</f>
        <v>0</v>
      </c>
      <c r="W265" s="57">
        <v>0</v>
      </c>
      <c r="X265" s="60">
        <f t="shared" ref="X265" si="468">+U265-W265</f>
        <v>0</v>
      </c>
      <c r="Y265" s="61">
        <f t="shared" si="401"/>
        <v>0</v>
      </c>
      <c r="Z265" s="61">
        <f t="shared" si="402"/>
        <v>0</v>
      </c>
      <c r="AA265" s="61">
        <f t="shared" si="403"/>
        <v>0</v>
      </c>
      <c r="AB265" s="61" t="s">
        <v>41</v>
      </c>
      <c r="AC265" s="62" t="s">
        <v>41</v>
      </c>
    </row>
    <row r="266" spans="1:29" s="32" customFormat="1" ht="42" customHeight="1" x14ac:dyDescent="0.25">
      <c r="A266" s="46" t="s">
        <v>435</v>
      </c>
      <c r="B266" s="47" t="s">
        <v>38</v>
      </c>
      <c r="C266" s="47">
        <v>10</v>
      </c>
      <c r="D266" s="47" t="s">
        <v>39</v>
      </c>
      <c r="E266" s="48" t="s">
        <v>430</v>
      </c>
      <c r="F266" s="50">
        <f>+F267</f>
        <v>54026268012</v>
      </c>
      <c r="G266" s="50">
        <f t="shared" ref="G266:K266" si="469">+G267</f>
        <v>0</v>
      </c>
      <c r="H266" s="50">
        <f t="shared" si="469"/>
        <v>0</v>
      </c>
      <c r="I266" s="50">
        <f t="shared" si="469"/>
        <v>0</v>
      </c>
      <c r="J266" s="50">
        <f t="shared" si="469"/>
        <v>0</v>
      </c>
      <c r="K266" s="50">
        <f t="shared" si="469"/>
        <v>0</v>
      </c>
      <c r="L266" s="50">
        <f t="shared" si="384"/>
        <v>0</v>
      </c>
      <c r="M266" s="50">
        <f>+M267</f>
        <v>54026268012</v>
      </c>
      <c r="N266" s="51">
        <f t="shared" si="425"/>
        <v>5.2701401543425947E-3</v>
      </c>
      <c r="O266" s="50">
        <f>+O267</f>
        <v>0</v>
      </c>
      <c r="P266" s="50">
        <f t="shared" ref="P266:X266" si="470">+P267</f>
        <v>0</v>
      </c>
      <c r="Q266" s="50">
        <f t="shared" si="470"/>
        <v>54026268012</v>
      </c>
      <c r="R266" s="50">
        <f t="shared" si="470"/>
        <v>0</v>
      </c>
      <c r="S266" s="50">
        <f t="shared" si="470"/>
        <v>54026268012</v>
      </c>
      <c r="T266" s="50">
        <f t="shared" si="470"/>
        <v>0</v>
      </c>
      <c r="U266" s="50">
        <f t="shared" si="470"/>
        <v>0</v>
      </c>
      <c r="V266" s="50">
        <f t="shared" si="470"/>
        <v>0</v>
      </c>
      <c r="W266" s="50">
        <f t="shared" si="470"/>
        <v>0</v>
      </c>
      <c r="X266" s="50">
        <f t="shared" si="470"/>
        <v>0</v>
      </c>
      <c r="Y266" s="52">
        <f t="shared" si="401"/>
        <v>0</v>
      </c>
      <c r="Z266" s="52">
        <f t="shared" si="402"/>
        <v>0</v>
      </c>
      <c r="AA266" s="52">
        <f t="shared" si="403"/>
        <v>0</v>
      </c>
      <c r="AB266" s="52" t="s">
        <v>41</v>
      </c>
      <c r="AC266" s="53" t="s">
        <v>41</v>
      </c>
    </row>
    <row r="267" spans="1:29" ht="42" customHeight="1" x14ac:dyDescent="0.25">
      <c r="A267" s="54" t="s">
        <v>436</v>
      </c>
      <c r="B267" s="55" t="s">
        <v>38</v>
      </c>
      <c r="C267" s="55">
        <v>10</v>
      </c>
      <c r="D267" s="55" t="s">
        <v>39</v>
      </c>
      <c r="E267" s="69" t="s">
        <v>262</v>
      </c>
      <c r="F267" s="57">
        <v>54026268012</v>
      </c>
      <c r="G267" s="57">
        <v>0</v>
      </c>
      <c r="H267" s="57">
        <v>0</v>
      </c>
      <c r="I267" s="57">
        <v>0</v>
      </c>
      <c r="J267" s="57">
        <v>0</v>
      </c>
      <c r="K267" s="57">
        <v>0</v>
      </c>
      <c r="L267" s="57">
        <f t="shared" si="384"/>
        <v>0</v>
      </c>
      <c r="M267" s="58">
        <f>+F267+L267</f>
        <v>54026268012</v>
      </c>
      <c r="N267" s="59">
        <f t="shared" si="425"/>
        <v>5.2701401543425947E-3</v>
      </c>
      <c r="O267" s="57">
        <v>0</v>
      </c>
      <c r="P267" s="57">
        <v>0</v>
      </c>
      <c r="Q267" s="57">
        <f t="shared" ref="Q267" si="471">M267-P267</f>
        <v>54026268012</v>
      </c>
      <c r="R267" s="57">
        <v>0</v>
      </c>
      <c r="S267" s="109">
        <f>+M267-R267</f>
        <v>54026268012</v>
      </c>
      <c r="T267" s="57">
        <f t="shared" ref="T267" si="472">P267-R267</f>
        <v>0</v>
      </c>
      <c r="U267" s="57">
        <v>0</v>
      </c>
      <c r="V267" s="57">
        <f t="shared" ref="V267" si="473">+R267-U267</f>
        <v>0</v>
      </c>
      <c r="W267" s="57">
        <v>0</v>
      </c>
      <c r="X267" s="60">
        <f t="shared" ref="X267" si="474">+U267-W267</f>
        <v>0</v>
      </c>
      <c r="Y267" s="61">
        <f t="shared" si="401"/>
        <v>0</v>
      </c>
      <c r="Z267" s="61">
        <f t="shared" si="402"/>
        <v>0</v>
      </c>
      <c r="AA267" s="61">
        <f t="shared" si="403"/>
        <v>0</v>
      </c>
      <c r="AB267" s="61" t="s">
        <v>41</v>
      </c>
      <c r="AC267" s="62" t="s">
        <v>41</v>
      </c>
    </row>
    <row r="268" spans="1:29" ht="96" customHeight="1" x14ac:dyDescent="0.25">
      <c r="A268" s="46" t="s">
        <v>437</v>
      </c>
      <c r="B268" s="47" t="s">
        <v>42</v>
      </c>
      <c r="C268" s="47">
        <v>21</v>
      </c>
      <c r="D268" s="47" t="s">
        <v>39</v>
      </c>
      <c r="E268" s="105" t="s">
        <v>438</v>
      </c>
      <c r="F268" s="50">
        <f>+F269</f>
        <v>107000000000</v>
      </c>
      <c r="G268" s="50">
        <f t="shared" ref="G268:K268" si="475">+G269</f>
        <v>0</v>
      </c>
      <c r="H268" s="50">
        <f t="shared" si="475"/>
        <v>0</v>
      </c>
      <c r="I268" s="50">
        <f t="shared" si="475"/>
        <v>0</v>
      </c>
      <c r="J268" s="50">
        <f t="shared" si="475"/>
        <v>0</v>
      </c>
      <c r="K268" s="50">
        <f t="shared" si="475"/>
        <v>0</v>
      </c>
      <c r="L268" s="50">
        <f t="shared" si="384"/>
        <v>0</v>
      </c>
      <c r="M268" s="50">
        <f>+M269</f>
        <v>107000000000</v>
      </c>
      <c r="N268" s="51">
        <f t="shared" si="425"/>
        <v>1.043760780199377E-2</v>
      </c>
      <c r="O268" s="50">
        <f>+O269</f>
        <v>0</v>
      </c>
      <c r="P268" s="50">
        <f t="shared" ref="P268:X268" si="476">+P269</f>
        <v>0</v>
      </c>
      <c r="Q268" s="50">
        <f t="shared" si="476"/>
        <v>107000000000</v>
      </c>
      <c r="R268" s="50">
        <f t="shared" si="476"/>
        <v>0</v>
      </c>
      <c r="S268" s="50">
        <f t="shared" si="476"/>
        <v>107000000000</v>
      </c>
      <c r="T268" s="50">
        <f t="shared" si="476"/>
        <v>0</v>
      </c>
      <c r="U268" s="50">
        <f t="shared" si="476"/>
        <v>0</v>
      </c>
      <c r="V268" s="50">
        <f t="shared" si="476"/>
        <v>0</v>
      </c>
      <c r="W268" s="50">
        <f t="shared" si="476"/>
        <v>0</v>
      </c>
      <c r="X268" s="50">
        <f t="shared" si="476"/>
        <v>0</v>
      </c>
      <c r="Y268" s="52">
        <f t="shared" si="401"/>
        <v>0</v>
      </c>
      <c r="Z268" s="52">
        <f t="shared" si="402"/>
        <v>0</v>
      </c>
      <c r="AA268" s="52">
        <f t="shared" si="403"/>
        <v>0</v>
      </c>
      <c r="AB268" s="52" t="s">
        <v>41</v>
      </c>
      <c r="AC268" s="53" t="s">
        <v>41</v>
      </c>
    </row>
    <row r="269" spans="1:29" ht="100.5" customHeight="1" x14ac:dyDescent="0.25">
      <c r="A269" s="46" t="s">
        <v>439</v>
      </c>
      <c r="B269" s="47" t="s">
        <v>42</v>
      </c>
      <c r="C269" s="47">
        <v>21</v>
      </c>
      <c r="D269" s="47" t="s">
        <v>39</v>
      </c>
      <c r="E269" s="105" t="s">
        <v>258</v>
      </c>
      <c r="F269" s="50">
        <f>+F270+F272</f>
        <v>107000000000</v>
      </c>
      <c r="G269" s="50">
        <f t="shared" ref="G269:K269" si="477">+G270+G272</f>
        <v>0</v>
      </c>
      <c r="H269" s="50">
        <f t="shared" si="477"/>
        <v>0</v>
      </c>
      <c r="I269" s="50">
        <f t="shared" si="477"/>
        <v>0</v>
      </c>
      <c r="J269" s="50">
        <f t="shared" si="477"/>
        <v>0</v>
      </c>
      <c r="K269" s="50">
        <f t="shared" si="477"/>
        <v>0</v>
      </c>
      <c r="L269" s="50">
        <f t="shared" si="384"/>
        <v>0</v>
      </c>
      <c r="M269" s="50">
        <f>+M270+M272</f>
        <v>107000000000</v>
      </c>
      <c r="N269" s="51">
        <f t="shared" si="425"/>
        <v>1.043760780199377E-2</v>
      </c>
      <c r="O269" s="50">
        <f>+O270+O272</f>
        <v>0</v>
      </c>
      <c r="P269" s="50">
        <f t="shared" ref="P269:X269" si="478">+P270+P272</f>
        <v>0</v>
      </c>
      <c r="Q269" s="50">
        <f t="shared" si="478"/>
        <v>107000000000</v>
      </c>
      <c r="R269" s="50">
        <f t="shared" si="478"/>
        <v>0</v>
      </c>
      <c r="S269" s="50">
        <f t="shared" si="478"/>
        <v>107000000000</v>
      </c>
      <c r="T269" s="50">
        <f t="shared" si="478"/>
        <v>0</v>
      </c>
      <c r="U269" s="50">
        <f t="shared" si="478"/>
        <v>0</v>
      </c>
      <c r="V269" s="50">
        <f t="shared" si="478"/>
        <v>0</v>
      </c>
      <c r="W269" s="50">
        <f t="shared" si="478"/>
        <v>0</v>
      </c>
      <c r="X269" s="50">
        <f t="shared" si="478"/>
        <v>0</v>
      </c>
      <c r="Y269" s="52">
        <f t="shared" si="401"/>
        <v>0</v>
      </c>
      <c r="Z269" s="52">
        <f t="shared" si="402"/>
        <v>0</v>
      </c>
      <c r="AA269" s="52">
        <f t="shared" si="403"/>
        <v>0</v>
      </c>
      <c r="AB269" s="52" t="s">
        <v>41</v>
      </c>
      <c r="AC269" s="53" t="s">
        <v>41</v>
      </c>
    </row>
    <row r="270" spans="1:29" ht="42" customHeight="1" x14ac:dyDescent="0.25">
      <c r="A270" s="46" t="s">
        <v>440</v>
      </c>
      <c r="B270" s="47" t="s">
        <v>42</v>
      </c>
      <c r="C270" s="47">
        <v>21</v>
      </c>
      <c r="D270" s="47" t="s">
        <v>39</v>
      </c>
      <c r="E270" s="48" t="s">
        <v>441</v>
      </c>
      <c r="F270" s="49">
        <f t="shared" ref="F270:X284" si="479">+F271</f>
        <v>89150000000</v>
      </c>
      <c r="G270" s="49">
        <f t="shared" si="479"/>
        <v>0</v>
      </c>
      <c r="H270" s="49">
        <f t="shared" si="479"/>
        <v>0</v>
      </c>
      <c r="I270" s="49">
        <f t="shared" si="479"/>
        <v>0</v>
      </c>
      <c r="J270" s="49">
        <f t="shared" si="479"/>
        <v>0</v>
      </c>
      <c r="K270" s="49">
        <f t="shared" si="479"/>
        <v>0</v>
      </c>
      <c r="L270" s="50">
        <f t="shared" si="384"/>
        <v>0</v>
      </c>
      <c r="M270" s="49">
        <f t="shared" si="479"/>
        <v>89150000000</v>
      </c>
      <c r="N270" s="51">
        <f t="shared" si="425"/>
        <v>8.6963807060536878E-3</v>
      </c>
      <c r="O270" s="49">
        <f t="shared" si="479"/>
        <v>0</v>
      </c>
      <c r="P270" s="49">
        <f t="shared" si="479"/>
        <v>0</v>
      </c>
      <c r="Q270" s="49">
        <f t="shared" si="479"/>
        <v>89150000000</v>
      </c>
      <c r="R270" s="49">
        <f t="shared" si="479"/>
        <v>0</v>
      </c>
      <c r="S270" s="49">
        <f t="shared" si="479"/>
        <v>89150000000</v>
      </c>
      <c r="T270" s="49">
        <f t="shared" si="479"/>
        <v>0</v>
      </c>
      <c r="U270" s="49">
        <f t="shared" si="479"/>
        <v>0</v>
      </c>
      <c r="V270" s="49">
        <f t="shared" si="479"/>
        <v>0</v>
      </c>
      <c r="W270" s="49">
        <f t="shared" si="479"/>
        <v>0</v>
      </c>
      <c r="X270" s="49">
        <f t="shared" si="479"/>
        <v>0</v>
      </c>
      <c r="Y270" s="52">
        <f t="shared" si="401"/>
        <v>0</v>
      </c>
      <c r="Z270" s="52">
        <f t="shared" si="402"/>
        <v>0</v>
      </c>
      <c r="AA270" s="52">
        <f t="shared" si="403"/>
        <v>0</v>
      </c>
      <c r="AB270" s="52" t="s">
        <v>41</v>
      </c>
      <c r="AC270" s="53" t="s">
        <v>41</v>
      </c>
    </row>
    <row r="271" spans="1:29" ht="42" customHeight="1" x14ac:dyDescent="0.25">
      <c r="A271" s="54" t="s">
        <v>442</v>
      </c>
      <c r="B271" s="55" t="s">
        <v>42</v>
      </c>
      <c r="C271" s="55">
        <v>21</v>
      </c>
      <c r="D271" s="55" t="s">
        <v>39</v>
      </c>
      <c r="E271" s="69" t="s">
        <v>262</v>
      </c>
      <c r="F271" s="57">
        <v>89150000000</v>
      </c>
      <c r="G271" s="57">
        <v>0</v>
      </c>
      <c r="H271" s="57">
        <v>0</v>
      </c>
      <c r="I271" s="57">
        <v>0</v>
      </c>
      <c r="J271" s="57">
        <v>0</v>
      </c>
      <c r="K271" s="57">
        <v>0</v>
      </c>
      <c r="L271" s="57">
        <f t="shared" si="384"/>
        <v>0</v>
      </c>
      <c r="M271" s="58">
        <f>+F271+L271</f>
        <v>89150000000</v>
      </c>
      <c r="N271" s="59">
        <f t="shared" si="425"/>
        <v>8.6963807060536878E-3</v>
      </c>
      <c r="O271" s="57">
        <v>0</v>
      </c>
      <c r="P271" s="57">
        <v>0</v>
      </c>
      <c r="Q271" s="57">
        <f t="shared" ref="Q271" si="480">M271-P271</f>
        <v>89150000000</v>
      </c>
      <c r="R271" s="57">
        <v>0</v>
      </c>
      <c r="S271" s="109">
        <f>+M271-R271</f>
        <v>89150000000</v>
      </c>
      <c r="T271" s="57">
        <f t="shared" ref="T271:T273" si="481">P271-R271</f>
        <v>0</v>
      </c>
      <c r="U271" s="58">
        <v>0</v>
      </c>
      <c r="V271" s="57">
        <f t="shared" ref="V271" si="482">+R271-U271</f>
        <v>0</v>
      </c>
      <c r="W271" s="58">
        <v>0</v>
      </c>
      <c r="X271" s="60">
        <f t="shared" ref="X271" si="483">+U271-W271</f>
        <v>0</v>
      </c>
      <c r="Y271" s="61">
        <f t="shared" si="401"/>
        <v>0</v>
      </c>
      <c r="Z271" s="61">
        <f t="shared" si="402"/>
        <v>0</v>
      </c>
      <c r="AA271" s="61">
        <f t="shared" si="403"/>
        <v>0</v>
      </c>
      <c r="AB271" s="61" t="s">
        <v>41</v>
      </c>
      <c r="AC271" s="62" t="s">
        <v>41</v>
      </c>
    </row>
    <row r="272" spans="1:29" ht="42" customHeight="1" x14ac:dyDescent="0.25">
      <c r="A272" s="46" t="s">
        <v>443</v>
      </c>
      <c r="B272" s="47" t="s">
        <v>42</v>
      </c>
      <c r="C272" s="47">
        <v>21</v>
      </c>
      <c r="D272" s="47" t="s">
        <v>39</v>
      </c>
      <c r="E272" s="48" t="s">
        <v>444</v>
      </c>
      <c r="F272" s="50">
        <f>+F273</f>
        <v>17850000000</v>
      </c>
      <c r="G272" s="50">
        <f>+G273</f>
        <v>0</v>
      </c>
      <c r="H272" s="50">
        <f t="shared" ref="H272:O272" si="484">+H273</f>
        <v>0</v>
      </c>
      <c r="I272" s="50">
        <f t="shared" si="484"/>
        <v>0</v>
      </c>
      <c r="J272" s="50">
        <f t="shared" si="484"/>
        <v>0</v>
      </c>
      <c r="K272" s="50">
        <f t="shared" si="484"/>
        <v>0</v>
      </c>
      <c r="L272" s="50">
        <f t="shared" si="384"/>
        <v>0</v>
      </c>
      <c r="M272" s="50">
        <f t="shared" si="484"/>
        <v>17850000000</v>
      </c>
      <c r="N272" s="51">
        <f t="shared" si="425"/>
        <v>1.7412270959400822E-3</v>
      </c>
      <c r="O272" s="50">
        <f t="shared" si="484"/>
        <v>0</v>
      </c>
      <c r="P272" s="49">
        <f t="shared" si="479"/>
        <v>0</v>
      </c>
      <c r="Q272" s="49">
        <f t="shared" si="479"/>
        <v>17850000000</v>
      </c>
      <c r="R272" s="49">
        <f t="shared" si="479"/>
        <v>0</v>
      </c>
      <c r="S272" s="49">
        <f t="shared" si="479"/>
        <v>17850000000</v>
      </c>
      <c r="T272" s="49">
        <f t="shared" si="479"/>
        <v>0</v>
      </c>
      <c r="U272" s="49">
        <f t="shared" si="479"/>
        <v>0</v>
      </c>
      <c r="V272" s="49">
        <f t="shared" si="479"/>
        <v>0</v>
      </c>
      <c r="W272" s="49">
        <f t="shared" si="479"/>
        <v>0</v>
      </c>
      <c r="X272" s="49">
        <f t="shared" si="479"/>
        <v>0</v>
      </c>
      <c r="Y272" s="52">
        <f t="shared" si="401"/>
        <v>0</v>
      </c>
      <c r="Z272" s="52">
        <f t="shared" si="402"/>
        <v>0</v>
      </c>
      <c r="AA272" s="52">
        <f t="shared" si="403"/>
        <v>0</v>
      </c>
      <c r="AB272" s="52" t="s">
        <v>41</v>
      </c>
      <c r="AC272" s="53" t="s">
        <v>41</v>
      </c>
    </row>
    <row r="273" spans="1:29" ht="42" customHeight="1" x14ac:dyDescent="0.25">
      <c r="A273" s="54" t="s">
        <v>445</v>
      </c>
      <c r="B273" s="55" t="s">
        <v>42</v>
      </c>
      <c r="C273" s="55">
        <v>21</v>
      </c>
      <c r="D273" s="55" t="s">
        <v>39</v>
      </c>
      <c r="E273" s="69" t="s">
        <v>262</v>
      </c>
      <c r="F273" s="57">
        <v>17850000000</v>
      </c>
      <c r="G273" s="57">
        <v>0</v>
      </c>
      <c r="H273" s="57">
        <v>0</v>
      </c>
      <c r="I273" s="57">
        <v>0</v>
      </c>
      <c r="J273" s="57">
        <v>0</v>
      </c>
      <c r="K273" s="57">
        <v>0</v>
      </c>
      <c r="L273" s="57">
        <f t="shared" si="384"/>
        <v>0</v>
      </c>
      <c r="M273" s="58">
        <f>+F273+L273</f>
        <v>17850000000</v>
      </c>
      <c r="N273" s="59">
        <f t="shared" si="425"/>
        <v>1.7412270959400822E-3</v>
      </c>
      <c r="O273" s="57">
        <v>0</v>
      </c>
      <c r="P273" s="57">
        <v>0</v>
      </c>
      <c r="Q273" s="57">
        <f t="shared" ref="Q273" si="485">M273-P273</f>
        <v>17850000000</v>
      </c>
      <c r="R273" s="57">
        <v>0</v>
      </c>
      <c r="S273" s="109">
        <f>+M273-R273</f>
        <v>17850000000</v>
      </c>
      <c r="T273" s="57">
        <f t="shared" si="481"/>
        <v>0</v>
      </c>
      <c r="U273" s="58">
        <v>0</v>
      </c>
      <c r="V273" s="57">
        <f t="shared" ref="V273" si="486">+R273-U273</f>
        <v>0</v>
      </c>
      <c r="W273" s="58">
        <v>0</v>
      </c>
      <c r="X273" s="60">
        <f t="shared" ref="X273" si="487">+U273-W273</f>
        <v>0</v>
      </c>
      <c r="Y273" s="61">
        <f t="shared" si="401"/>
        <v>0</v>
      </c>
      <c r="Z273" s="61">
        <f t="shared" si="402"/>
        <v>0</v>
      </c>
      <c r="AA273" s="61">
        <f t="shared" si="403"/>
        <v>0</v>
      </c>
      <c r="AB273" s="61" t="s">
        <v>41</v>
      </c>
      <c r="AC273" s="62" t="s">
        <v>41</v>
      </c>
    </row>
    <row r="274" spans="1:29" s="32" customFormat="1" ht="134.25" customHeight="1" x14ac:dyDescent="0.25">
      <c r="A274" s="46" t="s">
        <v>446</v>
      </c>
      <c r="B274" s="47" t="s">
        <v>42</v>
      </c>
      <c r="C274" s="47">
        <v>21</v>
      </c>
      <c r="D274" s="47" t="s">
        <v>39</v>
      </c>
      <c r="E274" s="105" t="s">
        <v>447</v>
      </c>
      <c r="F274" s="50">
        <f>+F275</f>
        <v>257327000000</v>
      </c>
      <c r="G274" s="50">
        <f t="shared" ref="G274:K274" si="488">+G275</f>
        <v>0</v>
      </c>
      <c r="H274" s="50">
        <f t="shared" si="488"/>
        <v>0</v>
      </c>
      <c r="I274" s="50">
        <f t="shared" si="488"/>
        <v>0</v>
      </c>
      <c r="J274" s="50">
        <f t="shared" si="488"/>
        <v>0</v>
      </c>
      <c r="K274" s="50">
        <f t="shared" si="488"/>
        <v>0</v>
      </c>
      <c r="L274" s="50">
        <f t="shared" si="384"/>
        <v>0</v>
      </c>
      <c r="M274" s="50">
        <f>+M275</f>
        <v>257327000000</v>
      </c>
      <c r="N274" s="51">
        <f t="shared" si="425"/>
        <v>2.5101666381903278E-2</v>
      </c>
      <c r="O274" s="50">
        <f t="shared" ref="O274:X274" si="489">+O275</f>
        <v>0</v>
      </c>
      <c r="P274" s="50">
        <f t="shared" si="489"/>
        <v>0</v>
      </c>
      <c r="Q274" s="50">
        <f t="shared" si="489"/>
        <v>257327000000</v>
      </c>
      <c r="R274" s="50">
        <f t="shared" si="489"/>
        <v>0</v>
      </c>
      <c r="S274" s="50">
        <f t="shared" si="489"/>
        <v>257327000000</v>
      </c>
      <c r="T274" s="50">
        <f t="shared" si="489"/>
        <v>0</v>
      </c>
      <c r="U274" s="50">
        <f t="shared" si="489"/>
        <v>0</v>
      </c>
      <c r="V274" s="50">
        <f t="shared" si="489"/>
        <v>0</v>
      </c>
      <c r="W274" s="50">
        <f t="shared" si="489"/>
        <v>0</v>
      </c>
      <c r="X274" s="50">
        <f t="shared" si="489"/>
        <v>0</v>
      </c>
      <c r="Y274" s="52">
        <f t="shared" si="401"/>
        <v>0</v>
      </c>
      <c r="Z274" s="52">
        <f t="shared" si="402"/>
        <v>0</v>
      </c>
      <c r="AA274" s="52">
        <f t="shared" si="403"/>
        <v>0</v>
      </c>
      <c r="AB274" s="52" t="s">
        <v>41</v>
      </c>
      <c r="AC274" s="53" t="s">
        <v>41</v>
      </c>
    </row>
    <row r="275" spans="1:29" s="32" customFormat="1" ht="73.5" customHeight="1" x14ac:dyDescent="0.25">
      <c r="A275" s="46" t="s">
        <v>448</v>
      </c>
      <c r="B275" s="47" t="s">
        <v>42</v>
      </c>
      <c r="C275" s="47">
        <v>21</v>
      </c>
      <c r="D275" s="47" t="s">
        <v>39</v>
      </c>
      <c r="E275" s="105" t="s">
        <v>258</v>
      </c>
      <c r="F275" s="50">
        <f>+F276+F278+F280+F282+F284</f>
        <v>257327000000</v>
      </c>
      <c r="G275" s="50">
        <f t="shared" ref="G275:K275" si="490">+G276+G278+G280+G282+G284</f>
        <v>0</v>
      </c>
      <c r="H275" s="50">
        <f t="shared" si="490"/>
        <v>0</v>
      </c>
      <c r="I275" s="50">
        <f t="shared" si="490"/>
        <v>0</v>
      </c>
      <c r="J275" s="50">
        <f t="shared" si="490"/>
        <v>0</v>
      </c>
      <c r="K275" s="50">
        <f t="shared" si="490"/>
        <v>0</v>
      </c>
      <c r="L275" s="50">
        <f t="shared" si="384"/>
        <v>0</v>
      </c>
      <c r="M275" s="50">
        <f>+M276+M278+M280+M282+M284</f>
        <v>257327000000</v>
      </c>
      <c r="N275" s="51">
        <f t="shared" si="425"/>
        <v>2.5101666381903278E-2</v>
      </c>
      <c r="O275" s="50">
        <f t="shared" ref="O275:X275" si="491">+O276+O278+O280+O282+O284</f>
        <v>0</v>
      </c>
      <c r="P275" s="50">
        <f t="shared" si="491"/>
        <v>0</v>
      </c>
      <c r="Q275" s="50">
        <f t="shared" si="491"/>
        <v>257327000000</v>
      </c>
      <c r="R275" s="50">
        <f t="shared" si="491"/>
        <v>0</v>
      </c>
      <c r="S275" s="50">
        <f t="shared" si="491"/>
        <v>257327000000</v>
      </c>
      <c r="T275" s="50">
        <f t="shared" si="491"/>
        <v>0</v>
      </c>
      <c r="U275" s="50">
        <f t="shared" si="491"/>
        <v>0</v>
      </c>
      <c r="V275" s="50">
        <f t="shared" si="491"/>
        <v>0</v>
      </c>
      <c r="W275" s="50">
        <f t="shared" si="491"/>
        <v>0</v>
      </c>
      <c r="X275" s="50">
        <f t="shared" si="491"/>
        <v>0</v>
      </c>
      <c r="Y275" s="52">
        <f t="shared" si="401"/>
        <v>0</v>
      </c>
      <c r="Z275" s="52">
        <f t="shared" si="402"/>
        <v>0</v>
      </c>
      <c r="AA275" s="52">
        <f t="shared" si="403"/>
        <v>0</v>
      </c>
      <c r="AB275" s="52" t="s">
        <v>41</v>
      </c>
      <c r="AC275" s="53" t="s">
        <v>41</v>
      </c>
    </row>
    <row r="276" spans="1:29" s="32" customFormat="1" ht="42" customHeight="1" x14ac:dyDescent="0.25">
      <c r="A276" s="46" t="s">
        <v>449</v>
      </c>
      <c r="B276" s="47" t="s">
        <v>42</v>
      </c>
      <c r="C276" s="47">
        <v>21</v>
      </c>
      <c r="D276" s="47" t="s">
        <v>39</v>
      </c>
      <c r="E276" s="48" t="s">
        <v>450</v>
      </c>
      <c r="F276" s="50">
        <f>+F277</f>
        <v>103279693283</v>
      </c>
      <c r="G276" s="50">
        <f t="shared" ref="G276:K276" si="492">+G277</f>
        <v>0</v>
      </c>
      <c r="H276" s="50">
        <f t="shared" si="492"/>
        <v>0</v>
      </c>
      <c r="I276" s="50">
        <f t="shared" si="492"/>
        <v>0</v>
      </c>
      <c r="J276" s="50">
        <f t="shared" si="492"/>
        <v>0</v>
      </c>
      <c r="K276" s="50">
        <f t="shared" si="492"/>
        <v>0</v>
      </c>
      <c r="L276" s="50">
        <f t="shared" si="384"/>
        <v>0</v>
      </c>
      <c r="M276" s="50">
        <f>+M277</f>
        <v>103279693283</v>
      </c>
      <c r="N276" s="51">
        <f t="shared" si="425"/>
        <v>1.0074700302786583E-2</v>
      </c>
      <c r="O276" s="50">
        <f t="shared" ref="O276:X276" si="493">+O277</f>
        <v>0</v>
      </c>
      <c r="P276" s="50">
        <f t="shared" si="493"/>
        <v>0</v>
      </c>
      <c r="Q276" s="50">
        <f t="shared" si="493"/>
        <v>103279693283</v>
      </c>
      <c r="R276" s="50">
        <f t="shared" si="493"/>
        <v>0</v>
      </c>
      <c r="S276" s="50">
        <f t="shared" si="493"/>
        <v>103279693283</v>
      </c>
      <c r="T276" s="50">
        <f t="shared" si="493"/>
        <v>0</v>
      </c>
      <c r="U276" s="50">
        <f t="shared" si="493"/>
        <v>0</v>
      </c>
      <c r="V276" s="50">
        <f t="shared" si="493"/>
        <v>0</v>
      </c>
      <c r="W276" s="50">
        <f t="shared" si="493"/>
        <v>0</v>
      </c>
      <c r="X276" s="50">
        <f t="shared" si="493"/>
        <v>0</v>
      </c>
      <c r="Y276" s="52">
        <f t="shared" si="401"/>
        <v>0</v>
      </c>
      <c r="Z276" s="52">
        <f t="shared" si="402"/>
        <v>0</v>
      </c>
      <c r="AA276" s="52">
        <f t="shared" si="403"/>
        <v>0</v>
      </c>
      <c r="AB276" s="52" t="s">
        <v>41</v>
      </c>
      <c r="AC276" s="53" t="s">
        <v>41</v>
      </c>
    </row>
    <row r="277" spans="1:29" ht="42" customHeight="1" x14ac:dyDescent="0.25">
      <c r="A277" s="54" t="s">
        <v>451</v>
      </c>
      <c r="B277" s="55" t="s">
        <v>42</v>
      </c>
      <c r="C277" s="55">
        <v>21</v>
      </c>
      <c r="D277" s="55" t="s">
        <v>39</v>
      </c>
      <c r="E277" s="69" t="s">
        <v>262</v>
      </c>
      <c r="F277" s="57">
        <v>103279693283</v>
      </c>
      <c r="G277" s="57">
        <v>0</v>
      </c>
      <c r="H277" s="57">
        <v>0</v>
      </c>
      <c r="I277" s="57">
        <v>0</v>
      </c>
      <c r="J277" s="57">
        <v>0</v>
      </c>
      <c r="K277" s="57">
        <v>0</v>
      </c>
      <c r="L277" s="57">
        <f t="shared" si="384"/>
        <v>0</v>
      </c>
      <c r="M277" s="58">
        <f>+F277+L277</f>
        <v>103279693283</v>
      </c>
      <c r="N277" s="59">
        <f t="shared" si="425"/>
        <v>1.0074700302786583E-2</v>
      </c>
      <c r="O277" s="57"/>
      <c r="P277" s="58">
        <v>0</v>
      </c>
      <c r="Q277" s="57">
        <f t="shared" ref="Q277" si="494">M277-P277</f>
        <v>103279693283</v>
      </c>
      <c r="R277" s="58">
        <v>0</v>
      </c>
      <c r="S277" s="109">
        <f>+M277-R277</f>
        <v>103279693283</v>
      </c>
      <c r="T277" s="57">
        <f t="shared" ref="T277" si="495">P277-R277</f>
        <v>0</v>
      </c>
      <c r="U277" s="58">
        <v>0</v>
      </c>
      <c r="V277" s="57">
        <f t="shared" ref="V277" si="496">+R277-U277</f>
        <v>0</v>
      </c>
      <c r="W277" s="58">
        <v>0</v>
      </c>
      <c r="X277" s="60">
        <f t="shared" ref="X277" si="497">+U277-W277</f>
        <v>0</v>
      </c>
      <c r="Y277" s="61">
        <f t="shared" si="401"/>
        <v>0</v>
      </c>
      <c r="Z277" s="61">
        <f t="shared" si="402"/>
        <v>0</v>
      </c>
      <c r="AA277" s="61">
        <f t="shared" si="403"/>
        <v>0</v>
      </c>
      <c r="AB277" s="61" t="s">
        <v>41</v>
      </c>
      <c r="AC277" s="62" t="s">
        <v>41</v>
      </c>
    </row>
    <row r="278" spans="1:29" s="32" customFormat="1" ht="42" customHeight="1" x14ac:dyDescent="0.25">
      <c r="A278" s="46" t="s">
        <v>452</v>
      </c>
      <c r="B278" s="47" t="s">
        <v>42</v>
      </c>
      <c r="C278" s="47">
        <v>21</v>
      </c>
      <c r="D278" s="47" t="s">
        <v>39</v>
      </c>
      <c r="E278" s="48" t="s">
        <v>441</v>
      </c>
      <c r="F278" s="50">
        <f>+F279</f>
        <v>19090572619</v>
      </c>
      <c r="G278" s="50">
        <f t="shared" ref="G278:R280" si="498">+G279</f>
        <v>0</v>
      </c>
      <c r="H278" s="50">
        <f t="shared" si="498"/>
        <v>0</v>
      </c>
      <c r="I278" s="50">
        <f t="shared" si="498"/>
        <v>0</v>
      </c>
      <c r="J278" s="50">
        <f t="shared" si="498"/>
        <v>0</v>
      </c>
      <c r="K278" s="50">
        <f t="shared" si="498"/>
        <v>0</v>
      </c>
      <c r="L278" s="50">
        <f t="shared" si="384"/>
        <v>0</v>
      </c>
      <c r="M278" s="50">
        <f t="shared" si="498"/>
        <v>19090572619</v>
      </c>
      <c r="N278" s="51">
        <f t="shared" si="425"/>
        <v>1.8622421468467573E-3</v>
      </c>
      <c r="O278" s="50">
        <f t="shared" si="498"/>
        <v>0</v>
      </c>
      <c r="P278" s="50">
        <f t="shared" si="498"/>
        <v>0</v>
      </c>
      <c r="Q278" s="50">
        <f t="shared" si="498"/>
        <v>19090572619</v>
      </c>
      <c r="R278" s="50">
        <f t="shared" si="498"/>
        <v>0</v>
      </c>
      <c r="S278" s="49">
        <f t="shared" si="479"/>
        <v>19090572619</v>
      </c>
      <c r="T278" s="49">
        <f t="shared" si="479"/>
        <v>0</v>
      </c>
      <c r="U278" s="49">
        <f t="shared" si="479"/>
        <v>0</v>
      </c>
      <c r="V278" s="49">
        <f t="shared" si="479"/>
        <v>0</v>
      </c>
      <c r="W278" s="49">
        <f t="shared" si="479"/>
        <v>0</v>
      </c>
      <c r="X278" s="49">
        <f t="shared" si="479"/>
        <v>0</v>
      </c>
      <c r="Y278" s="52">
        <f t="shared" si="401"/>
        <v>0</v>
      </c>
      <c r="Z278" s="52">
        <f t="shared" si="402"/>
        <v>0</v>
      </c>
      <c r="AA278" s="52">
        <f t="shared" si="403"/>
        <v>0</v>
      </c>
      <c r="AB278" s="52" t="s">
        <v>41</v>
      </c>
      <c r="AC278" s="53" t="s">
        <v>41</v>
      </c>
    </row>
    <row r="279" spans="1:29" ht="42" customHeight="1" x14ac:dyDescent="0.25">
      <c r="A279" s="54" t="s">
        <v>453</v>
      </c>
      <c r="B279" s="55" t="s">
        <v>42</v>
      </c>
      <c r="C279" s="55">
        <v>21</v>
      </c>
      <c r="D279" s="55" t="s">
        <v>39</v>
      </c>
      <c r="E279" s="69" t="s">
        <v>262</v>
      </c>
      <c r="F279" s="57">
        <v>19090572619</v>
      </c>
      <c r="G279" s="57">
        <v>0</v>
      </c>
      <c r="H279" s="57">
        <v>0</v>
      </c>
      <c r="I279" s="57">
        <v>0</v>
      </c>
      <c r="J279" s="57">
        <v>0</v>
      </c>
      <c r="K279" s="57">
        <v>0</v>
      </c>
      <c r="L279" s="57">
        <f t="shared" si="384"/>
        <v>0</v>
      </c>
      <c r="M279" s="58">
        <f>+F279+L279</f>
        <v>19090572619</v>
      </c>
      <c r="N279" s="59">
        <f t="shared" si="425"/>
        <v>1.8622421468467573E-3</v>
      </c>
      <c r="O279" s="57">
        <v>0</v>
      </c>
      <c r="P279" s="57">
        <v>0</v>
      </c>
      <c r="Q279" s="57">
        <f t="shared" ref="Q279" si="499">M279-P279</f>
        <v>19090572619</v>
      </c>
      <c r="R279" s="58">
        <v>0</v>
      </c>
      <c r="S279" s="109">
        <f>+M279-R279</f>
        <v>19090572619</v>
      </c>
      <c r="T279" s="57">
        <f>P279-R279</f>
        <v>0</v>
      </c>
      <c r="U279" s="58">
        <v>0</v>
      </c>
      <c r="V279" s="57">
        <f t="shared" ref="V279" si="500">+R279-U279</f>
        <v>0</v>
      </c>
      <c r="W279" s="58">
        <v>0</v>
      </c>
      <c r="X279" s="60">
        <f t="shared" ref="X279" si="501">+U279-W279</f>
        <v>0</v>
      </c>
      <c r="Y279" s="61">
        <f t="shared" si="401"/>
        <v>0</v>
      </c>
      <c r="Z279" s="61">
        <f t="shared" si="402"/>
        <v>0</v>
      </c>
      <c r="AA279" s="61">
        <f t="shared" si="403"/>
        <v>0</v>
      </c>
      <c r="AB279" s="61" t="s">
        <v>41</v>
      </c>
      <c r="AC279" s="62" t="s">
        <v>41</v>
      </c>
    </row>
    <row r="280" spans="1:29" ht="42" customHeight="1" x14ac:dyDescent="0.25">
      <c r="A280" s="46" t="s">
        <v>454</v>
      </c>
      <c r="B280" s="47" t="s">
        <v>42</v>
      </c>
      <c r="C280" s="47">
        <v>21</v>
      </c>
      <c r="D280" s="47" t="s">
        <v>39</v>
      </c>
      <c r="E280" s="48" t="s">
        <v>412</v>
      </c>
      <c r="F280" s="50">
        <f>+F281</f>
        <v>70019234098</v>
      </c>
      <c r="G280" s="50">
        <f t="shared" si="498"/>
        <v>0</v>
      </c>
      <c r="H280" s="50">
        <f t="shared" si="498"/>
        <v>0</v>
      </c>
      <c r="I280" s="50">
        <f t="shared" si="498"/>
        <v>0</v>
      </c>
      <c r="J280" s="50">
        <f t="shared" si="498"/>
        <v>0</v>
      </c>
      <c r="K280" s="50">
        <f t="shared" si="498"/>
        <v>0</v>
      </c>
      <c r="L280" s="50">
        <f t="shared" si="384"/>
        <v>0</v>
      </c>
      <c r="M280" s="50">
        <f t="shared" si="498"/>
        <v>70019234098</v>
      </c>
      <c r="N280" s="51">
        <f t="shared" si="425"/>
        <v>6.8302177954290928E-3</v>
      </c>
      <c r="O280" s="50">
        <f t="shared" si="498"/>
        <v>0</v>
      </c>
      <c r="P280" s="50">
        <f t="shared" si="498"/>
        <v>0</v>
      </c>
      <c r="Q280" s="50">
        <f t="shared" si="498"/>
        <v>70019234098</v>
      </c>
      <c r="R280" s="50">
        <f t="shared" si="498"/>
        <v>0</v>
      </c>
      <c r="S280" s="49">
        <f t="shared" si="479"/>
        <v>70019234098</v>
      </c>
      <c r="T280" s="50">
        <f t="shared" si="479"/>
        <v>0</v>
      </c>
      <c r="U280" s="50">
        <f t="shared" si="479"/>
        <v>0</v>
      </c>
      <c r="V280" s="50">
        <f t="shared" si="479"/>
        <v>0</v>
      </c>
      <c r="W280" s="50">
        <f t="shared" si="479"/>
        <v>0</v>
      </c>
      <c r="X280" s="50">
        <f t="shared" si="479"/>
        <v>0</v>
      </c>
      <c r="Y280" s="52">
        <f t="shared" si="401"/>
        <v>0</v>
      </c>
      <c r="Z280" s="52">
        <f t="shared" si="402"/>
        <v>0</v>
      </c>
      <c r="AA280" s="52">
        <f t="shared" si="403"/>
        <v>0</v>
      </c>
      <c r="AB280" s="52" t="s">
        <v>41</v>
      </c>
      <c r="AC280" s="53" t="s">
        <v>41</v>
      </c>
    </row>
    <row r="281" spans="1:29" ht="42" customHeight="1" x14ac:dyDescent="0.25">
      <c r="A281" s="54" t="s">
        <v>455</v>
      </c>
      <c r="B281" s="55" t="s">
        <v>42</v>
      </c>
      <c r="C281" s="55">
        <v>21</v>
      </c>
      <c r="D281" s="55" t="s">
        <v>39</v>
      </c>
      <c r="E281" s="69" t="s">
        <v>262</v>
      </c>
      <c r="F281" s="57">
        <v>70019234098</v>
      </c>
      <c r="G281" s="57">
        <v>0</v>
      </c>
      <c r="H281" s="57">
        <v>0</v>
      </c>
      <c r="I281" s="57">
        <v>0</v>
      </c>
      <c r="J281" s="57">
        <v>0</v>
      </c>
      <c r="K281" s="57">
        <v>0</v>
      </c>
      <c r="L281" s="57">
        <f t="shared" si="384"/>
        <v>0</v>
      </c>
      <c r="M281" s="58">
        <f>+F281+L281</f>
        <v>70019234098</v>
      </c>
      <c r="N281" s="59">
        <f t="shared" si="425"/>
        <v>6.8302177954290928E-3</v>
      </c>
      <c r="O281" s="57">
        <v>0</v>
      </c>
      <c r="P281" s="57">
        <v>0</v>
      </c>
      <c r="Q281" s="57">
        <f t="shared" ref="Q281" si="502">M281-P281</f>
        <v>70019234098</v>
      </c>
      <c r="R281" s="58">
        <v>0</v>
      </c>
      <c r="S281" s="109">
        <f>+M281-R281</f>
        <v>70019234098</v>
      </c>
      <c r="T281" s="57">
        <f>P281-R281</f>
        <v>0</v>
      </c>
      <c r="U281" s="58">
        <v>0</v>
      </c>
      <c r="V281" s="57">
        <f t="shared" ref="V281" si="503">+R281-U281</f>
        <v>0</v>
      </c>
      <c r="W281" s="58">
        <v>0</v>
      </c>
      <c r="X281" s="60">
        <f t="shared" ref="X281" si="504">+U281-W281</f>
        <v>0</v>
      </c>
      <c r="Y281" s="61">
        <f t="shared" si="401"/>
        <v>0</v>
      </c>
      <c r="Z281" s="61">
        <f t="shared" si="402"/>
        <v>0</v>
      </c>
      <c r="AA281" s="61">
        <f t="shared" si="403"/>
        <v>0</v>
      </c>
      <c r="AB281" s="61" t="s">
        <v>41</v>
      </c>
      <c r="AC281" s="62" t="s">
        <v>41</v>
      </c>
    </row>
    <row r="282" spans="1:29" ht="64.5" customHeight="1" x14ac:dyDescent="0.25">
      <c r="A282" s="46" t="s">
        <v>456</v>
      </c>
      <c r="B282" s="47" t="s">
        <v>42</v>
      </c>
      <c r="C282" s="47">
        <v>21</v>
      </c>
      <c r="D282" s="47" t="s">
        <v>39</v>
      </c>
      <c r="E282" s="48" t="s">
        <v>457</v>
      </c>
      <c r="F282" s="50">
        <f>+F283</f>
        <v>34937500000</v>
      </c>
      <c r="G282" s="50">
        <f t="shared" ref="G282:M282" si="505">+G283</f>
        <v>0</v>
      </c>
      <c r="H282" s="50">
        <f t="shared" si="505"/>
        <v>0</v>
      </c>
      <c r="I282" s="50">
        <f t="shared" si="505"/>
        <v>0</v>
      </c>
      <c r="J282" s="50">
        <f t="shared" si="505"/>
        <v>0</v>
      </c>
      <c r="K282" s="50">
        <f t="shared" si="505"/>
        <v>0</v>
      </c>
      <c r="L282" s="50">
        <f t="shared" si="384"/>
        <v>0</v>
      </c>
      <c r="M282" s="50">
        <f t="shared" si="505"/>
        <v>34937500000</v>
      </c>
      <c r="N282" s="51">
        <f t="shared" si="425"/>
        <v>3.4080740428239003E-3</v>
      </c>
      <c r="O282" s="50">
        <f t="shared" ref="O282:R282" si="506">+O283</f>
        <v>0</v>
      </c>
      <c r="P282" s="50">
        <f t="shared" si="506"/>
        <v>0</v>
      </c>
      <c r="Q282" s="50">
        <f t="shared" si="506"/>
        <v>34937500000</v>
      </c>
      <c r="R282" s="50">
        <f t="shared" si="506"/>
        <v>0</v>
      </c>
      <c r="S282" s="49">
        <f t="shared" si="479"/>
        <v>34937500000</v>
      </c>
      <c r="T282" s="49">
        <f t="shared" si="479"/>
        <v>0</v>
      </c>
      <c r="U282" s="49">
        <f t="shared" si="479"/>
        <v>0</v>
      </c>
      <c r="V282" s="49">
        <f t="shared" si="479"/>
        <v>0</v>
      </c>
      <c r="W282" s="49">
        <f t="shared" si="479"/>
        <v>0</v>
      </c>
      <c r="X282" s="49">
        <f t="shared" si="479"/>
        <v>0</v>
      </c>
      <c r="Y282" s="52">
        <f t="shared" si="401"/>
        <v>0</v>
      </c>
      <c r="Z282" s="52">
        <f t="shared" si="402"/>
        <v>0</v>
      </c>
      <c r="AA282" s="52">
        <f t="shared" si="403"/>
        <v>0</v>
      </c>
      <c r="AB282" s="52" t="s">
        <v>41</v>
      </c>
      <c r="AC282" s="53" t="s">
        <v>41</v>
      </c>
    </row>
    <row r="283" spans="1:29" ht="42" customHeight="1" x14ac:dyDescent="0.25">
      <c r="A283" s="54" t="s">
        <v>458</v>
      </c>
      <c r="B283" s="55" t="s">
        <v>42</v>
      </c>
      <c r="C283" s="55">
        <v>21</v>
      </c>
      <c r="D283" s="55" t="s">
        <v>39</v>
      </c>
      <c r="E283" s="69" t="s">
        <v>262</v>
      </c>
      <c r="F283" s="57">
        <v>34937500000</v>
      </c>
      <c r="G283" s="57">
        <v>0</v>
      </c>
      <c r="H283" s="57">
        <v>0</v>
      </c>
      <c r="I283" s="57">
        <v>0</v>
      </c>
      <c r="J283" s="57">
        <v>0</v>
      </c>
      <c r="K283" s="57">
        <v>0</v>
      </c>
      <c r="L283" s="57">
        <f t="shared" si="384"/>
        <v>0</v>
      </c>
      <c r="M283" s="58">
        <f>+F283+L283</f>
        <v>34937500000</v>
      </c>
      <c r="N283" s="51">
        <f t="shared" si="425"/>
        <v>3.4080740428239003E-3</v>
      </c>
      <c r="O283" s="57">
        <v>0</v>
      </c>
      <c r="P283" s="58">
        <v>0</v>
      </c>
      <c r="Q283" s="57">
        <f t="shared" ref="Q283" si="507">M283-P283</f>
        <v>34937500000</v>
      </c>
      <c r="R283" s="58">
        <v>0</v>
      </c>
      <c r="S283" s="109">
        <f>+M283-R283</f>
        <v>34937500000</v>
      </c>
      <c r="T283" s="57">
        <f>P283-R283</f>
        <v>0</v>
      </c>
      <c r="U283" s="58">
        <v>0</v>
      </c>
      <c r="V283" s="57">
        <f t="shared" ref="V283" si="508">+R283-U283</f>
        <v>0</v>
      </c>
      <c r="W283" s="58">
        <v>0</v>
      </c>
      <c r="X283" s="60">
        <f t="shared" ref="X283" si="509">+U283-W283</f>
        <v>0</v>
      </c>
      <c r="Y283" s="61">
        <f t="shared" si="401"/>
        <v>0</v>
      </c>
      <c r="Z283" s="61">
        <f t="shared" si="402"/>
        <v>0</v>
      </c>
      <c r="AA283" s="61">
        <f t="shared" si="403"/>
        <v>0</v>
      </c>
      <c r="AB283" s="61" t="s">
        <v>41</v>
      </c>
      <c r="AC283" s="62" t="s">
        <v>41</v>
      </c>
    </row>
    <row r="284" spans="1:29" ht="42" customHeight="1" x14ac:dyDescent="0.25">
      <c r="A284" s="46" t="s">
        <v>459</v>
      </c>
      <c r="B284" s="47" t="s">
        <v>42</v>
      </c>
      <c r="C284" s="47">
        <v>21</v>
      </c>
      <c r="D284" s="47" t="s">
        <v>39</v>
      </c>
      <c r="E284" s="48" t="s">
        <v>444</v>
      </c>
      <c r="F284" s="50">
        <f>+F285</f>
        <v>30000000000</v>
      </c>
      <c r="G284" s="50">
        <f t="shared" ref="G284:K284" si="510">+G285</f>
        <v>0</v>
      </c>
      <c r="H284" s="50">
        <f t="shared" si="510"/>
        <v>0</v>
      </c>
      <c r="I284" s="50">
        <f t="shared" si="510"/>
        <v>0</v>
      </c>
      <c r="J284" s="50">
        <f t="shared" si="510"/>
        <v>0</v>
      </c>
      <c r="K284" s="50">
        <f t="shared" si="510"/>
        <v>0</v>
      </c>
      <c r="L284" s="50">
        <f t="shared" si="384"/>
        <v>0</v>
      </c>
      <c r="M284" s="50">
        <f>+M285</f>
        <v>30000000000</v>
      </c>
      <c r="N284" s="51">
        <f t="shared" si="425"/>
        <v>2.9264320940169445E-3</v>
      </c>
      <c r="O284" s="50">
        <f>+O285</f>
        <v>0</v>
      </c>
      <c r="P284" s="50">
        <f>+P285</f>
        <v>0</v>
      </c>
      <c r="Q284" s="50">
        <f>+Q285</f>
        <v>30000000000</v>
      </c>
      <c r="R284" s="50">
        <f>+R285</f>
        <v>0</v>
      </c>
      <c r="S284" s="49">
        <f t="shared" si="479"/>
        <v>30000000000</v>
      </c>
      <c r="T284" s="50">
        <f>+T285</f>
        <v>0</v>
      </c>
      <c r="U284" s="50">
        <f>+U285</f>
        <v>0</v>
      </c>
      <c r="V284" s="50">
        <f>+V285</f>
        <v>0</v>
      </c>
      <c r="W284" s="50">
        <f>+W285</f>
        <v>0</v>
      </c>
      <c r="X284" s="50">
        <f>+X285</f>
        <v>0</v>
      </c>
      <c r="Y284" s="52">
        <f t="shared" si="401"/>
        <v>0</v>
      </c>
      <c r="Z284" s="52">
        <f t="shared" si="402"/>
        <v>0</v>
      </c>
      <c r="AA284" s="52">
        <f t="shared" si="403"/>
        <v>0</v>
      </c>
      <c r="AB284" s="52" t="s">
        <v>41</v>
      </c>
      <c r="AC284" s="53" t="s">
        <v>41</v>
      </c>
    </row>
    <row r="285" spans="1:29" ht="42" customHeight="1" x14ac:dyDescent="0.25">
      <c r="A285" s="54" t="s">
        <v>460</v>
      </c>
      <c r="B285" s="55" t="s">
        <v>42</v>
      </c>
      <c r="C285" s="55">
        <v>21</v>
      </c>
      <c r="D285" s="55" t="s">
        <v>39</v>
      </c>
      <c r="E285" s="69" t="s">
        <v>262</v>
      </c>
      <c r="F285" s="57">
        <v>30000000000</v>
      </c>
      <c r="G285" s="57">
        <v>0</v>
      </c>
      <c r="H285" s="57">
        <v>0</v>
      </c>
      <c r="I285" s="57">
        <v>0</v>
      </c>
      <c r="J285" s="57">
        <v>0</v>
      </c>
      <c r="K285" s="57">
        <v>0</v>
      </c>
      <c r="L285" s="57">
        <f t="shared" si="384"/>
        <v>0</v>
      </c>
      <c r="M285" s="58">
        <f>+F285+L285</f>
        <v>30000000000</v>
      </c>
      <c r="N285" s="59">
        <f t="shared" si="425"/>
        <v>2.9264320940169445E-3</v>
      </c>
      <c r="O285" s="57">
        <v>0</v>
      </c>
      <c r="P285" s="57">
        <v>0</v>
      </c>
      <c r="Q285" s="57">
        <f t="shared" ref="Q285" si="511">M285-P285</f>
        <v>30000000000</v>
      </c>
      <c r="R285" s="58">
        <v>0</v>
      </c>
      <c r="S285" s="109">
        <f>+M285-R285</f>
        <v>30000000000</v>
      </c>
      <c r="T285" s="57">
        <f>P285-R285</f>
        <v>0</v>
      </c>
      <c r="U285" s="58">
        <v>0</v>
      </c>
      <c r="V285" s="57">
        <f t="shared" ref="V285" si="512">+R285-U285</f>
        <v>0</v>
      </c>
      <c r="W285" s="58">
        <v>0</v>
      </c>
      <c r="X285" s="60">
        <f t="shared" ref="X285" si="513">+U285-W285</f>
        <v>0</v>
      </c>
      <c r="Y285" s="61">
        <f t="shared" si="401"/>
        <v>0</v>
      </c>
      <c r="Z285" s="61">
        <f t="shared" si="402"/>
        <v>0</v>
      </c>
      <c r="AA285" s="61">
        <f t="shared" si="403"/>
        <v>0</v>
      </c>
      <c r="AB285" s="61" t="s">
        <v>41</v>
      </c>
      <c r="AC285" s="62" t="s">
        <v>41</v>
      </c>
    </row>
    <row r="286" spans="1:29" ht="42" customHeight="1" x14ac:dyDescent="0.25">
      <c r="A286" s="46" t="s">
        <v>461</v>
      </c>
      <c r="B286" s="47" t="s">
        <v>38</v>
      </c>
      <c r="C286" s="47">
        <v>10</v>
      </c>
      <c r="D286" s="47" t="s">
        <v>39</v>
      </c>
      <c r="E286" s="105" t="s">
        <v>462</v>
      </c>
      <c r="F286" s="50">
        <f t="shared" ref="F286:U290" si="514">+F287</f>
        <v>4112080090</v>
      </c>
      <c r="G286" s="50">
        <f t="shared" si="514"/>
        <v>0</v>
      </c>
      <c r="H286" s="50">
        <f t="shared" si="514"/>
        <v>0</v>
      </c>
      <c r="I286" s="50">
        <f t="shared" si="514"/>
        <v>0</v>
      </c>
      <c r="J286" s="50">
        <f t="shared" si="514"/>
        <v>0</v>
      </c>
      <c r="K286" s="50">
        <f t="shared" si="514"/>
        <v>0</v>
      </c>
      <c r="L286" s="50">
        <f t="shared" si="384"/>
        <v>0</v>
      </c>
      <c r="M286" s="50">
        <f t="shared" si="514"/>
        <v>4112080090</v>
      </c>
      <c r="N286" s="51">
        <f t="shared" si="425"/>
        <v>4.0112410495146954E-4</v>
      </c>
      <c r="O286" s="50">
        <f t="shared" si="514"/>
        <v>0</v>
      </c>
      <c r="P286" s="50">
        <f t="shared" si="514"/>
        <v>3930243508</v>
      </c>
      <c r="Q286" s="50">
        <f t="shared" si="514"/>
        <v>181836582</v>
      </c>
      <c r="R286" s="50">
        <f t="shared" si="514"/>
        <v>3599776867</v>
      </c>
      <c r="S286" s="50">
        <f t="shared" si="514"/>
        <v>512303223</v>
      </c>
      <c r="T286" s="50">
        <f t="shared" si="514"/>
        <v>330466641</v>
      </c>
      <c r="U286" s="50">
        <f t="shared" si="514"/>
        <v>0</v>
      </c>
      <c r="V286" s="50">
        <f t="shared" ref="V286:X290" si="515">+V287</f>
        <v>3599776867</v>
      </c>
      <c r="W286" s="50">
        <f t="shared" si="515"/>
        <v>0</v>
      </c>
      <c r="X286" s="50">
        <f t="shared" si="515"/>
        <v>0</v>
      </c>
      <c r="Y286" s="52">
        <f t="shared" si="401"/>
        <v>0.87541506687920567</v>
      </c>
      <c r="Z286" s="52">
        <f t="shared" si="402"/>
        <v>0</v>
      </c>
      <c r="AA286" s="52">
        <f t="shared" si="403"/>
        <v>0</v>
      </c>
      <c r="AB286" s="52">
        <f t="shared" si="435"/>
        <v>0</v>
      </c>
      <c r="AC286" s="53" t="s">
        <v>41</v>
      </c>
    </row>
    <row r="287" spans="1:29" ht="42" customHeight="1" x14ac:dyDescent="0.25">
      <c r="A287" s="46" t="s">
        <v>463</v>
      </c>
      <c r="B287" s="47" t="s">
        <v>38</v>
      </c>
      <c r="C287" s="47">
        <v>10</v>
      </c>
      <c r="D287" s="47" t="s">
        <v>39</v>
      </c>
      <c r="E287" s="105" t="s">
        <v>254</v>
      </c>
      <c r="F287" s="50">
        <f>+F288</f>
        <v>4112080090</v>
      </c>
      <c r="G287" s="50">
        <f t="shared" si="514"/>
        <v>0</v>
      </c>
      <c r="H287" s="50">
        <f t="shared" si="514"/>
        <v>0</v>
      </c>
      <c r="I287" s="50">
        <f t="shared" si="514"/>
        <v>0</v>
      </c>
      <c r="J287" s="50">
        <f t="shared" si="514"/>
        <v>0</v>
      </c>
      <c r="K287" s="50">
        <f t="shared" si="514"/>
        <v>0</v>
      </c>
      <c r="L287" s="50">
        <f t="shared" si="384"/>
        <v>0</v>
      </c>
      <c r="M287" s="50">
        <f t="shared" si="514"/>
        <v>4112080090</v>
      </c>
      <c r="N287" s="51">
        <f t="shared" si="425"/>
        <v>4.0112410495146954E-4</v>
      </c>
      <c r="O287" s="50">
        <f t="shared" si="514"/>
        <v>0</v>
      </c>
      <c r="P287" s="50">
        <f t="shared" si="514"/>
        <v>3930243508</v>
      </c>
      <c r="Q287" s="50">
        <f t="shared" si="514"/>
        <v>181836582</v>
      </c>
      <c r="R287" s="50">
        <f t="shared" si="514"/>
        <v>3599776867</v>
      </c>
      <c r="S287" s="50">
        <f t="shared" si="514"/>
        <v>512303223</v>
      </c>
      <c r="T287" s="50">
        <f t="shared" si="514"/>
        <v>330466641</v>
      </c>
      <c r="U287" s="50">
        <f t="shared" si="514"/>
        <v>0</v>
      </c>
      <c r="V287" s="50">
        <f t="shared" si="515"/>
        <v>3599776867</v>
      </c>
      <c r="W287" s="50">
        <f t="shared" si="515"/>
        <v>0</v>
      </c>
      <c r="X287" s="50">
        <f t="shared" si="515"/>
        <v>0</v>
      </c>
      <c r="Y287" s="52">
        <f t="shared" si="401"/>
        <v>0.87541506687920567</v>
      </c>
      <c r="Z287" s="52">
        <f t="shared" si="402"/>
        <v>0</v>
      </c>
      <c r="AA287" s="52">
        <f t="shared" si="403"/>
        <v>0</v>
      </c>
      <c r="AB287" s="52">
        <f t="shared" si="435"/>
        <v>0</v>
      </c>
      <c r="AC287" s="53" t="s">
        <v>41</v>
      </c>
    </row>
    <row r="288" spans="1:29" ht="63.75" customHeight="1" x14ac:dyDescent="0.25">
      <c r="A288" s="46" t="s">
        <v>464</v>
      </c>
      <c r="B288" s="47" t="s">
        <v>38</v>
      </c>
      <c r="C288" s="47">
        <v>10</v>
      </c>
      <c r="D288" s="47" t="s">
        <v>39</v>
      </c>
      <c r="E288" s="105" t="s">
        <v>465</v>
      </c>
      <c r="F288" s="50">
        <f t="shared" ref="F288:T290" si="516">+F289</f>
        <v>4112080090</v>
      </c>
      <c r="G288" s="50">
        <f t="shared" si="516"/>
        <v>0</v>
      </c>
      <c r="H288" s="50">
        <f t="shared" si="516"/>
        <v>0</v>
      </c>
      <c r="I288" s="50">
        <f t="shared" si="516"/>
        <v>0</v>
      </c>
      <c r="J288" s="50">
        <f t="shared" si="516"/>
        <v>0</v>
      </c>
      <c r="K288" s="50">
        <f t="shared" si="516"/>
        <v>0</v>
      </c>
      <c r="L288" s="50">
        <f t="shared" si="384"/>
        <v>0</v>
      </c>
      <c r="M288" s="50">
        <f t="shared" si="516"/>
        <v>4112080090</v>
      </c>
      <c r="N288" s="51">
        <f t="shared" si="425"/>
        <v>4.0112410495146954E-4</v>
      </c>
      <c r="O288" s="50">
        <f t="shared" si="516"/>
        <v>0</v>
      </c>
      <c r="P288" s="50">
        <f t="shared" si="516"/>
        <v>3930243508</v>
      </c>
      <c r="Q288" s="50">
        <f t="shared" si="516"/>
        <v>181836582</v>
      </c>
      <c r="R288" s="50">
        <f t="shared" si="516"/>
        <v>3599776867</v>
      </c>
      <c r="S288" s="50">
        <f t="shared" si="516"/>
        <v>512303223</v>
      </c>
      <c r="T288" s="50">
        <f t="shared" si="516"/>
        <v>330466641</v>
      </c>
      <c r="U288" s="50">
        <f t="shared" si="514"/>
        <v>0</v>
      </c>
      <c r="V288" s="50">
        <f t="shared" si="515"/>
        <v>3599776867</v>
      </c>
      <c r="W288" s="50">
        <f t="shared" si="515"/>
        <v>0</v>
      </c>
      <c r="X288" s="50">
        <f t="shared" si="515"/>
        <v>0</v>
      </c>
      <c r="Y288" s="52">
        <f t="shared" si="401"/>
        <v>0.87541506687920567</v>
      </c>
      <c r="Z288" s="52">
        <f t="shared" si="402"/>
        <v>0</v>
      </c>
      <c r="AA288" s="52">
        <f t="shared" si="403"/>
        <v>0</v>
      </c>
      <c r="AB288" s="52">
        <f t="shared" si="435"/>
        <v>0</v>
      </c>
      <c r="AC288" s="53" t="s">
        <v>41</v>
      </c>
    </row>
    <row r="289" spans="1:29" ht="63.75" customHeight="1" x14ac:dyDescent="0.25">
      <c r="A289" s="46" t="s">
        <v>466</v>
      </c>
      <c r="B289" s="47" t="s">
        <v>38</v>
      </c>
      <c r="C289" s="47">
        <v>10</v>
      </c>
      <c r="D289" s="47" t="s">
        <v>39</v>
      </c>
      <c r="E289" s="105" t="s">
        <v>401</v>
      </c>
      <c r="F289" s="50">
        <f t="shared" si="516"/>
        <v>4112080090</v>
      </c>
      <c r="G289" s="50">
        <f t="shared" si="516"/>
        <v>0</v>
      </c>
      <c r="H289" s="50">
        <f t="shared" si="516"/>
        <v>0</v>
      </c>
      <c r="I289" s="50">
        <f t="shared" si="516"/>
        <v>0</v>
      </c>
      <c r="J289" s="50">
        <f t="shared" si="516"/>
        <v>0</v>
      </c>
      <c r="K289" s="50">
        <f t="shared" si="516"/>
        <v>0</v>
      </c>
      <c r="L289" s="50">
        <f t="shared" si="384"/>
        <v>0</v>
      </c>
      <c r="M289" s="50">
        <f t="shared" si="516"/>
        <v>4112080090</v>
      </c>
      <c r="N289" s="51">
        <f t="shared" si="425"/>
        <v>4.0112410495146954E-4</v>
      </c>
      <c r="O289" s="50">
        <f t="shared" si="516"/>
        <v>0</v>
      </c>
      <c r="P289" s="50">
        <f t="shared" si="516"/>
        <v>3930243508</v>
      </c>
      <c r="Q289" s="50">
        <f t="shared" si="516"/>
        <v>181836582</v>
      </c>
      <c r="R289" s="50">
        <f t="shared" si="516"/>
        <v>3599776867</v>
      </c>
      <c r="S289" s="50">
        <f t="shared" si="516"/>
        <v>512303223</v>
      </c>
      <c r="T289" s="50">
        <f t="shared" si="516"/>
        <v>330466641</v>
      </c>
      <c r="U289" s="50">
        <f t="shared" si="514"/>
        <v>0</v>
      </c>
      <c r="V289" s="50">
        <f t="shared" si="515"/>
        <v>3599776867</v>
      </c>
      <c r="W289" s="50">
        <f t="shared" si="515"/>
        <v>0</v>
      </c>
      <c r="X289" s="50">
        <f t="shared" si="515"/>
        <v>0</v>
      </c>
      <c r="Y289" s="52">
        <f t="shared" si="401"/>
        <v>0.87541506687920567</v>
      </c>
      <c r="Z289" s="52">
        <f t="shared" si="402"/>
        <v>0</v>
      </c>
      <c r="AA289" s="52">
        <f t="shared" si="403"/>
        <v>0</v>
      </c>
      <c r="AB289" s="52">
        <f t="shared" si="435"/>
        <v>0</v>
      </c>
      <c r="AC289" s="53" t="s">
        <v>41</v>
      </c>
    </row>
    <row r="290" spans="1:29" ht="42" customHeight="1" x14ac:dyDescent="0.25">
      <c r="A290" s="46" t="s">
        <v>467</v>
      </c>
      <c r="B290" s="47" t="s">
        <v>38</v>
      </c>
      <c r="C290" s="47">
        <v>10</v>
      </c>
      <c r="D290" s="47" t="s">
        <v>39</v>
      </c>
      <c r="E290" s="105" t="s">
        <v>393</v>
      </c>
      <c r="F290" s="50">
        <f t="shared" si="516"/>
        <v>4112080090</v>
      </c>
      <c r="G290" s="50">
        <f t="shared" si="516"/>
        <v>0</v>
      </c>
      <c r="H290" s="50">
        <f t="shared" si="516"/>
        <v>0</v>
      </c>
      <c r="I290" s="50">
        <f t="shared" si="516"/>
        <v>0</v>
      </c>
      <c r="J290" s="50">
        <f t="shared" si="516"/>
        <v>0</v>
      </c>
      <c r="K290" s="50">
        <f t="shared" si="516"/>
        <v>0</v>
      </c>
      <c r="L290" s="50">
        <f t="shared" si="384"/>
        <v>0</v>
      </c>
      <c r="M290" s="50">
        <f t="shared" si="516"/>
        <v>4112080090</v>
      </c>
      <c r="N290" s="51">
        <f t="shared" si="425"/>
        <v>4.0112410495146954E-4</v>
      </c>
      <c r="O290" s="50">
        <f t="shared" si="516"/>
        <v>0</v>
      </c>
      <c r="P290" s="50">
        <f t="shared" si="516"/>
        <v>3930243508</v>
      </c>
      <c r="Q290" s="50">
        <f t="shared" si="516"/>
        <v>181836582</v>
      </c>
      <c r="R290" s="50">
        <f t="shared" si="516"/>
        <v>3599776867</v>
      </c>
      <c r="S290" s="50">
        <f t="shared" si="516"/>
        <v>512303223</v>
      </c>
      <c r="T290" s="50">
        <f t="shared" si="516"/>
        <v>330466641</v>
      </c>
      <c r="U290" s="50">
        <f t="shared" si="514"/>
        <v>0</v>
      </c>
      <c r="V290" s="50">
        <f t="shared" si="515"/>
        <v>3599776867</v>
      </c>
      <c r="W290" s="50">
        <f t="shared" si="515"/>
        <v>0</v>
      </c>
      <c r="X290" s="50">
        <f t="shared" si="515"/>
        <v>0</v>
      </c>
      <c r="Y290" s="52">
        <f t="shared" si="401"/>
        <v>0.87541506687920567</v>
      </c>
      <c r="Z290" s="52">
        <f t="shared" si="402"/>
        <v>0</v>
      </c>
      <c r="AA290" s="52">
        <f t="shared" si="403"/>
        <v>0</v>
      </c>
      <c r="AB290" s="52">
        <f t="shared" si="435"/>
        <v>0</v>
      </c>
      <c r="AC290" s="53" t="s">
        <v>41</v>
      </c>
    </row>
    <row r="291" spans="1:29" ht="42" customHeight="1" x14ac:dyDescent="0.25">
      <c r="A291" s="54" t="s">
        <v>468</v>
      </c>
      <c r="B291" s="55" t="s">
        <v>38</v>
      </c>
      <c r="C291" s="55">
        <v>10</v>
      </c>
      <c r="D291" s="55" t="s">
        <v>39</v>
      </c>
      <c r="E291" s="69" t="s">
        <v>262</v>
      </c>
      <c r="F291" s="57">
        <v>4112080090</v>
      </c>
      <c r="G291" s="57">
        <v>0</v>
      </c>
      <c r="H291" s="57">
        <v>0</v>
      </c>
      <c r="I291" s="57">
        <v>0</v>
      </c>
      <c r="J291" s="57">
        <v>0</v>
      </c>
      <c r="K291" s="57">
        <v>0</v>
      </c>
      <c r="L291" s="57">
        <f t="shared" si="384"/>
        <v>0</v>
      </c>
      <c r="M291" s="58">
        <f>+F291+L291</f>
        <v>4112080090</v>
      </c>
      <c r="N291" s="59">
        <f t="shared" si="425"/>
        <v>4.0112410495146954E-4</v>
      </c>
      <c r="O291" s="57">
        <v>0</v>
      </c>
      <c r="P291" s="58">
        <v>3930243508</v>
      </c>
      <c r="Q291" s="57">
        <f t="shared" ref="Q291" si="517">M291-P291</f>
        <v>181836582</v>
      </c>
      <c r="R291" s="58">
        <v>3599776867</v>
      </c>
      <c r="S291" s="109">
        <f>+M291-R291</f>
        <v>512303223</v>
      </c>
      <c r="T291" s="57">
        <f>P291-R291</f>
        <v>330466641</v>
      </c>
      <c r="U291" s="58">
        <v>0</v>
      </c>
      <c r="V291" s="57">
        <f t="shared" ref="V291" si="518">+R291-U291</f>
        <v>3599776867</v>
      </c>
      <c r="W291" s="58">
        <v>0</v>
      </c>
      <c r="X291" s="60">
        <f t="shared" ref="X291" si="519">+U291-W291</f>
        <v>0</v>
      </c>
      <c r="Y291" s="61">
        <f t="shared" si="401"/>
        <v>0.87541506687920567</v>
      </c>
      <c r="Z291" s="61">
        <f t="shared" si="402"/>
        <v>0</v>
      </c>
      <c r="AA291" s="61">
        <f t="shared" si="403"/>
        <v>0</v>
      </c>
      <c r="AB291" s="61">
        <f t="shared" si="435"/>
        <v>0</v>
      </c>
      <c r="AC291" s="62" t="s">
        <v>41</v>
      </c>
    </row>
    <row r="292" spans="1:29" ht="38.25" customHeight="1" x14ac:dyDescent="0.25">
      <c r="A292" s="46" t="s">
        <v>469</v>
      </c>
      <c r="B292" s="47" t="s">
        <v>38</v>
      </c>
      <c r="C292" s="47">
        <v>10</v>
      </c>
      <c r="D292" s="47" t="s">
        <v>39</v>
      </c>
      <c r="E292" s="105" t="s">
        <v>470</v>
      </c>
      <c r="F292" s="50">
        <f t="shared" ref="F292:X292" si="520">+F293</f>
        <v>665689459543</v>
      </c>
      <c r="G292" s="50">
        <f t="shared" si="520"/>
        <v>0</v>
      </c>
      <c r="H292" s="50">
        <f t="shared" si="520"/>
        <v>0</v>
      </c>
      <c r="I292" s="50">
        <f t="shared" si="520"/>
        <v>0</v>
      </c>
      <c r="J292" s="50">
        <f t="shared" si="520"/>
        <v>0</v>
      </c>
      <c r="K292" s="50">
        <f t="shared" si="520"/>
        <v>0</v>
      </c>
      <c r="L292" s="50">
        <f t="shared" si="384"/>
        <v>0</v>
      </c>
      <c r="M292" s="50">
        <f t="shared" si="520"/>
        <v>665689459543</v>
      </c>
      <c r="N292" s="51">
        <f t="shared" si="425"/>
        <v>6.4936499968514319E-2</v>
      </c>
      <c r="O292" s="50">
        <f t="shared" si="520"/>
        <v>0</v>
      </c>
      <c r="P292" s="50">
        <f t="shared" si="520"/>
        <v>665579710102.59998</v>
      </c>
      <c r="Q292" s="50">
        <f t="shared" si="520"/>
        <v>109749440.4000001</v>
      </c>
      <c r="R292" s="50">
        <f t="shared" si="520"/>
        <v>664948860976.59998</v>
      </c>
      <c r="S292" s="50">
        <f t="shared" si="520"/>
        <v>740598566.4000001</v>
      </c>
      <c r="T292" s="50">
        <f t="shared" si="520"/>
        <v>630849126</v>
      </c>
      <c r="U292" s="50">
        <f t="shared" si="520"/>
        <v>0</v>
      </c>
      <c r="V292" s="50">
        <f t="shared" si="520"/>
        <v>664948860976.59998</v>
      </c>
      <c r="W292" s="50">
        <f t="shared" si="520"/>
        <v>0</v>
      </c>
      <c r="X292" s="50">
        <f t="shared" si="520"/>
        <v>0</v>
      </c>
      <c r="Y292" s="52">
        <f t="shared" si="401"/>
        <v>0.99888747139408152</v>
      </c>
      <c r="Z292" s="52">
        <f t="shared" si="402"/>
        <v>0</v>
      </c>
      <c r="AA292" s="52">
        <f t="shared" si="403"/>
        <v>0</v>
      </c>
      <c r="AB292" s="52">
        <f t="shared" si="435"/>
        <v>0</v>
      </c>
      <c r="AC292" s="53" t="s">
        <v>41</v>
      </c>
    </row>
    <row r="293" spans="1:29" ht="38.25" customHeight="1" x14ac:dyDescent="0.25">
      <c r="A293" s="46" t="s">
        <v>471</v>
      </c>
      <c r="B293" s="47" t="s">
        <v>38</v>
      </c>
      <c r="C293" s="47">
        <v>10</v>
      </c>
      <c r="D293" s="47" t="s">
        <v>39</v>
      </c>
      <c r="E293" s="105" t="s">
        <v>254</v>
      </c>
      <c r="F293" s="50">
        <f>+F294+F298</f>
        <v>665689459543</v>
      </c>
      <c r="G293" s="50">
        <f t="shared" ref="G293:K293" si="521">+G294+G298</f>
        <v>0</v>
      </c>
      <c r="H293" s="50">
        <f t="shared" si="521"/>
        <v>0</v>
      </c>
      <c r="I293" s="50">
        <f t="shared" si="521"/>
        <v>0</v>
      </c>
      <c r="J293" s="50">
        <f t="shared" si="521"/>
        <v>0</v>
      </c>
      <c r="K293" s="50">
        <f t="shared" si="521"/>
        <v>0</v>
      </c>
      <c r="L293" s="50">
        <f t="shared" si="384"/>
        <v>0</v>
      </c>
      <c r="M293" s="50">
        <f>+M294+M298</f>
        <v>665689459543</v>
      </c>
      <c r="N293" s="51">
        <f t="shared" si="425"/>
        <v>6.4936499968514319E-2</v>
      </c>
      <c r="O293" s="50">
        <f t="shared" ref="O293:X293" si="522">+O294+O298</f>
        <v>0</v>
      </c>
      <c r="P293" s="50">
        <f t="shared" si="522"/>
        <v>665579710102.59998</v>
      </c>
      <c r="Q293" s="50">
        <f t="shared" si="522"/>
        <v>109749440.4000001</v>
      </c>
      <c r="R293" s="50">
        <f t="shared" si="522"/>
        <v>664948860976.59998</v>
      </c>
      <c r="S293" s="50">
        <f t="shared" si="522"/>
        <v>740598566.4000001</v>
      </c>
      <c r="T293" s="50">
        <f t="shared" si="522"/>
        <v>630849126</v>
      </c>
      <c r="U293" s="50">
        <f t="shared" si="522"/>
        <v>0</v>
      </c>
      <c r="V293" s="50">
        <f t="shared" si="522"/>
        <v>664948860976.59998</v>
      </c>
      <c r="W293" s="50">
        <f t="shared" si="522"/>
        <v>0</v>
      </c>
      <c r="X293" s="50">
        <f t="shared" si="522"/>
        <v>0</v>
      </c>
      <c r="Y293" s="52">
        <f t="shared" si="401"/>
        <v>0.99888747139408152</v>
      </c>
      <c r="Z293" s="52">
        <f t="shared" si="402"/>
        <v>0</v>
      </c>
      <c r="AA293" s="52">
        <f t="shared" si="403"/>
        <v>0</v>
      </c>
      <c r="AB293" s="52">
        <f t="shared" si="435"/>
        <v>0</v>
      </c>
      <c r="AC293" s="53" t="s">
        <v>41</v>
      </c>
    </row>
    <row r="294" spans="1:29" ht="42" customHeight="1" x14ac:dyDescent="0.25">
      <c r="A294" s="46" t="s">
        <v>472</v>
      </c>
      <c r="B294" s="47" t="s">
        <v>38</v>
      </c>
      <c r="C294" s="47">
        <v>10</v>
      </c>
      <c r="D294" s="47" t="s">
        <v>39</v>
      </c>
      <c r="E294" s="105" t="s">
        <v>473</v>
      </c>
      <c r="F294" s="50">
        <f t="shared" ref="F294:U296" si="523">+F295</f>
        <v>1920146550</v>
      </c>
      <c r="G294" s="50">
        <f t="shared" si="523"/>
        <v>0</v>
      </c>
      <c r="H294" s="50">
        <f t="shared" si="523"/>
        <v>0</v>
      </c>
      <c r="I294" s="50">
        <f t="shared" si="523"/>
        <v>0</v>
      </c>
      <c r="J294" s="50">
        <f t="shared" si="523"/>
        <v>0</v>
      </c>
      <c r="K294" s="50">
        <f t="shared" si="523"/>
        <v>0</v>
      </c>
      <c r="L294" s="50">
        <f t="shared" si="384"/>
        <v>0</v>
      </c>
      <c r="M294" s="50">
        <f t="shared" si="523"/>
        <v>1920146550</v>
      </c>
      <c r="N294" s="51">
        <f t="shared" si="425"/>
        <v>1.8730594963786373E-4</v>
      </c>
      <c r="O294" s="50">
        <f t="shared" si="523"/>
        <v>0</v>
      </c>
      <c r="P294" s="50">
        <f t="shared" si="523"/>
        <v>1810397109.5999999</v>
      </c>
      <c r="Q294" s="50">
        <f t="shared" si="523"/>
        <v>109749440.4000001</v>
      </c>
      <c r="R294" s="50">
        <f t="shared" si="523"/>
        <v>1179547983.5999999</v>
      </c>
      <c r="S294" s="50">
        <f t="shared" si="523"/>
        <v>740598566.4000001</v>
      </c>
      <c r="T294" s="50">
        <f t="shared" si="523"/>
        <v>630849126</v>
      </c>
      <c r="U294" s="50">
        <f t="shared" si="523"/>
        <v>0</v>
      </c>
      <c r="V294" s="50">
        <f t="shared" ref="V294:X296" si="524">+V295</f>
        <v>1179547983.5999999</v>
      </c>
      <c r="W294" s="50">
        <f t="shared" si="524"/>
        <v>0</v>
      </c>
      <c r="X294" s="50">
        <f t="shared" si="524"/>
        <v>0</v>
      </c>
      <c r="Y294" s="52">
        <f t="shared" si="401"/>
        <v>0.61430101967998219</v>
      </c>
      <c r="Z294" s="52">
        <f t="shared" si="402"/>
        <v>0</v>
      </c>
      <c r="AA294" s="52">
        <f t="shared" si="403"/>
        <v>0</v>
      </c>
      <c r="AB294" s="52">
        <f t="shared" si="435"/>
        <v>0</v>
      </c>
      <c r="AC294" s="53" t="s">
        <v>41</v>
      </c>
    </row>
    <row r="295" spans="1:29" ht="80.25" customHeight="1" x14ac:dyDescent="0.25">
      <c r="A295" s="46" t="s">
        <v>474</v>
      </c>
      <c r="B295" s="47" t="s">
        <v>38</v>
      </c>
      <c r="C295" s="47">
        <v>10</v>
      </c>
      <c r="D295" s="47" t="s">
        <v>39</v>
      </c>
      <c r="E295" s="105" t="s">
        <v>475</v>
      </c>
      <c r="F295" s="50">
        <f t="shared" si="523"/>
        <v>1920146550</v>
      </c>
      <c r="G295" s="50">
        <f t="shared" si="523"/>
        <v>0</v>
      </c>
      <c r="H295" s="50">
        <f t="shared" si="523"/>
        <v>0</v>
      </c>
      <c r="I295" s="50">
        <f t="shared" si="523"/>
        <v>0</v>
      </c>
      <c r="J295" s="50">
        <f t="shared" si="523"/>
        <v>0</v>
      </c>
      <c r="K295" s="50">
        <f t="shared" si="523"/>
        <v>0</v>
      </c>
      <c r="L295" s="50">
        <f t="shared" si="384"/>
        <v>0</v>
      </c>
      <c r="M295" s="50">
        <f t="shared" si="523"/>
        <v>1920146550</v>
      </c>
      <c r="N295" s="51">
        <f t="shared" si="425"/>
        <v>1.8730594963786373E-4</v>
      </c>
      <c r="O295" s="50">
        <f t="shared" si="523"/>
        <v>0</v>
      </c>
      <c r="P295" s="50">
        <f t="shared" si="523"/>
        <v>1810397109.5999999</v>
      </c>
      <c r="Q295" s="50">
        <f t="shared" si="523"/>
        <v>109749440.4000001</v>
      </c>
      <c r="R295" s="50">
        <f t="shared" si="523"/>
        <v>1179547983.5999999</v>
      </c>
      <c r="S295" s="50">
        <f t="shared" si="523"/>
        <v>740598566.4000001</v>
      </c>
      <c r="T295" s="50">
        <f t="shared" si="523"/>
        <v>630849126</v>
      </c>
      <c r="U295" s="50">
        <f t="shared" si="523"/>
        <v>0</v>
      </c>
      <c r="V295" s="50">
        <f t="shared" si="524"/>
        <v>1179547983.5999999</v>
      </c>
      <c r="W295" s="50">
        <f t="shared" si="524"/>
        <v>0</v>
      </c>
      <c r="X295" s="50">
        <f t="shared" si="524"/>
        <v>0</v>
      </c>
      <c r="Y295" s="52">
        <f t="shared" si="401"/>
        <v>0.61430101967998219</v>
      </c>
      <c r="Z295" s="52">
        <f t="shared" si="402"/>
        <v>0</v>
      </c>
      <c r="AA295" s="52">
        <f t="shared" si="403"/>
        <v>0</v>
      </c>
      <c r="AB295" s="52">
        <f t="shared" si="435"/>
        <v>0</v>
      </c>
      <c r="AC295" s="53" t="s">
        <v>41</v>
      </c>
    </row>
    <row r="296" spans="1:29" ht="42" customHeight="1" x14ac:dyDescent="0.25">
      <c r="A296" s="46" t="s">
        <v>476</v>
      </c>
      <c r="B296" s="47" t="s">
        <v>38</v>
      </c>
      <c r="C296" s="47">
        <v>10</v>
      </c>
      <c r="D296" s="47" t="s">
        <v>39</v>
      </c>
      <c r="E296" s="105" t="s">
        <v>393</v>
      </c>
      <c r="F296" s="50">
        <f t="shared" si="523"/>
        <v>1920146550</v>
      </c>
      <c r="G296" s="50">
        <f t="shared" si="523"/>
        <v>0</v>
      </c>
      <c r="H296" s="50">
        <f t="shared" si="523"/>
        <v>0</v>
      </c>
      <c r="I296" s="50">
        <f t="shared" si="523"/>
        <v>0</v>
      </c>
      <c r="J296" s="50">
        <f t="shared" si="523"/>
        <v>0</v>
      </c>
      <c r="K296" s="50">
        <f t="shared" si="523"/>
        <v>0</v>
      </c>
      <c r="L296" s="50">
        <f t="shared" si="384"/>
        <v>0</v>
      </c>
      <c r="M296" s="50">
        <f t="shared" si="523"/>
        <v>1920146550</v>
      </c>
      <c r="N296" s="51">
        <f t="shared" si="425"/>
        <v>1.8730594963786373E-4</v>
      </c>
      <c r="O296" s="50">
        <f t="shared" si="523"/>
        <v>0</v>
      </c>
      <c r="P296" s="50">
        <f t="shared" si="523"/>
        <v>1810397109.5999999</v>
      </c>
      <c r="Q296" s="50">
        <f t="shared" si="523"/>
        <v>109749440.4000001</v>
      </c>
      <c r="R296" s="50">
        <f t="shared" si="523"/>
        <v>1179547983.5999999</v>
      </c>
      <c r="S296" s="50">
        <f t="shared" si="523"/>
        <v>740598566.4000001</v>
      </c>
      <c r="T296" s="50">
        <f t="shared" si="523"/>
        <v>630849126</v>
      </c>
      <c r="U296" s="50">
        <f t="shared" si="523"/>
        <v>0</v>
      </c>
      <c r="V296" s="50">
        <f t="shared" si="524"/>
        <v>1179547983.5999999</v>
      </c>
      <c r="W296" s="50">
        <f t="shared" si="524"/>
        <v>0</v>
      </c>
      <c r="X296" s="50">
        <f t="shared" si="524"/>
        <v>0</v>
      </c>
      <c r="Y296" s="52">
        <f t="shared" si="401"/>
        <v>0.61430101967998219</v>
      </c>
      <c r="Z296" s="52">
        <f t="shared" si="402"/>
        <v>0</v>
      </c>
      <c r="AA296" s="52">
        <f t="shared" si="403"/>
        <v>0</v>
      </c>
      <c r="AB296" s="52">
        <f t="shared" si="435"/>
        <v>0</v>
      </c>
      <c r="AC296" s="53" t="s">
        <v>41</v>
      </c>
    </row>
    <row r="297" spans="1:29" ht="42" customHeight="1" x14ac:dyDescent="0.25">
      <c r="A297" s="54" t="s">
        <v>477</v>
      </c>
      <c r="B297" s="55" t="s">
        <v>38</v>
      </c>
      <c r="C297" s="55">
        <v>10</v>
      </c>
      <c r="D297" s="55" t="s">
        <v>39</v>
      </c>
      <c r="E297" s="69" t="s">
        <v>262</v>
      </c>
      <c r="F297" s="57">
        <v>1920146550</v>
      </c>
      <c r="G297" s="57">
        <v>0</v>
      </c>
      <c r="H297" s="57">
        <v>0</v>
      </c>
      <c r="I297" s="57">
        <v>0</v>
      </c>
      <c r="J297" s="57">
        <v>0</v>
      </c>
      <c r="K297" s="57">
        <v>0</v>
      </c>
      <c r="L297" s="57">
        <f t="shared" si="384"/>
        <v>0</v>
      </c>
      <c r="M297" s="58">
        <f>+F297+L297</f>
        <v>1920146550</v>
      </c>
      <c r="N297" s="59">
        <f t="shared" si="425"/>
        <v>1.8730594963786373E-4</v>
      </c>
      <c r="O297" s="57">
        <v>0</v>
      </c>
      <c r="P297" s="58">
        <v>1810397109.5999999</v>
      </c>
      <c r="Q297" s="57">
        <f t="shared" ref="Q297" si="525">M297-P297</f>
        <v>109749440.4000001</v>
      </c>
      <c r="R297" s="58">
        <v>1179547983.5999999</v>
      </c>
      <c r="S297" s="109">
        <f>+M297-R297</f>
        <v>740598566.4000001</v>
      </c>
      <c r="T297" s="57">
        <f>P297-R297</f>
        <v>630849126</v>
      </c>
      <c r="U297" s="58">
        <v>0</v>
      </c>
      <c r="V297" s="57">
        <f t="shared" ref="V297" si="526">+R297-U297</f>
        <v>1179547983.5999999</v>
      </c>
      <c r="W297" s="58">
        <v>0</v>
      </c>
      <c r="X297" s="60">
        <f t="shared" ref="X297" si="527">+U297-W297</f>
        <v>0</v>
      </c>
      <c r="Y297" s="61">
        <f t="shared" si="401"/>
        <v>0.61430101967998219</v>
      </c>
      <c r="Z297" s="61">
        <f t="shared" si="402"/>
        <v>0</v>
      </c>
      <c r="AA297" s="61">
        <f t="shared" si="403"/>
        <v>0</v>
      </c>
      <c r="AB297" s="61">
        <f t="shared" si="435"/>
        <v>0</v>
      </c>
      <c r="AC297" s="62" t="s">
        <v>41</v>
      </c>
    </row>
    <row r="298" spans="1:29" ht="55.5" customHeight="1" x14ac:dyDescent="0.25">
      <c r="A298" s="46" t="s">
        <v>478</v>
      </c>
      <c r="B298" s="47" t="s">
        <v>38</v>
      </c>
      <c r="C298" s="47">
        <v>10</v>
      </c>
      <c r="D298" s="47" t="s">
        <v>39</v>
      </c>
      <c r="E298" s="48" t="s">
        <v>479</v>
      </c>
      <c r="F298" s="50">
        <f>+F299</f>
        <v>663769312993</v>
      </c>
      <c r="G298" s="50">
        <f t="shared" ref="G298:K300" si="528">+G299</f>
        <v>0</v>
      </c>
      <c r="H298" s="50">
        <f t="shared" si="528"/>
        <v>0</v>
      </c>
      <c r="I298" s="50">
        <f t="shared" si="528"/>
        <v>0</v>
      </c>
      <c r="J298" s="50">
        <f t="shared" si="528"/>
        <v>0</v>
      </c>
      <c r="K298" s="50">
        <f t="shared" si="528"/>
        <v>0</v>
      </c>
      <c r="L298" s="50">
        <f t="shared" si="384"/>
        <v>0</v>
      </c>
      <c r="M298" s="50">
        <f>+M299</f>
        <v>663769312993</v>
      </c>
      <c r="N298" s="51">
        <f t="shared" si="425"/>
        <v>6.4749194018876452E-2</v>
      </c>
      <c r="O298" s="50">
        <f t="shared" ref="O298:X300" si="529">+O299</f>
        <v>0</v>
      </c>
      <c r="P298" s="50">
        <f t="shared" si="529"/>
        <v>663769312993</v>
      </c>
      <c r="Q298" s="50">
        <f t="shared" si="529"/>
        <v>0</v>
      </c>
      <c r="R298" s="50">
        <f t="shared" si="529"/>
        <v>663769312993</v>
      </c>
      <c r="S298" s="50">
        <f t="shared" si="529"/>
        <v>0</v>
      </c>
      <c r="T298" s="50">
        <f t="shared" si="529"/>
        <v>0</v>
      </c>
      <c r="U298" s="50">
        <f t="shared" si="529"/>
        <v>0</v>
      </c>
      <c r="V298" s="50">
        <f t="shared" si="529"/>
        <v>663769312993</v>
      </c>
      <c r="W298" s="50">
        <f t="shared" si="529"/>
        <v>0</v>
      </c>
      <c r="X298" s="50">
        <f t="shared" si="529"/>
        <v>0</v>
      </c>
      <c r="Y298" s="52">
        <f t="shared" si="401"/>
        <v>1</v>
      </c>
      <c r="Z298" s="52">
        <f t="shared" si="402"/>
        <v>0</v>
      </c>
      <c r="AA298" s="52">
        <f t="shared" si="403"/>
        <v>0</v>
      </c>
      <c r="AB298" s="52">
        <f t="shared" si="435"/>
        <v>0</v>
      </c>
      <c r="AC298" s="53" t="s">
        <v>41</v>
      </c>
    </row>
    <row r="299" spans="1:29" ht="82.5" customHeight="1" x14ac:dyDescent="0.25">
      <c r="A299" s="46" t="s">
        <v>480</v>
      </c>
      <c r="B299" s="47" t="s">
        <v>38</v>
      </c>
      <c r="C299" s="47">
        <v>10</v>
      </c>
      <c r="D299" s="47" t="s">
        <v>39</v>
      </c>
      <c r="E299" s="105" t="s">
        <v>475</v>
      </c>
      <c r="F299" s="50">
        <f>+F300</f>
        <v>663769312993</v>
      </c>
      <c r="G299" s="50">
        <f t="shared" si="528"/>
        <v>0</v>
      </c>
      <c r="H299" s="50">
        <f t="shared" si="528"/>
        <v>0</v>
      </c>
      <c r="I299" s="50">
        <f t="shared" si="528"/>
        <v>0</v>
      </c>
      <c r="J299" s="50">
        <f t="shared" si="528"/>
        <v>0</v>
      </c>
      <c r="K299" s="50">
        <f t="shared" si="528"/>
        <v>0</v>
      </c>
      <c r="L299" s="50">
        <f t="shared" si="384"/>
        <v>0</v>
      </c>
      <c r="M299" s="50">
        <f>+M300</f>
        <v>663769312993</v>
      </c>
      <c r="N299" s="51">
        <f t="shared" si="425"/>
        <v>6.4749194018876452E-2</v>
      </c>
      <c r="O299" s="50">
        <f t="shared" si="529"/>
        <v>0</v>
      </c>
      <c r="P299" s="50">
        <f t="shared" si="529"/>
        <v>663769312993</v>
      </c>
      <c r="Q299" s="50">
        <f t="shared" si="529"/>
        <v>0</v>
      </c>
      <c r="R299" s="50">
        <f t="shared" si="529"/>
        <v>663769312993</v>
      </c>
      <c r="S299" s="50">
        <f t="shared" si="529"/>
        <v>0</v>
      </c>
      <c r="T299" s="50">
        <f t="shared" si="529"/>
        <v>0</v>
      </c>
      <c r="U299" s="50">
        <f t="shared" si="529"/>
        <v>0</v>
      </c>
      <c r="V299" s="50">
        <f t="shared" si="529"/>
        <v>663769312993</v>
      </c>
      <c r="W299" s="50">
        <f t="shared" si="529"/>
        <v>0</v>
      </c>
      <c r="X299" s="50">
        <f t="shared" si="529"/>
        <v>0</v>
      </c>
      <c r="Y299" s="52">
        <f t="shared" ref="Y299:Y341" si="530">+R299/M299</f>
        <v>1</v>
      </c>
      <c r="Z299" s="52">
        <f t="shared" ref="Z299:Z341" si="531">+U299/M299</f>
        <v>0</v>
      </c>
      <c r="AA299" s="52">
        <f t="shared" ref="AA299:AA342" si="532">+W299/M299</f>
        <v>0</v>
      </c>
      <c r="AB299" s="52">
        <f t="shared" si="435"/>
        <v>0</v>
      </c>
      <c r="AC299" s="53" t="s">
        <v>41</v>
      </c>
    </row>
    <row r="300" spans="1:29" ht="61.5" customHeight="1" x14ac:dyDescent="0.25">
      <c r="A300" s="46" t="s">
        <v>481</v>
      </c>
      <c r="B300" s="47" t="s">
        <v>38</v>
      </c>
      <c r="C300" s="47">
        <v>10</v>
      </c>
      <c r="D300" s="47" t="s">
        <v>39</v>
      </c>
      <c r="E300" s="105" t="s">
        <v>482</v>
      </c>
      <c r="F300" s="50">
        <f>+F301</f>
        <v>663769312993</v>
      </c>
      <c r="G300" s="50">
        <f t="shared" si="528"/>
        <v>0</v>
      </c>
      <c r="H300" s="50">
        <f t="shared" si="528"/>
        <v>0</v>
      </c>
      <c r="I300" s="50">
        <f t="shared" si="528"/>
        <v>0</v>
      </c>
      <c r="J300" s="50">
        <f t="shared" si="528"/>
        <v>0</v>
      </c>
      <c r="K300" s="50">
        <f t="shared" si="528"/>
        <v>0</v>
      </c>
      <c r="L300" s="50">
        <f t="shared" si="384"/>
        <v>0</v>
      </c>
      <c r="M300" s="50">
        <f>+M301</f>
        <v>663769312993</v>
      </c>
      <c r="N300" s="51">
        <f t="shared" si="425"/>
        <v>6.4749194018876452E-2</v>
      </c>
      <c r="O300" s="50">
        <f t="shared" si="529"/>
        <v>0</v>
      </c>
      <c r="P300" s="50">
        <f t="shared" si="529"/>
        <v>663769312993</v>
      </c>
      <c r="Q300" s="50">
        <f t="shared" si="529"/>
        <v>0</v>
      </c>
      <c r="R300" s="50">
        <f t="shared" si="529"/>
        <v>663769312993</v>
      </c>
      <c r="S300" s="50">
        <f t="shared" si="529"/>
        <v>0</v>
      </c>
      <c r="T300" s="50">
        <f t="shared" si="529"/>
        <v>0</v>
      </c>
      <c r="U300" s="50">
        <f t="shared" si="529"/>
        <v>0</v>
      </c>
      <c r="V300" s="50">
        <f t="shared" si="529"/>
        <v>663769312993</v>
      </c>
      <c r="W300" s="50">
        <f t="shared" si="529"/>
        <v>0</v>
      </c>
      <c r="X300" s="50">
        <f t="shared" si="529"/>
        <v>0</v>
      </c>
      <c r="Y300" s="52">
        <f t="shared" si="530"/>
        <v>1</v>
      </c>
      <c r="Z300" s="52">
        <f t="shared" si="531"/>
        <v>0</v>
      </c>
      <c r="AA300" s="52">
        <f t="shared" si="532"/>
        <v>0</v>
      </c>
      <c r="AB300" s="52">
        <f t="shared" si="435"/>
        <v>0</v>
      </c>
      <c r="AC300" s="53" t="s">
        <v>41</v>
      </c>
    </row>
    <row r="301" spans="1:29" ht="42" customHeight="1" x14ac:dyDescent="0.25">
      <c r="A301" s="54" t="s">
        <v>483</v>
      </c>
      <c r="B301" s="55" t="s">
        <v>38</v>
      </c>
      <c r="C301" s="55">
        <v>10</v>
      </c>
      <c r="D301" s="55" t="s">
        <v>39</v>
      </c>
      <c r="E301" s="69" t="s">
        <v>262</v>
      </c>
      <c r="F301" s="57">
        <v>663769312993</v>
      </c>
      <c r="G301" s="57">
        <v>0</v>
      </c>
      <c r="H301" s="57">
        <v>0</v>
      </c>
      <c r="I301" s="57">
        <v>0</v>
      </c>
      <c r="J301" s="57">
        <v>0</v>
      </c>
      <c r="K301" s="57">
        <v>0</v>
      </c>
      <c r="L301" s="57">
        <f t="shared" si="384"/>
        <v>0</v>
      </c>
      <c r="M301" s="58">
        <f>+F301+L301</f>
        <v>663769312993</v>
      </c>
      <c r="N301" s="59">
        <f t="shared" si="425"/>
        <v>6.4749194018876452E-2</v>
      </c>
      <c r="O301" s="57">
        <v>0</v>
      </c>
      <c r="P301" s="57">
        <v>663769312993</v>
      </c>
      <c r="Q301" s="57">
        <f t="shared" ref="Q301" si="533">M301-P301</f>
        <v>0</v>
      </c>
      <c r="R301" s="57">
        <v>663769312993</v>
      </c>
      <c r="S301" s="109">
        <f>+M301-R301</f>
        <v>0</v>
      </c>
      <c r="T301" s="57">
        <f>P301-R301</f>
        <v>0</v>
      </c>
      <c r="U301" s="57">
        <v>0</v>
      </c>
      <c r="V301" s="57">
        <f t="shared" ref="V301" si="534">+R301-U301</f>
        <v>663769312993</v>
      </c>
      <c r="W301" s="57">
        <v>0</v>
      </c>
      <c r="X301" s="60">
        <f t="shared" ref="X301" si="535">+U301-W301</f>
        <v>0</v>
      </c>
      <c r="Y301" s="61">
        <f t="shared" si="530"/>
        <v>1</v>
      </c>
      <c r="Z301" s="61">
        <f t="shared" si="531"/>
        <v>0</v>
      </c>
      <c r="AA301" s="61">
        <f t="shared" si="532"/>
        <v>0</v>
      </c>
      <c r="AB301" s="61">
        <f t="shared" si="435"/>
        <v>0</v>
      </c>
      <c r="AC301" s="62" t="s">
        <v>41</v>
      </c>
    </row>
    <row r="302" spans="1:29" ht="33" customHeight="1" x14ac:dyDescent="0.25">
      <c r="A302" s="307" t="s">
        <v>484</v>
      </c>
      <c r="B302" s="115" t="s">
        <v>38</v>
      </c>
      <c r="C302" s="47">
        <v>10</v>
      </c>
      <c r="D302" s="316" t="s">
        <v>39</v>
      </c>
      <c r="E302" s="308" t="s">
        <v>485</v>
      </c>
      <c r="F302" s="50">
        <f>+F305</f>
        <v>22500000000</v>
      </c>
      <c r="G302" s="50">
        <f t="shared" ref="G302:K304" si="536">+G305</f>
        <v>0</v>
      </c>
      <c r="H302" s="50">
        <f t="shared" si="536"/>
        <v>0</v>
      </c>
      <c r="I302" s="50">
        <f t="shared" si="536"/>
        <v>0</v>
      </c>
      <c r="J302" s="50">
        <f t="shared" si="536"/>
        <v>0</v>
      </c>
      <c r="K302" s="50">
        <f t="shared" si="536"/>
        <v>0</v>
      </c>
      <c r="L302" s="50">
        <f t="shared" si="384"/>
        <v>0</v>
      </c>
      <c r="M302" s="50">
        <f t="shared" ref="M302:X304" si="537">+M305</f>
        <v>22500000000</v>
      </c>
      <c r="N302" s="95">
        <f t="shared" si="537"/>
        <v>2.1948240705127083E-3</v>
      </c>
      <c r="O302" s="50">
        <f t="shared" si="537"/>
        <v>0</v>
      </c>
      <c r="P302" s="50">
        <f t="shared" si="537"/>
        <v>12278622038.700001</v>
      </c>
      <c r="Q302" s="50">
        <f t="shared" si="537"/>
        <v>10221377961.299999</v>
      </c>
      <c r="R302" s="50">
        <f t="shared" si="537"/>
        <v>8227987919.6999998</v>
      </c>
      <c r="S302" s="50">
        <f t="shared" si="537"/>
        <v>14272012080.299999</v>
      </c>
      <c r="T302" s="50">
        <f t="shared" si="537"/>
        <v>4050634119</v>
      </c>
      <c r="U302" s="50">
        <f t="shared" si="537"/>
        <v>0</v>
      </c>
      <c r="V302" s="50">
        <f t="shared" si="537"/>
        <v>8227987919.6999998</v>
      </c>
      <c r="W302" s="50">
        <f t="shared" si="537"/>
        <v>0</v>
      </c>
      <c r="X302" s="50">
        <f t="shared" si="537"/>
        <v>0</v>
      </c>
      <c r="Y302" s="52">
        <f t="shared" si="530"/>
        <v>0.36568835198666666</v>
      </c>
      <c r="Z302" s="52">
        <f t="shared" si="531"/>
        <v>0</v>
      </c>
      <c r="AA302" s="52">
        <f t="shared" si="532"/>
        <v>0</v>
      </c>
      <c r="AB302" s="52">
        <f t="shared" si="435"/>
        <v>0</v>
      </c>
      <c r="AC302" s="53" t="s">
        <v>41</v>
      </c>
    </row>
    <row r="303" spans="1:29" ht="32.25" customHeight="1" x14ac:dyDescent="0.25">
      <c r="A303" s="307"/>
      <c r="B303" s="317" t="s">
        <v>42</v>
      </c>
      <c r="C303" s="47">
        <v>20</v>
      </c>
      <c r="D303" s="316"/>
      <c r="E303" s="308"/>
      <c r="F303" s="50">
        <f>+F306</f>
        <v>223290886376</v>
      </c>
      <c r="G303" s="50">
        <f t="shared" si="536"/>
        <v>0</v>
      </c>
      <c r="H303" s="50">
        <f t="shared" si="536"/>
        <v>0</v>
      </c>
      <c r="I303" s="50">
        <f t="shared" si="536"/>
        <v>0</v>
      </c>
      <c r="J303" s="50">
        <f t="shared" si="536"/>
        <v>6678407469</v>
      </c>
      <c r="K303" s="50">
        <f t="shared" si="536"/>
        <v>6678407469</v>
      </c>
      <c r="L303" s="50">
        <f t="shared" si="384"/>
        <v>0</v>
      </c>
      <c r="M303" s="50">
        <f t="shared" si="537"/>
        <v>223290886376</v>
      </c>
      <c r="N303" s="95">
        <f t="shared" si="537"/>
        <v>2.1781520539740577E-2</v>
      </c>
      <c r="O303" s="50">
        <f t="shared" si="537"/>
        <v>0</v>
      </c>
      <c r="P303" s="50">
        <f t="shared" si="537"/>
        <v>82765410841.399994</v>
      </c>
      <c r="Q303" s="50">
        <f t="shared" si="537"/>
        <v>140525475534.60001</v>
      </c>
      <c r="R303" s="50">
        <f t="shared" si="537"/>
        <v>9632122215.3999996</v>
      </c>
      <c r="S303" s="50">
        <f t="shared" si="537"/>
        <v>213658764160.60001</v>
      </c>
      <c r="T303" s="50">
        <f t="shared" si="537"/>
        <v>73133288626</v>
      </c>
      <c r="U303" s="50">
        <f t="shared" si="537"/>
        <v>624867</v>
      </c>
      <c r="V303" s="50">
        <f t="shared" si="537"/>
        <v>9631497348.3999996</v>
      </c>
      <c r="W303" s="50">
        <f t="shared" si="537"/>
        <v>0</v>
      </c>
      <c r="X303" s="50">
        <f t="shared" si="537"/>
        <v>624867</v>
      </c>
      <c r="Y303" s="52">
        <f t="shared" si="530"/>
        <v>4.3137104123365112E-2</v>
      </c>
      <c r="Z303" s="52">
        <f t="shared" si="531"/>
        <v>2.7984438153368476E-6</v>
      </c>
      <c r="AA303" s="52">
        <f t="shared" si="532"/>
        <v>0</v>
      </c>
      <c r="AB303" s="52">
        <f t="shared" si="435"/>
        <v>6.4873242472043393E-5</v>
      </c>
      <c r="AC303" s="53">
        <f t="shared" ref="AC303:AC313" si="538">+W303/U303</f>
        <v>0</v>
      </c>
    </row>
    <row r="304" spans="1:29" ht="32.25" customHeight="1" x14ac:dyDescent="0.25">
      <c r="A304" s="307"/>
      <c r="B304" s="317"/>
      <c r="C304" s="47">
        <v>21</v>
      </c>
      <c r="D304" s="316"/>
      <c r="E304" s="308"/>
      <c r="F304" s="50">
        <f>+F307</f>
        <v>20765102999</v>
      </c>
      <c r="G304" s="50">
        <f t="shared" si="536"/>
        <v>0</v>
      </c>
      <c r="H304" s="50">
        <f t="shared" si="536"/>
        <v>0</v>
      </c>
      <c r="I304" s="50">
        <f t="shared" si="536"/>
        <v>0</v>
      </c>
      <c r="J304" s="50">
        <f t="shared" si="536"/>
        <v>13899643112</v>
      </c>
      <c r="K304" s="50">
        <f t="shared" si="536"/>
        <v>13899643112</v>
      </c>
      <c r="L304" s="50">
        <f t="shared" si="384"/>
        <v>0</v>
      </c>
      <c r="M304" s="50">
        <f t="shared" si="537"/>
        <v>20765102999</v>
      </c>
      <c r="N304" s="95">
        <f t="shared" si="537"/>
        <v>2.0255887950613701E-3</v>
      </c>
      <c r="O304" s="50">
        <f t="shared" si="537"/>
        <v>0</v>
      </c>
      <c r="P304" s="50">
        <f t="shared" si="537"/>
        <v>5638798147</v>
      </c>
      <c r="Q304" s="50">
        <f t="shared" si="537"/>
        <v>15126304852</v>
      </c>
      <c r="R304" s="50">
        <f t="shared" si="537"/>
        <v>5460358147</v>
      </c>
      <c r="S304" s="50">
        <f t="shared" si="537"/>
        <v>15304744852</v>
      </c>
      <c r="T304" s="50">
        <f t="shared" si="537"/>
        <v>178440000</v>
      </c>
      <c r="U304" s="50">
        <f t="shared" si="537"/>
        <v>0</v>
      </c>
      <c r="V304" s="50">
        <f t="shared" si="537"/>
        <v>5460358147</v>
      </c>
      <c r="W304" s="50">
        <f t="shared" si="537"/>
        <v>0</v>
      </c>
      <c r="X304" s="50">
        <f t="shared" si="537"/>
        <v>0</v>
      </c>
      <c r="Y304" s="52">
        <f t="shared" si="530"/>
        <v>0.2629583945363988</v>
      </c>
      <c r="Z304" s="52">
        <f t="shared" si="531"/>
        <v>0</v>
      </c>
      <c r="AA304" s="52">
        <f t="shared" si="532"/>
        <v>0</v>
      </c>
      <c r="AB304" s="52">
        <f t="shared" si="435"/>
        <v>0</v>
      </c>
      <c r="AC304" s="53" t="s">
        <v>41</v>
      </c>
    </row>
    <row r="305" spans="1:29" ht="36" customHeight="1" x14ac:dyDescent="0.25">
      <c r="A305" s="307" t="s">
        <v>486</v>
      </c>
      <c r="B305" s="115" t="s">
        <v>38</v>
      </c>
      <c r="C305" s="47">
        <v>10</v>
      </c>
      <c r="D305" s="316" t="s">
        <v>39</v>
      </c>
      <c r="E305" s="308" t="s">
        <v>254</v>
      </c>
      <c r="F305" s="50">
        <f>+F308+F312+F330+F334+F338</f>
        <v>22500000000</v>
      </c>
      <c r="G305" s="50">
        <f t="shared" ref="G305:K305" si="539">+G308+G312+G330+G334+G338</f>
        <v>0</v>
      </c>
      <c r="H305" s="50">
        <f t="shared" si="539"/>
        <v>0</v>
      </c>
      <c r="I305" s="50">
        <f t="shared" si="539"/>
        <v>0</v>
      </c>
      <c r="J305" s="50">
        <f t="shared" si="539"/>
        <v>0</v>
      </c>
      <c r="K305" s="50">
        <f t="shared" si="539"/>
        <v>0</v>
      </c>
      <c r="L305" s="50">
        <f t="shared" si="384"/>
        <v>0</v>
      </c>
      <c r="M305" s="50">
        <f t="shared" ref="M305:X305" si="540">+M308+M312+M330+M334+M338</f>
        <v>22500000000</v>
      </c>
      <c r="N305" s="95">
        <f t="shared" si="540"/>
        <v>2.1948240705127083E-3</v>
      </c>
      <c r="O305" s="50">
        <f t="shared" si="540"/>
        <v>0</v>
      </c>
      <c r="P305" s="50">
        <f t="shared" si="540"/>
        <v>12278622038.700001</v>
      </c>
      <c r="Q305" s="50">
        <f t="shared" si="540"/>
        <v>10221377961.299999</v>
      </c>
      <c r="R305" s="50">
        <f t="shared" si="540"/>
        <v>8227987919.6999998</v>
      </c>
      <c r="S305" s="50">
        <f t="shared" si="540"/>
        <v>14272012080.299999</v>
      </c>
      <c r="T305" s="50">
        <f t="shared" si="540"/>
        <v>4050634119</v>
      </c>
      <c r="U305" s="50">
        <f t="shared" si="540"/>
        <v>0</v>
      </c>
      <c r="V305" s="50">
        <f t="shared" si="540"/>
        <v>8227987919.6999998</v>
      </c>
      <c r="W305" s="50">
        <f t="shared" si="540"/>
        <v>0</v>
      </c>
      <c r="X305" s="50">
        <f t="shared" si="540"/>
        <v>0</v>
      </c>
      <c r="Y305" s="52">
        <f t="shared" si="530"/>
        <v>0.36568835198666666</v>
      </c>
      <c r="Z305" s="52">
        <f t="shared" si="531"/>
        <v>0</v>
      </c>
      <c r="AA305" s="52">
        <f t="shared" si="532"/>
        <v>0</v>
      </c>
      <c r="AB305" s="52">
        <f t="shared" si="435"/>
        <v>0</v>
      </c>
      <c r="AC305" s="53" t="s">
        <v>41</v>
      </c>
    </row>
    <row r="306" spans="1:29" ht="36" customHeight="1" x14ac:dyDescent="0.25">
      <c r="A306" s="307"/>
      <c r="B306" s="317" t="s">
        <v>42</v>
      </c>
      <c r="C306" s="47">
        <v>20</v>
      </c>
      <c r="D306" s="316"/>
      <c r="E306" s="308"/>
      <c r="F306" s="50">
        <f>+F313</f>
        <v>223290886376</v>
      </c>
      <c r="G306" s="50">
        <f t="shared" ref="G306:K307" si="541">+G313</f>
        <v>0</v>
      </c>
      <c r="H306" s="50">
        <f t="shared" si="541"/>
        <v>0</v>
      </c>
      <c r="I306" s="50">
        <f t="shared" si="541"/>
        <v>0</v>
      </c>
      <c r="J306" s="50">
        <f t="shared" si="541"/>
        <v>6678407469</v>
      </c>
      <c r="K306" s="50">
        <f t="shared" si="541"/>
        <v>6678407469</v>
      </c>
      <c r="L306" s="50">
        <f t="shared" si="384"/>
        <v>0</v>
      </c>
      <c r="M306" s="50">
        <f t="shared" ref="M306:X307" si="542">+M313</f>
        <v>223290886376</v>
      </c>
      <c r="N306" s="95">
        <f t="shared" si="542"/>
        <v>2.1781520539740577E-2</v>
      </c>
      <c r="O306" s="50">
        <f t="shared" si="542"/>
        <v>0</v>
      </c>
      <c r="P306" s="50">
        <f t="shared" si="542"/>
        <v>82765410841.399994</v>
      </c>
      <c r="Q306" s="50">
        <f t="shared" si="542"/>
        <v>140525475534.60001</v>
      </c>
      <c r="R306" s="50">
        <f t="shared" si="542"/>
        <v>9632122215.3999996</v>
      </c>
      <c r="S306" s="50">
        <f t="shared" si="542"/>
        <v>213658764160.60001</v>
      </c>
      <c r="T306" s="50">
        <f t="shared" si="542"/>
        <v>73133288626</v>
      </c>
      <c r="U306" s="50">
        <f t="shared" si="542"/>
        <v>624867</v>
      </c>
      <c r="V306" s="50">
        <f t="shared" si="542"/>
        <v>9631497348.3999996</v>
      </c>
      <c r="W306" s="50">
        <f t="shared" si="542"/>
        <v>0</v>
      </c>
      <c r="X306" s="50">
        <f t="shared" si="542"/>
        <v>624867</v>
      </c>
      <c r="Y306" s="52">
        <f t="shared" si="530"/>
        <v>4.3137104123365112E-2</v>
      </c>
      <c r="Z306" s="52">
        <f t="shared" si="531"/>
        <v>2.7984438153368476E-6</v>
      </c>
      <c r="AA306" s="52">
        <f t="shared" si="532"/>
        <v>0</v>
      </c>
      <c r="AB306" s="52">
        <f t="shared" si="435"/>
        <v>6.4873242472043393E-5</v>
      </c>
      <c r="AC306" s="53">
        <f t="shared" si="538"/>
        <v>0</v>
      </c>
    </row>
    <row r="307" spans="1:29" ht="29.25" customHeight="1" x14ac:dyDescent="0.25">
      <c r="A307" s="307"/>
      <c r="B307" s="317"/>
      <c r="C307" s="47">
        <v>21</v>
      </c>
      <c r="D307" s="316"/>
      <c r="E307" s="308"/>
      <c r="F307" s="50">
        <f t="shared" ref="F307" si="543">+F314</f>
        <v>20765102999</v>
      </c>
      <c r="G307" s="50">
        <f t="shared" si="541"/>
        <v>0</v>
      </c>
      <c r="H307" s="50">
        <f t="shared" si="541"/>
        <v>0</v>
      </c>
      <c r="I307" s="50">
        <f t="shared" si="541"/>
        <v>0</v>
      </c>
      <c r="J307" s="50">
        <f t="shared" si="541"/>
        <v>13899643112</v>
      </c>
      <c r="K307" s="50">
        <f t="shared" si="541"/>
        <v>13899643112</v>
      </c>
      <c r="L307" s="50">
        <f t="shared" si="384"/>
        <v>0</v>
      </c>
      <c r="M307" s="50">
        <f t="shared" si="542"/>
        <v>20765102999</v>
      </c>
      <c r="N307" s="95">
        <f t="shared" si="542"/>
        <v>2.0255887950613701E-3</v>
      </c>
      <c r="O307" s="50">
        <f t="shared" si="542"/>
        <v>0</v>
      </c>
      <c r="P307" s="50">
        <f t="shared" si="542"/>
        <v>5638798147</v>
      </c>
      <c r="Q307" s="50">
        <f t="shared" si="542"/>
        <v>15126304852</v>
      </c>
      <c r="R307" s="50">
        <f t="shared" si="542"/>
        <v>5460358147</v>
      </c>
      <c r="S307" s="50">
        <f t="shared" si="542"/>
        <v>15304744852</v>
      </c>
      <c r="T307" s="50">
        <f t="shared" si="542"/>
        <v>178440000</v>
      </c>
      <c r="U307" s="50">
        <f t="shared" si="542"/>
        <v>0</v>
      </c>
      <c r="V307" s="50">
        <f t="shared" si="542"/>
        <v>5460358147</v>
      </c>
      <c r="W307" s="50">
        <f t="shared" si="542"/>
        <v>0</v>
      </c>
      <c r="X307" s="50">
        <f t="shared" si="542"/>
        <v>0</v>
      </c>
      <c r="Y307" s="52">
        <f t="shared" si="530"/>
        <v>0.2629583945363988</v>
      </c>
      <c r="Z307" s="52">
        <f t="shared" si="531"/>
        <v>0</v>
      </c>
      <c r="AA307" s="52">
        <f t="shared" si="532"/>
        <v>0</v>
      </c>
      <c r="AB307" s="52">
        <f t="shared" si="435"/>
        <v>0</v>
      </c>
      <c r="AC307" s="53" t="s">
        <v>41</v>
      </c>
    </row>
    <row r="308" spans="1:29" ht="74.25" customHeight="1" x14ac:dyDescent="0.25">
      <c r="A308" s="46" t="s">
        <v>487</v>
      </c>
      <c r="B308" s="115" t="s">
        <v>38</v>
      </c>
      <c r="C308" s="47">
        <v>10</v>
      </c>
      <c r="D308" s="47" t="s">
        <v>39</v>
      </c>
      <c r="E308" s="105" t="s">
        <v>488</v>
      </c>
      <c r="F308" s="50">
        <f t="shared" ref="F308:U310" si="544">+F309</f>
        <v>1100000000</v>
      </c>
      <c r="G308" s="50">
        <f t="shared" si="544"/>
        <v>0</v>
      </c>
      <c r="H308" s="50">
        <f t="shared" si="544"/>
        <v>0</v>
      </c>
      <c r="I308" s="50">
        <f t="shared" si="544"/>
        <v>0</v>
      </c>
      <c r="J308" s="50">
        <f t="shared" si="544"/>
        <v>0</v>
      </c>
      <c r="K308" s="50">
        <f t="shared" si="544"/>
        <v>0</v>
      </c>
      <c r="L308" s="50">
        <f t="shared" si="384"/>
        <v>0</v>
      </c>
      <c r="M308" s="50">
        <f t="shared" si="544"/>
        <v>1100000000</v>
      </c>
      <c r="N308" s="95">
        <f t="shared" si="544"/>
        <v>1.0730251011395464E-4</v>
      </c>
      <c r="O308" s="50">
        <f t="shared" si="544"/>
        <v>0</v>
      </c>
      <c r="P308" s="50">
        <f t="shared" si="544"/>
        <v>875280233</v>
      </c>
      <c r="Q308" s="50">
        <f t="shared" si="544"/>
        <v>224719767</v>
      </c>
      <c r="R308" s="50">
        <f t="shared" si="544"/>
        <v>875280233</v>
      </c>
      <c r="S308" s="50">
        <f t="shared" si="544"/>
        <v>224719767</v>
      </c>
      <c r="T308" s="50">
        <f t="shared" si="544"/>
        <v>0</v>
      </c>
      <c r="U308" s="50">
        <f t="shared" si="544"/>
        <v>0</v>
      </c>
      <c r="V308" s="50">
        <f t="shared" ref="V308:X310" si="545">+V309</f>
        <v>875280233</v>
      </c>
      <c r="W308" s="50">
        <f t="shared" si="545"/>
        <v>0</v>
      </c>
      <c r="X308" s="50">
        <f t="shared" si="545"/>
        <v>0</v>
      </c>
      <c r="Y308" s="52">
        <f t="shared" si="530"/>
        <v>0.79570930272727269</v>
      </c>
      <c r="Z308" s="52">
        <f t="shared" si="531"/>
        <v>0</v>
      </c>
      <c r="AA308" s="52">
        <f t="shared" si="532"/>
        <v>0</v>
      </c>
      <c r="AB308" s="52">
        <f t="shared" si="435"/>
        <v>0</v>
      </c>
      <c r="AC308" s="53" t="s">
        <v>41</v>
      </c>
    </row>
    <row r="309" spans="1:29" ht="72.75" customHeight="1" x14ac:dyDescent="0.25">
      <c r="A309" s="46" t="s">
        <v>489</v>
      </c>
      <c r="B309" s="115" t="s">
        <v>38</v>
      </c>
      <c r="C309" s="47">
        <v>10</v>
      </c>
      <c r="D309" s="47" t="s">
        <v>39</v>
      </c>
      <c r="E309" s="105" t="s">
        <v>258</v>
      </c>
      <c r="F309" s="50">
        <f t="shared" si="544"/>
        <v>1100000000</v>
      </c>
      <c r="G309" s="50">
        <f t="shared" si="544"/>
        <v>0</v>
      </c>
      <c r="H309" s="50">
        <f t="shared" si="544"/>
        <v>0</v>
      </c>
      <c r="I309" s="50">
        <f t="shared" si="544"/>
        <v>0</v>
      </c>
      <c r="J309" s="50">
        <f t="shared" si="544"/>
        <v>0</v>
      </c>
      <c r="K309" s="50">
        <f t="shared" si="544"/>
        <v>0</v>
      </c>
      <c r="L309" s="50">
        <f t="shared" si="384"/>
        <v>0</v>
      </c>
      <c r="M309" s="50">
        <f t="shared" si="544"/>
        <v>1100000000</v>
      </c>
      <c r="N309" s="95">
        <f t="shared" si="544"/>
        <v>1.0730251011395464E-4</v>
      </c>
      <c r="O309" s="50">
        <f t="shared" si="544"/>
        <v>0</v>
      </c>
      <c r="P309" s="50">
        <f t="shared" si="544"/>
        <v>875280233</v>
      </c>
      <c r="Q309" s="50">
        <f t="shared" si="544"/>
        <v>224719767</v>
      </c>
      <c r="R309" s="50">
        <f t="shared" si="544"/>
        <v>875280233</v>
      </c>
      <c r="S309" s="50">
        <f t="shared" si="544"/>
        <v>224719767</v>
      </c>
      <c r="T309" s="50">
        <f t="shared" si="544"/>
        <v>0</v>
      </c>
      <c r="U309" s="50">
        <f t="shared" si="544"/>
        <v>0</v>
      </c>
      <c r="V309" s="50">
        <f t="shared" si="545"/>
        <v>875280233</v>
      </c>
      <c r="W309" s="50">
        <f t="shared" si="545"/>
        <v>0</v>
      </c>
      <c r="X309" s="50">
        <f t="shared" si="545"/>
        <v>0</v>
      </c>
      <c r="Y309" s="52">
        <f t="shared" si="530"/>
        <v>0.79570930272727269</v>
      </c>
      <c r="Z309" s="52">
        <f t="shared" si="531"/>
        <v>0</v>
      </c>
      <c r="AA309" s="52">
        <f t="shared" si="532"/>
        <v>0</v>
      </c>
      <c r="AB309" s="52">
        <f t="shared" si="435"/>
        <v>0</v>
      </c>
      <c r="AC309" s="53" t="s">
        <v>41</v>
      </c>
    </row>
    <row r="310" spans="1:29" ht="54" customHeight="1" x14ac:dyDescent="0.25">
      <c r="A310" s="46" t="s">
        <v>490</v>
      </c>
      <c r="B310" s="115" t="s">
        <v>38</v>
      </c>
      <c r="C310" s="47">
        <v>10</v>
      </c>
      <c r="D310" s="47" t="s">
        <v>39</v>
      </c>
      <c r="E310" s="105" t="s">
        <v>491</v>
      </c>
      <c r="F310" s="50">
        <f t="shared" si="544"/>
        <v>1100000000</v>
      </c>
      <c r="G310" s="50">
        <f t="shared" si="544"/>
        <v>0</v>
      </c>
      <c r="H310" s="50">
        <f t="shared" si="544"/>
        <v>0</v>
      </c>
      <c r="I310" s="50">
        <f t="shared" si="544"/>
        <v>0</v>
      </c>
      <c r="J310" s="50">
        <f t="shared" si="544"/>
        <v>0</v>
      </c>
      <c r="K310" s="50">
        <f t="shared" si="544"/>
        <v>0</v>
      </c>
      <c r="L310" s="50">
        <f t="shared" si="384"/>
        <v>0</v>
      </c>
      <c r="M310" s="50">
        <f t="shared" si="544"/>
        <v>1100000000</v>
      </c>
      <c r="N310" s="95">
        <f t="shared" si="544"/>
        <v>1.0730251011395464E-4</v>
      </c>
      <c r="O310" s="50">
        <f t="shared" si="544"/>
        <v>0</v>
      </c>
      <c r="P310" s="50">
        <f t="shared" si="544"/>
        <v>875280233</v>
      </c>
      <c r="Q310" s="50">
        <f t="shared" si="544"/>
        <v>224719767</v>
      </c>
      <c r="R310" s="50">
        <f t="shared" si="544"/>
        <v>875280233</v>
      </c>
      <c r="S310" s="50">
        <f t="shared" si="544"/>
        <v>224719767</v>
      </c>
      <c r="T310" s="50">
        <f t="shared" si="544"/>
        <v>0</v>
      </c>
      <c r="U310" s="50">
        <f t="shared" si="544"/>
        <v>0</v>
      </c>
      <c r="V310" s="50">
        <f t="shared" si="545"/>
        <v>875280233</v>
      </c>
      <c r="W310" s="50">
        <f t="shared" si="545"/>
        <v>0</v>
      </c>
      <c r="X310" s="50">
        <f t="shared" si="545"/>
        <v>0</v>
      </c>
      <c r="Y310" s="52">
        <f t="shared" si="530"/>
        <v>0.79570930272727269</v>
      </c>
      <c r="Z310" s="52">
        <f t="shared" si="531"/>
        <v>0</v>
      </c>
      <c r="AA310" s="52">
        <f t="shared" si="532"/>
        <v>0</v>
      </c>
      <c r="AB310" s="52">
        <f t="shared" si="435"/>
        <v>0</v>
      </c>
      <c r="AC310" s="53" t="s">
        <v>41</v>
      </c>
    </row>
    <row r="311" spans="1:29" ht="42" customHeight="1" x14ac:dyDescent="0.25">
      <c r="A311" s="54" t="s">
        <v>492</v>
      </c>
      <c r="B311" s="116" t="s">
        <v>38</v>
      </c>
      <c r="C311" s="55">
        <v>10</v>
      </c>
      <c r="D311" s="55" t="s">
        <v>39</v>
      </c>
      <c r="E311" s="69" t="s">
        <v>262</v>
      </c>
      <c r="F311" s="57">
        <v>1100000000</v>
      </c>
      <c r="G311" s="57">
        <v>0</v>
      </c>
      <c r="H311" s="57">
        <v>0</v>
      </c>
      <c r="I311" s="57">
        <v>0</v>
      </c>
      <c r="J311" s="57">
        <v>0</v>
      </c>
      <c r="K311" s="57">
        <v>0</v>
      </c>
      <c r="L311" s="57">
        <f t="shared" si="384"/>
        <v>0</v>
      </c>
      <c r="M311" s="58">
        <f>+F311+L311</f>
        <v>1100000000</v>
      </c>
      <c r="N311" s="59">
        <f t="shared" ref="N311:N341" si="546">M311/$M$342</f>
        <v>1.0730251011395464E-4</v>
      </c>
      <c r="O311" s="57">
        <v>0</v>
      </c>
      <c r="P311" s="58">
        <v>875280233</v>
      </c>
      <c r="Q311" s="57">
        <f t="shared" ref="Q311" si="547">M311-P311</f>
        <v>224719767</v>
      </c>
      <c r="R311" s="58">
        <v>875280233</v>
      </c>
      <c r="S311" s="109">
        <f>+M311-R311</f>
        <v>224719767</v>
      </c>
      <c r="T311" s="57">
        <f>P311-R311</f>
        <v>0</v>
      </c>
      <c r="U311" s="58">
        <v>0</v>
      </c>
      <c r="V311" s="57">
        <f t="shared" ref="V311" si="548">+R311-U311</f>
        <v>875280233</v>
      </c>
      <c r="W311" s="58">
        <v>0</v>
      </c>
      <c r="X311" s="60">
        <f t="shared" ref="X311" si="549">+U311-W311</f>
        <v>0</v>
      </c>
      <c r="Y311" s="61">
        <f t="shared" si="530"/>
        <v>0.79570930272727269</v>
      </c>
      <c r="Z311" s="61">
        <f t="shared" si="531"/>
        <v>0</v>
      </c>
      <c r="AA311" s="61">
        <f t="shared" si="532"/>
        <v>0</v>
      </c>
      <c r="AB311" s="61">
        <f t="shared" si="435"/>
        <v>0</v>
      </c>
      <c r="AC311" s="62" t="s">
        <v>41</v>
      </c>
    </row>
    <row r="312" spans="1:29" ht="39.75" customHeight="1" x14ac:dyDescent="0.25">
      <c r="A312" s="312" t="s">
        <v>493</v>
      </c>
      <c r="B312" s="47" t="s">
        <v>38</v>
      </c>
      <c r="C312" s="47">
        <v>10</v>
      </c>
      <c r="D312" s="316" t="s">
        <v>39</v>
      </c>
      <c r="E312" s="308" t="s">
        <v>494</v>
      </c>
      <c r="F312" s="50">
        <f t="shared" ref="F312:K312" si="550">+F315</f>
        <v>10000000000</v>
      </c>
      <c r="G312" s="50">
        <f t="shared" si="550"/>
        <v>0</v>
      </c>
      <c r="H312" s="50">
        <f t="shared" si="550"/>
        <v>0</v>
      </c>
      <c r="I312" s="50">
        <f t="shared" si="550"/>
        <v>0</v>
      </c>
      <c r="J312" s="50">
        <f t="shared" si="550"/>
        <v>0</v>
      </c>
      <c r="K312" s="50">
        <f t="shared" si="550"/>
        <v>0</v>
      </c>
      <c r="L312" s="50">
        <f t="shared" ref="L312:L341" si="551">+G312-H312-I312+J312-K312</f>
        <v>0</v>
      </c>
      <c r="M312" s="50">
        <f t="shared" ref="M312:X312" si="552">+M315</f>
        <v>10000000000</v>
      </c>
      <c r="N312" s="95">
        <f t="shared" si="552"/>
        <v>9.754773646723149E-4</v>
      </c>
      <c r="O312" s="50">
        <f t="shared" si="552"/>
        <v>0</v>
      </c>
      <c r="P312" s="50">
        <f t="shared" si="552"/>
        <v>5690267585.6999998</v>
      </c>
      <c r="Q312" s="50">
        <f t="shared" si="552"/>
        <v>4309732414.3000002</v>
      </c>
      <c r="R312" s="50">
        <f t="shared" si="552"/>
        <v>2664578826.6999998</v>
      </c>
      <c r="S312" s="50">
        <f t="shared" si="552"/>
        <v>7335421173.3000002</v>
      </c>
      <c r="T312" s="50">
        <f t="shared" si="552"/>
        <v>3025688759</v>
      </c>
      <c r="U312" s="50">
        <f t="shared" si="552"/>
        <v>0</v>
      </c>
      <c r="V312" s="50">
        <f t="shared" si="552"/>
        <v>2664578826.6999998</v>
      </c>
      <c r="W312" s="50">
        <f t="shared" si="552"/>
        <v>0</v>
      </c>
      <c r="X312" s="50">
        <f t="shared" si="552"/>
        <v>0</v>
      </c>
      <c r="Y312" s="52">
        <f t="shared" si="530"/>
        <v>0.26645788266999998</v>
      </c>
      <c r="Z312" s="52">
        <f t="shared" si="531"/>
        <v>0</v>
      </c>
      <c r="AA312" s="52">
        <f t="shared" si="532"/>
        <v>0</v>
      </c>
      <c r="AB312" s="52">
        <f t="shared" si="435"/>
        <v>0</v>
      </c>
      <c r="AC312" s="53" t="s">
        <v>41</v>
      </c>
    </row>
    <row r="313" spans="1:29" ht="34.5" customHeight="1" x14ac:dyDescent="0.25">
      <c r="A313" s="312"/>
      <c r="B313" s="316" t="s">
        <v>42</v>
      </c>
      <c r="C313" s="47">
        <v>20</v>
      </c>
      <c r="D313" s="316"/>
      <c r="E313" s="308"/>
      <c r="F313" s="50">
        <f>+F320</f>
        <v>223290886376</v>
      </c>
      <c r="G313" s="50">
        <f t="shared" ref="G313:K313" si="553">+G320</f>
        <v>0</v>
      </c>
      <c r="H313" s="50">
        <f t="shared" si="553"/>
        <v>0</v>
      </c>
      <c r="I313" s="50">
        <f t="shared" si="553"/>
        <v>0</v>
      </c>
      <c r="J313" s="50">
        <f t="shared" si="553"/>
        <v>6678407469</v>
      </c>
      <c r="K313" s="50">
        <f t="shared" si="553"/>
        <v>6678407469</v>
      </c>
      <c r="L313" s="50">
        <f t="shared" si="551"/>
        <v>0</v>
      </c>
      <c r="M313" s="50">
        <f t="shared" ref="M313:X313" si="554">+M320</f>
        <v>223290886376</v>
      </c>
      <c r="N313" s="95">
        <f t="shared" si="554"/>
        <v>2.1781520539740577E-2</v>
      </c>
      <c r="O313" s="50">
        <f t="shared" si="554"/>
        <v>0</v>
      </c>
      <c r="P313" s="50">
        <f t="shared" si="554"/>
        <v>82765410841.399994</v>
      </c>
      <c r="Q313" s="50">
        <f t="shared" si="554"/>
        <v>140525475534.60001</v>
      </c>
      <c r="R313" s="50">
        <f t="shared" si="554"/>
        <v>9632122215.3999996</v>
      </c>
      <c r="S313" s="50">
        <f t="shared" si="554"/>
        <v>213658764160.60001</v>
      </c>
      <c r="T313" s="50">
        <f t="shared" si="554"/>
        <v>73133288626</v>
      </c>
      <c r="U313" s="50">
        <f t="shared" si="554"/>
        <v>624867</v>
      </c>
      <c r="V313" s="50">
        <f t="shared" si="554"/>
        <v>9631497348.3999996</v>
      </c>
      <c r="W313" s="50">
        <f t="shared" si="554"/>
        <v>0</v>
      </c>
      <c r="X313" s="50">
        <f t="shared" si="554"/>
        <v>624867</v>
      </c>
      <c r="Y313" s="52">
        <f t="shared" si="530"/>
        <v>4.3137104123365112E-2</v>
      </c>
      <c r="Z313" s="52">
        <f t="shared" si="531"/>
        <v>2.7984438153368476E-6</v>
      </c>
      <c r="AA313" s="52">
        <f t="shared" si="532"/>
        <v>0</v>
      </c>
      <c r="AB313" s="52">
        <f t="shared" si="435"/>
        <v>6.4873242472043393E-5</v>
      </c>
      <c r="AC313" s="53">
        <f t="shared" si="538"/>
        <v>0</v>
      </c>
    </row>
    <row r="314" spans="1:29" ht="39.75" customHeight="1" x14ac:dyDescent="0.25">
      <c r="A314" s="312"/>
      <c r="B314" s="316"/>
      <c r="C314" s="47">
        <v>21</v>
      </c>
      <c r="D314" s="316"/>
      <c r="E314" s="308"/>
      <c r="F314" s="50">
        <f>+F325</f>
        <v>20765102999</v>
      </c>
      <c r="G314" s="50">
        <f t="shared" ref="G314:K314" si="555">+G325</f>
        <v>0</v>
      </c>
      <c r="H314" s="50">
        <f t="shared" si="555"/>
        <v>0</v>
      </c>
      <c r="I314" s="50">
        <f t="shared" si="555"/>
        <v>0</v>
      </c>
      <c r="J314" s="50">
        <f t="shared" si="555"/>
        <v>13899643112</v>
      </c>
      <c r="K314" s="50">
        <f t="shared" si="555"/>
        <v>13899643112</v>
      </c>
      <c r="L314" s="50">
        <f t="shared" si="551"/>
        <v>0</v>
      </c>
      <c r="M314" s="50">
        <f t="shared" ref="M314:X314" si="556">+M325</f>
        <v>20765102999</v>
      </c>
      <c r="N314" s="95">
        <f t="shared" si="556"/>
        <v>2.0255887950613701E-3</v>
      </c>
      <c r="O314" s="50">
        <f t="shared" si="556"/>
        <v>0</v>
      </c>
      <c r="P314" s="50">
        <f t="shared" si="556"/>
        <v>5638798147</v>
      </c>
      <c r="Q314" s="50">
        <f t="shared" si="556"/>
        <v>15126304852</v>
      </c>
      <c r="R314" s="50">
        <f t="shared" si="556"/>
        <v>5460358147</v>
      </c>
      <c r="S314" s="50">
        <f t="shared" si="556"/>
        <v>15304744852</v>
      </c>
      <c r="T314" s="50">
        <f t="shared" si="556"/>
        <v>178440000</v>
      </c>
      <c r="U314" s="50">
        <f t="shared" si="556"/>
        <v>0</v>
      </c>
      <c r="V314" s="50">
        <f t="shared" si="556"/>
        <v>5460358147</v>
      </c>
      <c r="W314" s="50">
        <f t="shared" si="556"/>
        <v>0</v>
      </c>
      <c r="X314" s="50">
        <f t="shared" si="556"/>
        <v>0</v>
      </c>
      <c r="Y314" s="52">
        <f t="shared" si="530"/>
        <v>0.2629583945363988</v>
      </c>
      <c r="Z314" s="52">
        <f t="shared" si="531"/>
        <v>0</v>
      </c>
      <c r="AA314" s="52">
        <f t="shared" si="532"/>
        <v>0</v>
      </c>
      <c r="AB314" s="52">
        <f t="shared" si="435"/>
        <v>0</v>
      </c>
      <c r="AC314" s="53" t="s">
        <v>41</v>
      </c>
    </row>
    <row r="315" spans="1:29" ht="63.75" customHeight="1" x14ac:dyDescent="0.25">
      <c r="A315" s="46" t="s">
        <v>495</v>
      </c>
      <c r="B315" s="47" t="s">
        <v>38</v>
      </c>
      <c r="C315" s="47">
        <v>10</v>
      </c>
      <c r="D315" s="47" t="s">
        <v>39</v>
      </c>
      <c r="E315" s="48" t="s">
        <v>496</v>
      </c>
      <c r="F315" s="50">
        <f>+F316+F318</f>
        <v>10000000000</v>
      </c>
      <c r="G315" s="50">
        <f t="shared" ref="G315:K315" si="557">+G316+G318</f>
        <v>0</v>
      </c>
      <c r="H315" s="50">
        <f t="shared" si="557"/>
        <v>0</v>
      </c>
      <c r="I315" s="50">
        <f t="shared" si="557"/>
        <v>0</v>
      </c>
      <c r="J315" s="50">
        <f t="shared" si="557"/>
        <v>0</v>
      </c>
      <c r="K315" s="50">
        <f t="shared" si="557"/>
        <v>0</v>
      </c>
      <c r="L315" s="50">
        <f t="shared" si="551"/>
        <v>0</v>
      </c>
      <c r="M315" s="50">
        <f t="shared" ref="M315:X315" si="558">+M316+M318</f>
        <v>10000000000</v>
      </c>
      <c r="N315" s="95">
        <f t="shared" si="558"/>
        <v>9.754773646723149E-4</v>
      </c>
      <c r="O315" s="50">
        <f t="shared" si="558"/>
        <v>0</v>
      </c>
      <c r="P315" s="50">
        <f t="shared" si="558"/>
        <v>5690267585.6999998</v>
      </c>
      <c r="Q315" s="50">
        <f t="shared" si="558"/>
        <v>4309732414.3000002</v>
      </c>
      <c r="R315" s="50">
        <f t="shared" si="558"/>
        <v>2664578826.6999998</v>
      </c>
      <c r="S315" s="50">
        <f t="shared" si="558"/>
        <v>7335421173.3000002</v>
      </c>
      <c r="T315" s="50">
        <f t="shared" si="558"/>
        <v>3025688759</v>
      </c>
      <c r="U315" s="50">
        <f t="shared" si="558"/>
        <v>0</v>
      </c>
      <c r="V315" s="50">
        <f t="shared" si="558"/>
        <v>2664578826.6999998</v>
      </c>
      <c r="W315" s="50">
        <f t="shared" si="558"/>
        <v>0</v>
      </c>
      <c r="X315" s="50">
        <f t="shared" si="558"/>
        <v>0</v>
      </c>
      <c r="Y315" s="52">
        <f t="shared" si="530"/>
        <v>0.26645788266999998</v>
      </c>
      <c r="Z315" s="52">
        <f t="shared" si="531"/>
        <v>0</v>
      </c>
      <c r="AA315" s="52">
        <f t="shared" si="532"/>
        <v>0</v>
      </c>
      <c r="AB315" s="52">
        <f t="shared" ref="AB315:AB342" si="559">+U315/R315</f>
        <v>0</v>
      </c>
      <c r="AC315" s="53" t="s">
        <v>41</v>
      </c>
    </row>
    <row r="316" spans="1:29" ht="42" customHeight="1" x14ac:dyDescent="0.25">
      <c r="A316" s="46" t="s">
        <v>497</v>
      </c>
      <c r="B316" s="47" t="s">
        <v>38</v>
      </c>
      <c r="C316" s="47">
        <v>10</v>
      </c>
      <c r="D316" s="47" t="s">
        <v>39</v>
      </c>
      <c r="E316" s="48" t="s">
        <v>390</v>
      </c>
      <c r="F316" s="50">
        <f t="shared" ref="F316:X316" si="560">+F317</f>
        <v>1436858000</v>
      </c>
      <c r="G316" s="50">
        <f t="shared" si="560"/>
        <v>0</v>
      </c>
      <c r="H316" s="50">
        <f t="shared" si="560"/>
        <v>0</v>
      </c>
      <c r="I316" s="50">
        <f t="shared" si="560"/>
        <v>0</v>
      </c>
      <c r="J316" s="50">
        <f t="shared" si="560"/>
        <v>0</v>
      </c>
      <c r="K316" s="50">
        <f t="shared" si="560"/>
        <v>0</v>
      </c>
      <c r="L316" s="50">
        <f t="shared" si="551"/>
        <v>0</v>
      </c>
      <c r="M316" s="50">
        <f t="shared" si="560"/>
        <v>1436858000</v>
      </c>
      <c r="N316" s="95">
        <f t="shared" si="560"/>
        <v>1.4016224552483331E-4</v>
      </c>
      <c r="O316" s="50">
        <f t="shared" si="560"/>
        <v>0</v>
      </c>
      <c r="P316" s="50">
        <f t="shared" si="560"/>
        <v>0</v>
      </c>
      <c r="Q316" s="50">
        <f t="shared" si="560"/>
        <v>1436858000</v>
      </c>
      <c r="R316" s="50">
        <f t="shared" si="560"/>
        <v>0</v>
      </c>
      <c r="S316" s="50">
        <f t="shared" si="560"/>
        <v>1436858000</v>
      </c>
      <c r="T316" s="50">
        <f t="shared" si="560"/>
        <v>0</v>
      </c>
      <c r="U316" s="50">
        <f t="shared" si="560"/>
        <v>0</v>
      </c>
      <c r="V316" s="50">
        <f t="shared" si="560"/>
        <v>0</v>
      </c>
      <c r="W316" s="50">
        <f t="shared" si="560"/>
        <v>0</v>
      </c>
      <c r="X316" s="50">
        <f t="shared" si="560"/>
        <v>0</v>
      </c>
      <c r="Y316" s="52">
        <f t="shared" si="530"/>
        <v>0</v>
      </c>
      <c r="Z316" s="52">
        <f t="shared" si="531"/>
        <v>0</v>
      </c>
      <c r="AA316" s="52">
        <f t="shared" si="532"/>
        <v>0</v>
      </c>
      <c r="AB316" s="52" t="s">
        <v>41</v>
      </c>
      <c r="AC316" s="53" t="s">
        <v>41</v>
      </c>
    </row>
    <row r="317" spans="1:29" ht="42" customHeight="1" x14ac:dyDescent="0.25">
      <c r="A317" s="54" t="s">
        <v>498</v>
      </c>
      <c r="B317" s="55" t="s">
        <v>38</v>
      </c>
      <c r="C317" s="55">
        <v>10</v>
      </c>
      <c r="D317" s="55" t="s">
        <v>39</v>
      </c>
      <c r="E317" s="69" t="s">
        <v>262</v>
      </c>
      <c r="F317" s="58">
        <v>1436858000</v>
      </c>
      <c r="G317" s="57">
        <v>0</v>
      </c>
      <c r="H317" s="57">
        <v>0</v>
      </c>
      <c r="I317" s="57">
        <v>0</v>
      </c>
      <c r="J317" s="57">
        <v>0</v>
      </c>
      <c r="K317" s="57">
        <v>0</v>
      </c>
      <c r="L317" s="57">
        <f t="shared" si="551"/>
        <v>0</v>
      </c>
      <c r="M317" s="58">
        <v>1436858000</v>
      </c>
      <c r="N317" s="59">
        <f t="shared" si="546"/>
        <v>1.4016224552483331E-4</v>
      </c>
      <c r="O317" s="57">
        <v>0</v>
      </c>
      <c r="P317" s="58">
        <v>0</v>
      </c>
      <c r="Q317" s="57">
        <f t="shared" ref="Q317" si="561">M317-P317</f>
        <v>1436858000</v>
      </c>
      <c r="R317" s="58">
        <v>0</v>
      </c>
      <c r="S317" s="109">
        <f>+M317-R317</f>
        <v>1436858000</v>
      </c>
      <c r="T317" s="57">
        <f>P317-R317</f>
        <v>0</v>
      </c>
      <c r="U317" s="58">
        <v>0</v>
      </c>
      <c r="V317" s="57">
        <f t="shared" ref="V317" si="562">+R317-U317</f>
        <v>0</v>
      </c>
      <c r="W317" s="58">
        <v>0</v>
      </c>
      <c r="X317" s="60">
        <f t="shared" ref="X317" si="563">+U317-W317</f>
        <v>0</v>
      </c>
      <c r="Y317" s="61">
        <f t="shared" si="530"/>
        <v>0</v>
      </c>
      <c r="Z317" s="61">
        <f t="shared" si="531"/>
        <v>0</v>
      </c>
      <c r="AA317" s="61">
        <f t="shared" si="532"/>
        <v>0</v>
      </c>
      <c r="AB317" s="61" t="s">
        <v>41</v>
      </c>
      <c r="AC317" s="62" t="s">
        <v>41</v>
      </c>
    </row>
    <row r="318" spans="1:29" ht="42" customHeight="1" x14ac:dyDescent="0.25">
      <c r="A318" s="46" t="s">
        <v>499</v>
      </c>
      <c r="B318" s="47" t="s">
        <v>38</v>
      </c>
      <c r="C318" s="47">
        <v>10</v>
      </c>
      <c r="D318" s="47" t="s">
        <v>39</v>
      </c>
      <c r="E318" s="48" t="s">
        <v>393</v>
      </c>
      <c r="F318" s="50">
        <f>+F319</f>
        <v>8563142000</v>
      </c>
      <c r="G318" s="50">
        <f t="shared" ref="G318:L318" si="564">+G319</f>
        <v>0</v>
      </c>
      <c r="H318" s="50">
        <f t="shared" si="564"/>
        <v>0</v>
      </c>
      <c r="I318" s="50">
        <f t="shared" si="564"/>
        <v>0</v>
      </c>
      <c r="J318" s="50">
        <f t="shared" si="564"/>
        <v>0</v>
      </c>
      <c r="K318" s="50">
        <f t="shared" si="564"/>
        <v>0</v>
      </c>
      <c r="L318" s="50">
        <f t="shared" si="564"/>
        <v>0</v>
      </c>
      <c r="M318" s="50">
        <f>+M319</f>
        <v>8563142000</v>
      </c>
      <c r="N318" s="51">
        <f t="shared" si="546"/>
        <v>8.3531511914748159E-4</v>
      </c>
      <c r="O318" s="50">
        <f t="shared" ref="O318:X318" si="565">+O319</f>
        <v>0</v>
      </c>
      <c r="P318" s="50">
        <f t="shared" si="565"/>
        <v>5690267585.6999998</v>
      </c>
      <c r="Q318" s="50">
        <f t="shared" si="565"/>
        <v>2872874414.3000002</v>
      </c>
      <c r="R318" s="50">
        <f t="shared" si="565"/>
        <v>2664578826.6999998</v>
      </c>
      <c r="S318" s="50">
        <f t="shared" si="565"/>
        <v>5898563173.3000002</v>
      </c>
      <c r="T318" s="50">
        <f t="shared" si="565"/>
        <v>3025688759</v>
      </c>
      <c r="U318" s="50">
        <f t="shared" si="565"/>
        <v>0</v>
      </c>
      <c r="V318" s="50">
        <f t="shared" si="565"/>
        <v>2664578826.6999998</v>
      </c>
      <c r="W318" s="50">
        <f t="shared" si="565"/>
        <v>0</v>
      </c>
      <c r="X318" s="50">
        <f t="shared" si="565"/>
        <v>0</v>
      </c>
      <c r="Y318" s="52">
        <f t="shared" si="530"/>
        <v>0.31116835697691336</v>
      </c>
      <c r="Z318" s="52">
        <f t="shared" si="531"/>
        <v>0</v>
      </c>
      <c r="AA318" s="52">
        <f t="shared" si="532"/>
        <v>0</v>
      </c>
      <c r="AB318" s="52">
        <f t="shared" si="559"/>
        <v>0</v>
      </c>
      <c r="AC318" s="53" t="s">
        <v>41</v>
      </c>
    </row>
    <row r="319" spans="1:29" ht="42" customHeight="1" x14ac:dyDescent="0.25">
      <c r="A319" s="54" t="s">
        <v>500</v>
      </c>
      <c r="B319" s="55" t="s">
        <v>38</v>
      </c>
      <c r="C319" s="55">
        <v>10</v>
      </c>
      <c r="D319" s="55" t="s">
        <v>39</v>
      </c>
      <c r="E319" s="69" t="s">
        <v>262</v>
      </c>
      <c r="F319" s="58">
        <v>8563142000</v>
      </c>
      <c r="G319" s="57">
        <v>0</v>
      </c>
      <c r="H319" s="57">
        <v>0</v>
      </c>
      <c r="I319" s="57">
        <v>0</v>
      </c>
      <c r="J319" s="57">
        <v>0</v>
      </c>
      <c r="K319" s="57">
        <v>0</v>
      </c>
      <c r="L319" s="57">
        <f t="shared" si="551"/>
        <v>0</v>
      </c>
      <c r="M319" s="58">
        <v>8563142000</v>
      </c>
      <c r="N319" s="59">
        <f t="shared" si="546"/>
        <v>8.3531511914748159E-4</v>
      </c>
      <c r="O319" s="57">
        <v>0</v>
      </c>
      <c r="P319" s="58">
        <v>5690267585.6999998</v>
      </c>
      <c r="Q319" s="57">
        <f t="shared" ref="Q319" si="566">M319-P319</f>
        <v>2872874414.3000002</v>
      </c>
      <c r="R319" s="58">
        <v>2664578826.6999998</v>
      </c>
      <c r="S319" s="109">
        <f>+M319-R319</f>
        <v>5898563173.3000002</v>
      </c>
      <c r="T319" s="57">
        <f>P319-R319</f>
        <v>3025688759</v>
      </c>
      <c r="U319" s="58">
        <v>0</v>
      </c>
      <c r="V319" s="57">
        <f t="shared" ref="V319" si="567">+R319-U319</f>
        <v>2664578826.6999998</v>
      </c>
      <c r="W319" s="58">
        <v>0</v>
      </c>
      <c r="X319" s="60">
        <f t="shared" ref="X319" si="568">+U319-W319</f>
        <v>0</v>
      </c>
      <c r="Y319" s="61">
        <f t="shared" si="530"/>
        <v>0.31116835697691336</v>
      </c>
      <c r="Z319" s="61">
        <f t="shared" si="531"/>
        <v>0</v>
      </c>
      <c r="AA319" s="61">
        <f t="shared" si="532"/>
        <v>0</v>
      </c>
      <c r="AB319" s="61">
        <f t="shared" si="559"/>
        <v>0</v>
      </c>
      <c r="AC319" s="62" t="s">
        <v>41</v>
      </c>
    </row>
    <row r="320" spans="1:29" ht="66.75" customHeight="1" x14ac:dyDescent="0.25">
      <c r="A320" s="46" t="s">
        <v>495</v>
      </c>
      <c r="B320" s="47" t="s">
        <v>42</v>
      </c>
      <c r="C320" s="47">
        <v>20</v>
      </c>
      <c r="D320" s="47" t="s">
        <v>39</v>
      </c>
      <c r="E320" s="48" t="s">
        <v>496</v>
      </c>
      <c r="F320" s="50">
        <f>+F321+F323</f>
        <v>223290886376</v>
      </c>
      <c r="G320" s="50">
        <f t="shared" ref="G320:X320" si="569">+G321+G323</f>
        <v>0</v>
      </c>
      <c r="H320" s="50">
        <f t="shared" si="569"/>
        <v>0</v>
      </c>
      <c r="I320" s="50">
        <f t="shared" si="569"/>
        <v>0</v>
      </c>
      <c r="J320" s="50">
        <f t="shared" si="569"/>
        <v>6678407469</v>
      </c>
      <c r="K320" s="50">
        <f t="shared" si="569"/>
        <v>6678407469</v>
      </c>
      <c r="L320" s="50">
        <f t="shared" si="551"/>
        <v>0</v>
      </c>
      <c r="M320" s="50">
        <f t="shared" si="569"/>
        <v>223290886376</v>
      </c>
      <c r="N320" s="51">
        <f t="shared" si="546"/>
        <v>2.1781520539740577E-2</v>
      </c>
      <c r="O320" s="50">
        <f t="shared" si="569"/>
        <v>0</v>
      </c>
      <c r="P320" s="50">
        <f t="shared" si="569"/>
        <v>82765410841.399994</v>
      </c>
      <c r="Q320" s="50">
        <f t="shared" si="569"/>
        <v>140525475534.60001</v>
      </c>
      <c r="R320" s="50">
        <f t="shared" si="569"/>
        <v>9632122215.3999996</v>
      </c>
      <c r="S320" s="50">
        <f t="shared" si="569"/>
        <v>213658764160.60001</v>
      </c>
      <c r="T320" s="50">
        <f t="shared" si="569"/>
        <v>73133288626</v>
      </c>
      <c r="U320" s="50">
        <f t="shared" si="569"/>
        <v>624867</v>
      </c>
      <c r="V320" s="50">
        <f t="shared" si="569"/>
        <v>9631497348.3999996</v>
      </c>
      <c r="W320" s="50">
        <f t="shared" si="569"/>
        <v>0</v>
      </c>
      <c r="X320" s="50">
        <f t="shared" si="569"/>
        <v>624867</v>
      </c>
      <c r="Y320" s="52">
        <f t="shared" si="530"/>
        <v>4.3137104123365112E-2</v>
      </c>
      <c r="Z320" s="52">
        <f t="shared" si="531"/>
        <v>2.7984438153368476E-6</v>
      </c>
      <c r="AA320" s="52">
        <f t="shared" si="532"/>
        <v>0</v>
      </c>
      <c r="AB320" s="52">
        <f t="shared" si="559"/>
        <v>6.4873242472043393E-5</v>
      </c>
      <c r="AC320" s="53">
        <f t="shared" ref="AC320:AC322" si="570">+W320/U320</f>
        <v>0</v>
      </c>
    </row>
    <row r="321" spans="1:29" ht="42" customHeight="1" x14ac:dyDescent="0.25">
      <c r="A321" s="46" t="s">
        <v>499</v>
      </c>
      <c r="B321" s="47" t="s">
        <v>42</v>
      </c>
      <c r="C321" s="47">
        <v>20</v>
      </c>
      <c r="D321" s="47" t="s">
        <v>39</v>
      </c>
      <c r="E321" s="48" t="s">
        <v>393</v>
      </c>
      <c r="F321" s="50">
        <f t="shared" ref="F321:X321" si="571">+F322</f>
        <v>7126284000</v>
      </c>
      <c r="G321" s="50">
        <f t="shared" si="571"/>
        <v>0</v>
      </c>
      <c r="H321" s="50">
        <f t="shared" si="571"/>
        <v>0</v>
      </c>
      <c r="I321" s="50">
        <f t="shared" si="571"/>
        <v>0</v>
      </c>
      <c r="J321" s="50">
        <f t="shared" si="571"/>
        <v>6678407469</v>
      </c>
      <c r="K321" s="50">
        <f t="shared" si="571"/>
        <v>0</v>
      </c>
      <c r="L321" s="50">
        <f t="shared" si="551"/>
        <v>6678407469</v>
      </c>
      <c r="M321" s="50">
        <f t="shared" si="571"/>
        <v>13804691469</v>
      </c>
      <c r="N321" s="51">
        <f t="shared" si="546"/>
        <v>1.3466164054294508E-3</v>
      </c>
      <c r="O321" s="50">
        <f t="shared" si="571"/>
        <v>0</v>
      </c>
      <c r="P321" s="50">
        <f t="shared" si="571"/>
        <v>7790456713.3999996</v>
      </c>
      <c r="Q321" s="50">
        <f t="shared" si="571"/>
        <v>6014234755.6000004</v>
      </c>
      <c r="R321" s="50">
        <f t="shared" si="571"/>
        <v>6669322245.3999996</v>
      </c>
      <c r="S321" s="50">
        <f t="shared" si="571"/>
        <v>7135369223.6000004</v>
      </c>
      <c r="T321" s="50">
        <f t="shared" si="571"/>
        <v>1121134468</v>
      </c>
      <c r="U321" s="50">
        <f t="shared" si="571"/>
        <v>624867</v>
      </c>
      <c r="V321" s="50">
        <f t="shared" si="571"/>
        <v>6668697378.3999996</v>
      </c>
      <c r="W321" s="50">
        <f t="shared" si="571"/>
        <v>0</v>
      </c>
      <c r="X321" s="50">
        <f t="shared" si="571"/>
        <v>624867</v>
      </c>
      <c r="Y321" s="52">
        <f t="shared" si="530"/>
        <v>0.4831199784780934</v>
      </c>
      <c r="Z321" s="52">
        <f t="shared" si="531"/>
        <v>4.5264829091125268E-5</v>
      </c>
      <c r="AA321" s="52">
        <f t="shared" si="532"/>
        <v>0</v>
      </c>
      <c r="AB321" s="52">
        <f t="shared" si="559"/>
        <v>9.3692728737314589E-5</v>
      </c>
      <c r="AC321" s="53">
        <f t="shared" si="570"/>
        <v>0</v>
      </c>
    </row>
    <row r="322" spans="1:29" ht="42" customHeight="1" x14ac:dyDescent="0.25">
      <c r="A322" s="54" t="s">
        <v>500</v>
      </c>
      <c r="B322" s="116" t="s">
        <v>42</v>
      </c>
      <c r="C322" s="55">
        <v>20</v>
      </c>
      <c r="D322" s="55" t="s">
        <v>39</v>
      </c>
      <c r="E322" s="69" t="s">
        <v>262</v>
      </c>
      <c r="F322" s="57">
        <v>7126284000</v>
      </c>
      <c r="G322" s="57">
        <v>0</v>
      </c>
      <c r="H322" s="57">
        <v>0</v>
      </c>
      <c r="I322" s="57">
        <v>0</v>
      </c>
      <c r="J322" s="57">
        <v>6678407469</v>
      </c>
      <c r="K322" s="57">
        <v>0</v>
      </c>
      <c r="L322" s="57">
        <f t="shared" si="551"/>
        <v>6678407469</v>
      </c>
      <c r="M322" s="57">
        <f>+F322+L322</f>
        <v>13804691469</v>
      </c>
      <c r="N322" s="59">
        <f t="shared" si="546"/>
        <v>1.3466164054294508E-3</v>
      </c>
      <c r="O322" s="57">
        <v>0</v>
      </c>
      <c r="P322" s="58">
        <v>7790456713.3999996</v>
      </c>
      <c r="Q322" s="57">
        <f t="shared" ref="Q322" si="572">M322-P322</f>
        <v>6014234755.6000004</v>
      </c>
      <c r="R322" s="58">
        <v>6669322245.3999996</v>
      </c>
      <c r="S322" s="109">
        <f>+M322-R322</f>
        <v>7135369223.6000004</v>
      </c>
      <c r="T322" s="57">
        <f>P322-R322</f>
        <v>1121134468</v>
      </c>
      <c r="U322" s="58">
        <v>624867</v>
      </c>
      <c r="V322" s="57">
        <f t="shared" ref="V322" si="573">+R322-U322</f>
        <v>6668697378.3999996</v>
      </c>
      <c r="W322" s="58">
        <v>0</v>
      </c>
      <c r="X322" s="60">
        <f t="shared" ref="X322" si="574">+U322-W322</f>
        <v>624867</v>
      </c>
      <c r="Y322" s="61">
        <f t="shared" si="530"/>
        <v>0.4831199784780934</v>
      </c>
      <c r="Z322" s="61">
        <f t="shared" si="531"/>
        <v>4.5264829091125268E-5</v>
      </c>
      <c r="AA322" s="61">
        <f t="shared" si="532"/>
        <v>0</v>
      </c>
      <c r="AB322" s="61">
        <f t="shared" si="559"/>
        <v>9.3692728737314589E-5</v>
      </c>
      <c r="AC322" s="62">
        <f t="shared" si="570"/>
        <v>0</v>
      </c>
    </row>
    <row r="323" spans="1:29" ht="42" customHeight="1" x14ac:dyDescent="0.25">
      <c r="A323" s="46" t="s">
        <v>497</v>
      </c>
      <c r="B323" s="47" t="s">
        <v>42</v>
      </c>
      <c r="C323" s="47">
        <v>20</v>
      </c>
      <c r="D323" s="47" t="s">
        <v>39</v>
      </c>
      <c r="E323" s="48" t="s">
        <v>390</v>
      </c>
      <c r="F323" s="50">
        <f t="shared" ref="F323:X323" si="575">+F324</f>
        <v>216164602376</v>
      </c>
      <c r="G323" s="50">
        <f t="shared" si="575"/>
        <v>0</v>
      </c>
      <c r="H323" s="50">
        <f t="shared" si="575"/>
        <v>0</v>
      </c>
      <c r="I323" s="50">
        <f t="shared" si="575"/>
        <v>0</v>
      </c>
      <c r="J323" s="50">
        <f t="shared" si="575"/>
        <v>0</v>
      </c>
      <c r="K323" s="50">
        <f t="shared" si="575"/>
        <v>6678407469</v>
      </c>
      <c r="L323" s="50">
        <f t="shared" si="551"/>
        <v>-6678407469</v>
      </c>
      <c r="M323" s="50">
        <f t="shared" si="575"/>
        <v>209486194907</v>
      </c>
      <c r="N323" s="51">
        <f t="shared" si="546"/>
        <v>2.0434904134311128E-2</v>
      </c>
      <c r="O323" s="50">
        <f t="shared" si="575"/>
        <v>0</v>
      </c>
      <c r="P323" s="50">
        <f t="shared" si="575"/>
        <v>74974954128</v>
      </c>
      <c r="Q323" s="50">
        <f t="shared" si="575"/>
        <v>134511240779</v>
      </c>
      <c r="R323" s="50">
        <f t="shared" si="575"/>
        <v>2962799970</v>
      </c>
      <c r="S323" s="50">
        <f t="shared" si="575"/>
        <v>206523394937</v>
      </c>
      <c r="T323" s="50">
        <f t="shared" si="575"/>
        <v>72012154158</v>
      </c>
      <c r="U323" s="50">
        <f t="shared" si="575"/>
        <v>0</v>
      </c>
      <c r="V323" s="50">
        <f t="shared" si="575"/>
        <v>2962799970</v>
      </c>
      <c r="W323" s="50">
        <f t="shared" si="575"/>
        <v>0</v>
      </c>
      <c r="X323" s="50">
        <f t="shared" si="575"/>
        <v>0</v>
      </c>
      <c r="Y323" s="52">
        <f t="shared" si="530"/>
        <v>1.4143175264199701E-2</v>
      </c>
      <c r="Z323" s="52">
        <f t="shared" si="531"/>
        <v>0</v>
      </c>
      <c r="AA323" s="52">
        <f t="shared" si="532"/>
        <v>0</v>
      </c>
      <c r="AB323" s="52">
        <f t="shared" si="559"/>
        <v>0</v>
      </c>
      <c r="AC323" s="53" t="s">
        <v>41</v>
      </c>
    </row>
    <row r="324" spans="1:29" ht="42" customHeight="1" x14ac:dyDescent="0.25">
      <c r="A324" s="54" t="s">
        <v>498</v>
      </c>
      <c r="B324" s="116" t="s">
        <v>42</v>
      </c>
      <c r="C324" s="55">
        <v>20</v>
      </c>
      <c r="D324" s="55" t="s">
        <v>39</v>
      </c>
      <c r="E324" s="69" t="s">
        <v>262</v>
      </c>
      <c r="F324" s="57">
        <v>216164602376</v>
      </c>
      <c r="G324" s="57">
        <v>0</v>
      </c>
      <c r="H324" s="57">
        <v>0</v>
      </c>
      <c r="I324" s="57">
        <v>0</v>
      </c>
      <c r="J324" s="57">
        <v>0</v>
      </c>
      <c r="K324" s="57">
        <v>6678407469</v>
      </c>
      <c r="L324" s="57">
        <f t="shared" si="551"/>
        <v>-6678407469</v>
      </c>
      <c r="M324" s="58">
        <f>+F324+L324</f>
        <v>209486194907</v>
      </c>
      <c r="N324" s="59">
        <f t="shared" si="546"/>
        <v>2.0434904134311128E-2</v>
      </c>
      <c r="O324" s="57">
        <v>0</v>
      </c>
      <c r="P324" s="58">
        <v>74974954128</v>
      </c>
      <c r="Q324" s="57">
        <f t="shared" ref="Q324" si="576">M324-P324</f>
        <v>134511240779</v>
      </c>
      <c r="R324" s="58">
        <v>2962799970</v>
      </c>
      <c r="S324" s="109">
        <f>+M324-R324</f>
        <v>206523394937</v>
      </c>
      <c r="T324" s="57">
        <f>P324-R324</f>
        <v>72012154158</v>
      </c>
      <c r="U324" s="58">
        <v>0</v>
      </c>
      <c r="V324" s="57">
        <f t="shared" ref="V324" si="577">+R324-U324</f>
        <v>2962799970</v>
      </c>
      <c r="W324" s="58">
        <v>0</v>
      </c>
      <c r="X324" s="60">
        <f t="shared" ref="X324" si="578">+U324-W324</f>
        <v>0</v>
      </c>
      <c r="Y324" s="61">
        <f t="shared" si="530"/>
        <v>1.4143175264199701E-2</v>
      </c>
      <c r="Z324" s="61">
        <f t="shared" si="531"/>
        <v>0</v>
      </c>
      <c r="AA324" s="61">
        <f t="shared" si="532"/>
        <v>0</v>
      </c>
      <c r="AB324" s="61">
        <f t="shared" si="559"/>
        <v>0</v>
      </c>
      <c r="AC324" s="62" t="s">
        <v>41</v>
      </c>
    </row>
    <row r="325" spans="1:29" ht="62.25" customHeight="1" x14ac:dyDescent="0.25">
      <c r="A325" s="46" t="s">
        <v>495</v>
      </c>
      <c r="B325" s="47" t="s">
        <v>42</v>
      </c>
      <c r="C325" s="47">
        <v>21</v>
      </c>
      <c r="D325" s="47" t="s">
        <v>39</v>
      </c>
      <c r="E325" s="48" t="s">
        <v>496</v>
      </c>
      <c r="F325" s="50">
        <f>+F326+F328</f>
        <v>20765102999</v>
      </c>
      <c r="G325" s="50">
        <f t="shared" ref="G325:M325" si="579">+G326+G328</f>
        <v>0</v>
      </c>
      <c r="H325" s="50">
        <f t="shared" si="579"/>
        <v>0</v>
      </c>
      <c r="I325" s="50">
        <f t="shared" si="579"/>
        <v>0</v>
      </c>
      <c r="J325" s="50">
        <f t="shared" si="579"/>
        <v>13899643112</v>
      </c>
      <c r="K325" s="50">
        <f t="shared" si="579"/>
        <v>13899643112</v>
      </c>
      <c r="L325" s="50">
        <f t="shared" si="551"/>
        <v>0</v>
      </c>
      <c r="M325" s="50">
        <f t="shared" si="579"/>
        <v>20765102999</v>
      </c>
      <c r="N325" s="51">
        <f t="shared" si="546"/>
        <v>2.0255887950613701E-3</v>
      </c>
      <c r="O325" s="50">
        <f t="shared" ref="O325:X325" si="580">+O326+O328</f>
        <v>0</v>
      </c>
      <c r="P325" s="50">
        <f t="shared" si="580"/>
        <v>5638798147</v>
      </c>
      <c r="Q325" s="50">
        <f t="shared" si="580"/>
        <v>15126304852</v>
      </c>
      <c r="R325" s="50">
        <f t="shared" si="580"/>
        <v>5460358147</v>
      </c>
      <c r="S325" s="50">
        <f t="shared" si="580"/>
        <v>15304744852</v>
      </c>
      <c r="T325" s="50">
        <f t="shared" si="580"/>
        <v>178440000</v>
      </c>
      <c r="U325" s="50">
        <f t="shared" si="580"/>
        <v>0</v>
      </c>
      <c r="V325" s="50">
        <f t="shared" si="580"/>
        <v>5460358147</v>
      </c>
      <c r="W325" s="50">
        <f t="shared" si="580"/>
        <v>0</v>
      </c>
      <c r="X325" s="50">
        <f t="shared" si="580"/>
        <v>0</v>
      </c>
      <c r="Y325" s="52">
        <f t="shared" si="530"/>
        <v>0.2629583945363988</v>
      </c>
      <c r="Z325" s="52">
        <f t="shared" si="531"/>
        <v>0</v>
      </c>
      <c r="AA325" s="52">
        <f t="shared" si="532"/>
        <v>0</v>
      </c>
      <c r="AB325" s="52">
        <f t="shared" si="559"/>
        <v>0</v>
      </c>
      <c r="AC325" s="53" t="s">
        <v>41</v>
      </c>
    </row>
    <row r="326" spans="1:29" ht="42" customHeight="1" x14ac:dyDescent="0.25">
      <c r="A326" s="46" t="s">
        <v>497</v>
      </c>
      <c r="B326" s="47" t="s">
        <v>42</v>
      </c>
      <c r="C326" s="47">
        <v>21</v>
      </c>
      <c r="D326" s="47" t="s">
        <v>39</v>
      </c>
      <c r="E326" s="105" t="s">
        <v>390</v>
      </c>
      <c r="F326" s="50">
        <f>+F327</f>
        <v>1191035133</v>
      </c>
      <c r="G326" s="50">
        <f t="shared" ref="G326:M326" si="581">+G327</f>
        <v>0</v>
      </c>
      <c r="H326" s="50">
        <f t="shared" si="581"/>
        <v>0</v>
      </c>
      <c r="I326" s="50">
        <f t="shared" si="581"/>
        <v>0</v>
      </c>
      <c r="J326" s="50">
        <f t="shared" si="581"/>
        <v>13899643112</v>
      </c>
      <c r="K326" s="50">
        <f t="shared" si="581"/>
        <v>0</v>
      </c>
      <c r="L326" s="50">
        <f t="shared" si="551"/>
        <v>13899643112</v>
      </c>
      <c r="M326" s="50">
        <f t="shared" si="581"/>
        <v>15090678245</v>
      </c>
      <c r="N326" s="51">
        <f t="shared" si="546"/>
        <v>1.4720615045550433E-3</v>
      </c>
      <c r="O326" s="50">
        <f t="shared" ref="O326:X326" si="582">+O327</f>
        <v>0</v>
      </c>
      <c r="P326" s="50">
        <f t="shared" si="582"/>
        <v>0</v>
      </c>
      <c r="Q326" s="50">
        <f t="shared" si="582"/>
        <v>15090678245</v>
      </c>
      <c r="R326" s="50">
        <f t="shared" si="582"/>
        <v>0</v>
      </c>
      <c r="S326" s="50">
        <f t="shared" si="582"/>
        <v>15090678245</v>
      </c>
      <c r="T326" s="50">
        <f t="shared" si="582"/>
        <v>0</v>
      </c>
      <c r="U326" s="50">
        <f t="shared" si="582"/>
        <v>0</v>
      </c>
      <c r="V326" s="50">
        <f t="shared" si="582"/>
        <v>0</v>
      </c>
      <c r="W326" s="50">
        <f t="shared" si="582"/>
        <v>0</v>
      </c>
      <c r="X326" s="50">
        <f t="shared" si="582"/>
        <v>0</v>
      </c>
      <c r="Y326" s="52">
        <f t="shared" si="530"/>
        <v>0</v>
      </c>
      <c r="Z326" s="52">
        <f t="shared" si="531"/>
        <v>0</v>
      </c>
      <c r="AA326" s="52">
        <f t="shared" si="532"/>
        <v>0</v>
      </c>
      <c r="AB326" s="52" t="s">
        <v>41</v>
      </c>
      <c r="AC326" s="53" t="s">
        <v>41</v>
      </c>
    </row>
    <row r="327" spans="1:29" ht="42" customHeight="1" x14ac:dyDescent="0.25">
      <c r="A327" s="54" t="s">
        <v>498</v>
      </c>
      <c r="B327" s="116" t="s">
        <v>42</v>
      </c>
      <c r="C327" s="55">
        <v>21</v>
      </c>
      <c r="D327" s="55" t="s">
        <v>39</v>
      </c>
      <c r="E327" s="69" t="s">
        <v>262</v>
      </c>
      <c r="F327" s="57">
        <v>1191035133</v>
      </c>
      <c r="G327" s="57">
        <v>0</v>
      </c>
      <c r="H327" s="57">
        <v>0</v>
      </c>
      <c r="I327" s="57">
        <v>0</v>
      </c>
      <c r="J327" s="57">
        <v>13899643112</v>
      </c>
      <c r="K327" s="57">
        <v>0</v>
      </c>
      <c r="L327" s="57">
        <f t="shared" si="551"/>
        <v>13899643112</v>
      </c>
      <c r="M327" s="58">
        <f>+F327+L327</f>
        <v>15090678245</v>
      </c>
      <c r="N327" s="59">
        <f t="shared" si="546"/>
        <v>1.4720615045550433E-3</v>
      </c>
      <c r="O327" s="57">
        <v>0</v>
      </c>
      <c r="P327" s="58">
        <v>0</v>
      </c>
      <c r="Q327" s="57">
        <f t="shared" ref="Q327" si="583">M327-P327</f>
        <v>15090678245</v>
      </c>
      <c r="R327" s="58">
        <v>0</v>
      </c>
      <c r="S327" s="109">
        <f>+M327-R327</f>
        <v>15090678245</v>
      </c>
      <c r="T327" s="57">
        <f>P327-R327</f>
        <v>0</v>
      </c>
      <c r="U327" s="58">
        <v>0</v>
      </c>
      <c r="V327" s="57">
        <f>+R327-U327</f>
        <v>0</v>
      </c>
      <c r="W327" s="58">
        <v>0</v>
      </c>
      <c r="X327" s="60">
        <f t="shared" ref="X327" si="584">+U327-W327</f>
        <v>0</v>
      </c>
      <c r="Y327" s="61">
        <f t="shared" si="530"/>
        <v>0</v>
      </c>
      <c r="Z327" s="61">
        <f t="shared" si="531"/>
        <v>0</v>
      </c>
      <c r="AA327" s="61">
        <f t="shared" si="532"/>
        <v>0</v>
      </c>
      <c r="AB327" s="61" t="s">
        <v>41</v>
      </c>
      <c r="AC327" s="62" t="s">
        <v>41</v>
      </c>
    </row>
    <row r="328" spans="1:29" ht="42" customHeight="1" x14ac:dyDescent="0.25">
      <c r="A328" s="46" t="s">
        <v>499</v>
      </c>
      <c r="B328" s="47" t="s">
        <v>42</v>
      </c>
      <c r="C328" s="47">
        <v>21</v>
      </c>
      <c r="D328" s="47" t="s">
        <v>39</v>
      </c>
      <c r="E328" s="105" t="s">
        <v>393</v>
      </c>
      <c r="F328" s="50">
        <f>+F329</f>
        <v>19574067866</v>
      </c>
      <c r="G328" s="50">
        <f t="shared" ref="G328:M328" si="585">+G329</f>
        <v>0</v>
      </c>
      <c r="H328" s="50">
        <f t="shared" si="585"/>
        <v>0</v>
      </c>
      <c r="I328" s="50">
        <f t="shared" si="585"/>
        <v>0</v>
      </c>
      <c r="J328" s="50">
        <f t="shared" si="585"/>
        <v>0</v>
      </c>
      <c r="K328" s="50">
        <f t="shared" si="585"/>
        <v>13899643112</v>
      </c>
      <c r="L328" s="50">
        <f t="shared" si="551"/>
        <v>-13899643112</v>
      </c>
      <c r="M328" s="50">
        <f t="shared" si="585"/>
        <v>5674424754</v>
      </c>
      <c r="N328" s="51">
        <f t="shared" si="546"/>
        <v>5.5352729050632684E-4</v>
      </c>
      <c r="O328" s="50">
        <f t="shared" ref="O328:X328" si="586">+O329</f>
        <v>0</v>
      </c>
      <c r="P328" s="50">
        <f t="shared" si="586"/>
        <v>5638798147</v>
      </c>
      <c r="Q328" s="50">
        <f t="shared" si="586"/>
        <v>35626607</v>
      </c>
      <c r="R328" s="50">
        <f t="shared" si="586"/>
        <v>5460358147</v>
      </c>
      <c r="S328" s="50">
        <f t="shared" si="586"/>
        <v>214066607</v>
      </c>
      <c r="T328" s="50">
        <f t="shared" si="586"/>
        <v>178440000</v>
      </c>
      <c r="U328" s="50">
        <f t="shared" si="586"/>
        <v>0</v>
      </c>
      <c r="V328" s="50">
        <f t="shared" si="586"/>
        <v>5460358147</v>
      </c>
      <c r="W328" s="50">
        <f t="shared" si="586"/>
        <v>0</v>
      </c>
      <c r="X328" s="50">
        <f t="shared" si="586"/>
        <v>0</v>
      </c>
      <c r="Y328" s="52">
        <f t="shared" si="530"/>
        <v>0.96227518800930423</v>
      </c>
      <c r="Z328" s="52">
        <f t="shared" si="531"/>
        <v>0</v>
      </c>
      <c r="AA328" s="52">
        <f t="shared" si="532"/>
        <v>0</v>
      </c>
      <c r="AB328" s="52">
        <f t="shared" si="559"/>
        <v>0</v>
      </c>
      <c r="AC328" s="53" t="s">
        <v>41</v>
      </c>
    </row>
    <row r="329" spans="1:29" ht="42" customHeight="1" x14ac:dyDescent="0.25">
      <c r="A329" s="54" t="s">
        <v>500</v>
      </c>
      <c r="B329" s="116" t="s">
        <v>42</v>
      </c>
      <c r="C329" s="55">
        <v>21</v>
      </c>
      <c r="D329" s="55" t="s">
        <v>39</v>
      </c>
      <c r="E329" s="69" t="s">
        <v>262</v>
      </c>
      <c r="F329" s="57">
        <v>19574067866</v>
      </c>
      <c r="G329" s="57">
        <v>0</v>
      </c>
      <c r="H329" s="57">
        <v>0</v>
      </c>
      <c r="I329" s="57">
        <v>0</v>
      </c>
      <c r="J329" s="57">
        <v>0</v>
      </c>
      <c r="K329" s="57">
        <v>13899643112</v>
      </c>
      <c r="L329" s="57">
        <f t="shared" si="551"/>
        <v>-13899643112</v>
      </c>
      <c r="M329" s="58">
        <f>+F329+L329</f>
        <v>5674424754</v>
      </c>
      <c r="N329" s="59">
        <f t="shared" si="546"/>
        <v>5.5352729050632684E-4</v>
      </c>
      <c r="O329" s="57">
        <v>0</v>
      </c>
      <c r="P329" s="58">
        <v>5638798147</v>
      </c>
      <c r="Q329" s="57">
        <f t="shared" ref="Q329" si="587">M329-P329</f>
        <v>35626607</v>
      </c>
      <c r="R329" s="58">
        <v>5460358147</v>
      </c>
      <c r="S329" s="109">
        <f>+M329-R329</f>
        <v>214066607</v>
      </c>
      <c r="T329" s="57">
        <f>P329-R329</f>
        <v>178440000</v>
      </c>
      <c r="U329" s="58">
        <v>0</v>
      </c>
      <c r="V329" s="57">
        <f>+R329-U329</f>
        <v>5460358147</v>
      </c>
      <c r="W329" s="58">
        <v>0</v>
      </c>
      <c r="X329" s="60">
        <f t="shared" ref="X329" si="588">+U329-W329</f>
        <v>0</v>
      </c>
      <c r="Y329" s="61">
        <f t="shared" si="530"/>
        <v>0.96227518800930423</v>
      </c>
      <c r="Z329" s="61">
        <f t="shared" si="531"/>
        <v>0</v>
      </c>
      <c r="AA329" s="61">
        <f t="shared" si="532"/>
        <v>0</v>
      </c>
      <c r="AB329" s="61">
        <f t="shared" si="559"/>
        <v>0</v>
      </c>
      <c r="AC329" s="62" t="s">
        <v>41</v>
      </c>
    </row>
    <row r="330" spans="1:29" ht="69.75" customHeight="1" x14ac:dyDescent="0.25">
      <c r="A330" s="46" t="s">
        <v>501</v>
      </c>
      <c r="B330" s="115" t="s">
        <v>38</v>
      </c>
      <c r="C330" s="47">
        <v>10</v>
      </c>
      <c r="D330" s="47" t="s">
        <v>39</v>
      </c>
      <c r="E330" s="105" t="s">
        <v>502</v>
      </c>
      <c r="F330" s="50">
        <f t="shared" ref="F330:U332" si="589">+F331</f>
        <v>8350000000</v>
      </c>
      <c r="G330" s="50">
        <f t="shared" si="589"/>
        <v>0</v>
      </c>
      <c r="H330" s="50">
        <f t="shared" si="589"/>
        <v>0</v>
      </c>
      <c r="I330" s="50">
        <f t="shared" si="589"/>
        <v>0</v>
      </c>
      <c r="J330" s="50">
        <f t="shared" si="589"/>
        <v>0</v>
      </c>
      <c r="K330" s="50">
        <f t="shared" si="589"/>
        <v>0</v>
      </c>
      <c r="L330" s="50">
        <f t="shared" si="551"/>
        <v>0</v>
      </c>
      <c r="M330" s="50">
        <f t="shared" si="589"/>
        <v>8350000000</v>
      </c>
      <c r="N330" s="51">
        <f t="shared" si="546"/>
        <v>8.1452359950138294E-4</v>
      </c>
      <c r="O330" s="50">
        <f t="shared" si="589"/>
        <v>0</v>
      </c>
      <c r="P330" s="50">
        <f t="shared" si="589"/>
        <v>2880874787</v>
      </c>
      <c r="Q330" s="50">
        <f t="shared" si="589"/>
        <v>5469125213</v>
      </c>
      <c r="R330" s="50">
        <f t="shared" si="589"/>
        <v>2272542610</v>
      </c>
      <c r="S330" s="50">
        <f t="shared" si="589"/>
        <v>6077457390</v>
      </c>
      <c r="T330" s="50">
        <f t="shared" si="589"/>
        <v>608332177</v>
      </c>
      <c r="U330" s="50">
        <f t="shared" si="589"/>
        <v>0</v>
      </c>
      <c r="V330" s="50">
        <f t="shared" ref="V330:X332" si="590">+V331</f>
        <v>2272542610</v>
      </c>
      <c r="W330" s="50">
        <f t="shared" si="590"/>
        <v>0</v>
      </c>
      <c r="X330" s="50">
        <f t="shared" si="590"/>
        <v>0</v>
      </c>
      <c r="Y330" s="52">
        <f t="shared" si="530"/>
        <v>0.27216079161676648</v>
      </c>
      <c r="Z330" s="52">
        <f t="shared" si="531"/>
        <v>0</v>
      </c>
      <c r="AA330" s="52">
        <f t="shared" si="532"/>
        <v>0</v>
      </c>
      <c r="AB330" s="52">
        <f t="shared" si="559"/>
        <v>0</v>
      </c>
      <c r="AC330" s="53" t="s">
        <v>41</v>
      </c>
    </row>
    <row r="331" spans="1:29" ht="78.75" customHeight="1" x14ac:dyDescent="0.25">
      <c r="A331" s="46" t="s">
        <v>503</v>
      </c>
      <c r="B331" s="115" t="s">
        <v>38</v>
      </c>
      <c r="C331" s="47">
        <v>10</v>
      </c>
      <c r="D331" s="47" t="s">
        <v>39</v>
      </c>
      <c r="E331" s="105" t="s">
        <v>258</v>
      </c>
      <c r="F331" s="50">
        <f t="shared" si="589"/>
        <v>8350000000</v>
      </c>
      <c r="G331" s="50">
        <f t="shared" si="589"/>
        <v>0</v>
      </c>
      <c r="H331" s="50">
        <f t="shared" si="589"/>
        <v>0</v>
      </c>
      <c r="I331" s="50">
        <f t="shared" si="589"/>
        <v>0</v>
      </c>
      <c r="J331" s="50">
        <f t="shared" si="589"/>
        <v>0</v>
      </c>
      <c r="K331" s="50">
        <f t="shared" si="589"/>
        <v>0</v>
      </c>
      <c r="L331" s="50">
        <f t="shared" si="551"/>
        <v>0</v>
      </c>
      <c r="M331" s="50">
        <f t="shared" si="589"/>
        <v>8350000000</v>
      </c>
      <c r="N331" s="51">
        <f t="shared" si="546"/>
        <v>8.1452359950138294E-4</v>
      </c>
      <c r="O331" s="50">
        <f t="shared" si="589"/>
        <v>0</v>
      </c>
      <c r="P331" s="50">
        <f t="shared" si="589"/>
        <v>2880874787</v>
      </c>
      <c r="Q331" s="50">
        <f t="shared" si="589"/>
        <v>5469125213</v>
      </c>
      <c r="R331" s="50">
        <f t="shared" si="589"/>
        <v>2272542610</v>
      </c>
      <c r="S331" s="50">
        <f t="shared" si="589"/>
        <v>6077457390</v>
      </c>
      <c r="T331" s="50">
        <f t="shared" si="589"/>
        <v>608332177</v>
      </c>
      <c r="U331" s="50">
        <f t="shared" si="589"/>
        <v>0</v>
      </c>
      <c r="V331" s="50">
        <f t="shared" si="590"/>
        <v>2272542610</v>
      </c>
      <c r="W331" s="50">
        <f t="shared" si="590"/>
        <v>0</v>
      </c>
      <c r="X331" s="50">
        <f t="shared" si="590"/>
        <v>0</v>
      </c>
      <c r="Y331" s="52">
        <f t="shared" si="530"/>
        <v>0.27216079161676648</v>
      </c>
      <c r="Z331" s="52">
        <f t="shared" si="531"/>
        <v>0</v>
      </c>
      <c r="AA331" s="52">
        <f t="shared" si="532"/>
        <v>0</v>
      </c>
      <c r="AB331" s="52">
        <f t="shared" si="559"/>
        <v>0</v>
      </c>
      <c r="AC331" s="53" t="s">
        <v>41</v>
      </c>
    </row>
    <row r="332" spans="1:29" ht="60" customHeight="1" x14ac:dyDescent="0.25">
      <c r="A332" s="46" t="s">
        <v>504</v>
      </c>
      <c r="B332" s="115" t="s">
        <v>38</v>
      </c>
      <c r="C332" s="47">
        <v>10</v>
      </c>
      <c r="D332" s="47" t="s">
        <v>39</v>
      </c>
      <c r="E332" s="105" t="s">
        <v>505</v>
      </c>
      <c r="F332" s="50">
        <f t="shared" si="589"/>
        <v>8350000000</v>
      </c>
      <c r="G332" s="50">
        <f t="shared" si="589"/>
        <v>0</v>
      </c>
      <c r="H332" s="50">
        <f t="shared" si="589"/>
        <v>0</v>
      </c>
      <c r="I332" s="50">
        <f t="shared" si="589"/>
        <v>0</v>
      </c>
      <c r="J332" s="50">
        <f t="shared" si="589"/>
        <v>0</v>
      </c>
      <c r="K332" s="50">
        <f t="shared" si="589"/>
        <v>0</v>
      </c>
      <c r="L332" s="50">
        <f t="shared" si="551"/>
        <v>0</v>
      </c>
      <c r="M332" s="50">
        <f t="shared" si="589"/>
        <v>8350000000</v>
      </c>
      <c r="N332" s="51">
        <f t="shared" si="546"/>
        <v>8.1452359950138294E-4</v>
      </c>
      <c r="O332" s="50">
        <f t="shared" si="589"/>
        <v>0</v>
      </c>
      <c r="P332" s="50">
        <f t="shared" si="589"/>
        <v>2880874787</v>
      </c>
      <c r="Q332" s="50">
        <f t="shared" si="589"/>
        <v>5469125213</v>
      </c>
      <c r="R332" s="50">
        <f t="shared" si="589"/>
        <v>2272542610</v>
      </c>
      <c r="S332" s="50">
        <f t="shared" si="589"/>
        <v>6077457390</v>
      </c>
      <c r="T332" s="50">
        <f t="shared" si="589"/>
        <v>608332177</v>
      </c>
      <c r="U332" s="50">
        <f t="shared" si="589"/>
        <v>0</v>
      </c>
      <c r="V332" s="50">
        <f t="shared" si="590"/>
        <v>2272542610</v>
      </c>
      <c r="W332" s="50">
        <f t="shared" si="590"/>
        <v>0</v>
      </c>
      <c r="X332" s="50">
        <f t="shared" si="590"/>
        <v>0</v>
      </c>
      <c r="Y332" s="52">
        <f t="shared" si="530"/>
        <v>0.27216079161676648</v>
      </c>
      <c r="Z332" s="52">
        <f t="shared" si="531"/>
        <v>0</v>
      </c>
      <c r="AA332" s="52">
        <f t="shared" si="532"/>
        <v>0</v>
      </c>
      <c r="AB332" s="52">
        <f t="shared" si="559"/>
        <v>0</v>
      </c>
      <c r="AC332" s="53" t="s">
        <v>41</v>
      </c>
    </row>
    <row r="333" spans="1:29" ht="42" customHeight="1" x14ac:dyDescent="0.25">
      <c r="A333" s="54" t="s">
        <v>506</v>
      </c>
      <c r="B333" s="116" t="s">
        <v>38</v>
      </c>
      <c r="C333" s="55">
        <v>10</v>
      </c>
      <c r="D333" s="55" t="s">
        <v>39</v>
      </c>
      <c r="E333" s="69" t="s">
        <v>262</v>
      </c>
      <c r="F333" s="57">
        <v>8350000000</v>
      </c>
      <c r="G333" s="57">
        <v>0</v>
      </c>
      <c r="H333" s="57">
        <v>0</v>
      </c>
      <c r="I333" s="57">
        <v>0</v>
      </c>
      <c r="J333" s="57">
        <v>0</v>
      </c>
      <c r="K333" s="57">
        <v>0</v>
      </c>
      <c r="L333" s="57">
        <f t="shared" si="551"/>
        <v>0</v>
      </c>
      <c r="M333" s="58">
        <f>+F333+L333</f>
        <v>8350000000</v>
      </c>
      <c r="N333" s="59">
        <f t="shared" si="546"/>
        <v>8.1452359950138294E-4</v>
      </c>
      <c r="O333" s="57">
        <v>0</v>
      </c>
      <c r="P333" s="58">
        <v>2880874787</v>
      </c>
      <c r="Q333" s="57">
        <f t="shared" ref="Q333" si="591">M333-P333</f>
        <v>5469125213</v>
      </c>
      <c r="R333" s="58">
        <v>2272542610</v>
      </c>
      <c r="S333" s="109">
        <f>+M333-R333</f>
        <v>6077457390</v>
      </c>
      <c r="T333" s="57">
        <f>P333-R333</f>
        <v>608332177</v>
      </c>
      <c r="U333" s="57">
        <v>0</v>
      </c>
      <c r="V333" s="57">
        <f>+R333-U333</f>
        <v>2272542610</v>
      </c>
      <c r="W333" s="57">
        <v>0</v>
      </c>
      <c r="X333" s="60">
        <f t="shared" ref="X333" si="592">+U333-W333</f>
        <v>0</v>
      </c>
      <c r="Y333" s="61">
        <f t="shared" si="530"/>
        <v>0.27216079161676648</v>
      </c>
      <c r="Z333" s="61">
        <f t="shared" si="531"/>
        <v>0</v>
      </c>
      <c r="AA333" s="61">
        <f t="shared" si="532"/>
        <v>0</v>
      </c>
      <c r="AB333" s="61">
        <f t="shared" si="559"/>
        <v>0</v>
      </c>
      <c r="AC333" s="62" t="s">
        <v>41</v>
      </c>
    </row>
    <row r="334" spans="1:29" ht="79.5" customHeight="1" x14ac:dyDescent="0.25">
      <c r="A334" s="46" t="s">
        <v>507</v>
      </c>
      <c r="B334" s="115" t="s">
        <v>38</v>
      </c>
      <c r="C334" s="47">
        <v>10</v>
      </c>
      <c r="D334" s="47" t="s">
        <v>39</v>
      </c>
      <c r="E334" s="105" t="s">
        <v>508</v>
      </c>
      <c r="F334" s="50">
        <f t="shared" ref="F334:U336" si="593">+F335</f>
        <v>2050000000</v>
      </c>
      <c r="G334" s="50">
        <f t="shared" si="593"/>
        <v>0</v>
      </c>
      <c r="H334" s="50">
        <f t="shared" si="593"/>
        <v>0</v>
      </c>
      <c r="I334" s="50">
        <f t="shared" si="593"/>
        <v>0</v>
      </c>
      <c r="J334" s="50">
        <f t="shared" si="593"/>
        <v>0</v>
      </c>
      <c r="K334" s="50">
        <f t="shared" si="593"/>
        <v>0</v>
      </c>
      <c r="L334" s="50">
        <f t="shared" si="551"/>
        <v>0</v>
      </c>
      <c r="M334" s="50">
        <f t="shared" si="593"/>
        <v>2050000000</v>
      </c>
      <c r="N334" s="51">
        <f t="shared" si="546"/>
        <v>1.9997285975782456E-4</v>
      </c>
      <c r="O334" s="50">
        <f t="shared" si="593"/>
        <v>0</v>
      </c>
      <c r="P334" s="50">
        <f t="shared" si="593"/>
        <v>1835470433</v>
      </c>
      <c r="Q334" s="50">
        <f t="shared" si="593"/>
        <v>214529567</v>
      </c>
      <c r="R334" s="50">
        <f t="shared" si="593"/>
        <v>1418857250</v>
      </c>
      <c r="S334" s="50">
        <f t="shared" si="593"/>
        <v>631142750</v>
      </c>
      <c r="T334" s="50">
        <f t="shared" si="593"/>
        <v>416613183</v>
      </c>
      <c r="U334" s="50">
        <f t="shared" si="593"/>
        <v>0</v>
      </c>
      <c r="V334" s="50">
        <f t="shared" ref="T334:X336" si="594">+V335</f>
        <v>1418857250</v>
      </c>
      <c r="W334" s="50">
        <f t="shared" si="594"/>
        <v>0</v>
      </c>
      <c r="X334" s="50">
        <f t="shared" si="594"/>
        <v>0</v>
      </c>
      <c r="Y334" s="52">
        <f t="shared" si="530"/>
        <v>0.69212548780487804</v>
      </c>
      <c r="Z334" s="52">
        <f t="shared" si="531"/>
        <v>0</v>
      </c>
      <c r="AA334" s="52">
        <f t="shared" si="532"/>
        <v>0</v>
      </c>
      <c r="AB334" s="52">
        <f t="shared" si="559"/>
        <v>0</v>
      </c>
      <c r="AC334" s="53" t="s">
        <v>41</v>
      </c>
    </row>
    <row r="335" spans="1:29" ht="79.5" customHeight="1" x14ac:dyDescent="0.25">
      <c r="A335" s="46" t="s">
        <v>509</v>
      </c>
      <c r="B335" s="115" t="s">
        <v>38</v>
      </c>
      <c r="C335" s="47">
        <v>10</v>
      </c>
      <c r="D335" s="47" t="s">
        <v>39</v>
      </c>
      <c r="E335" s="105" t="s">
        <v>258</v>
      </c>
      <c r="F335" s="50">
        <f t="shared" si="593"/>
        <v>2050000000</v>
      </c>
      <c r="G335" s="50">
        <f t="shared" si="593"/>
        <v>0</v>
      </c>
      <c r="H335" s="50">
        <f t="shared" si="593"/>
        <v>0</v>
      </c>
      <c r="I335" s="50">
        <f t="shared" si="593"/>
        <v>0</v>
      </c>
      <c r="J335" s="50">
        <f t="shared" si="593"/>
        <v>0</v>
      </c>
      <c r="K335" s="50">
        <f t="shared" si="593"/>
        <v>0</v>
      </c>
      <c r="L335" s="50">
        <f t="shared" si="551"/>
        <v>0</v>
      </c>
      <c r="M335" s="50">
        <f t="shared" si="593"/>
        <v>2050000000</v>
      </c>
      <c r="N335" s="51">
        <f t="shared" si="546"/>
        <v>1.9997285975782456E-4</v>
      </c>
      <c r="O335" s="50">
        <f t="shared" si="593"/>
        <v>0</v>
      </c>
      <c r="P335" s="50">
        <f t="shared" si="593"/>
        <v>1835470433</v>
      </c>
      <c r="Q335" s="50">
        <f t="shared" si="593"/>
        <v>214529567</v>
      </c>
      <c r="R335" s="50">
        <f t="shared" si="593"/>
        <v>1418857250</v>
      </c>
      <c r="S335" s="50">
        <f t="shared" si="593"/>
        <v>631142750</v>
      </c>
      <c r="T335" s="50">
        <f t="shared" si="594"/>
        <v>416613183</v>
      </c>
      <c r="U335" s="50">
        <f t="shared" si="593"/>
        <v>0</v>
      </c>
      <c r="V335" s="50">
        <f t="shared" si="594"/>
        <v>1418857250</v>
      </c>
      <c r="W335" s="50">
        <f t="shared" si="594"/>
        <v>0</v>
      </c>
      <c r="X335" s="50">
        <f t="shared" si="594"/>
        <v>0</v>
      </c>
      <c r="Y335" s="52">
        <f t="shared" si="530"/>
        <v>0.69212548780487804</v>
      </c>
      <c r="Z335" s="52">
        <f t="shared" si="531"/>
        <v>0</v>
      </c>
      <c r="AA335" s="52">
        <f t="shared" si="532"/>
        <v>0</v>
      </c>
      <c r="AB335" s="52">
        <f t="shared" si="559"/>
        <v>0</v>
      </c>
      <c r="AC335" s="53" t="s">
        <v>41</v>
      </c>
    </row>
    <row r="336" spans="1:29" ht="42" customHeight="1" x14ac:dyDescent="0.25">
      <c r="A336" s="46" t="s">
        <v>510</v>
      </c>
      <c r="B336" s="115" t="s">
        <v>38</v>
      </c>
      <c r="C336" s="47">
        <v>10</v>
      </c>
      <c r="D336" s="47" t="s">
        <v>39</v>
      </c>
      <c r="E336" s="105" t="s">
        <v>511</v>
      </c>
      <c r="F336" s="50">
        <f t="shared" si="593"/>
        <v>2050000000</v>
      </c>
      <c r="G336" s="50">
        <f t="shared" si="593"/>
        <v>0</v>
      </c>
      <c r="H336" s="50">
        <f t="shared" si="593"/>
        <v>0</v>
      </c>
      <c r="I336" s="50">
        <f t="shared" si="593"/>
        <v>0</v>
      </c>
      <c r="J336" s="50">
        <f t="shared" si="593"/>
        <v>0</v>
      </c>
      <c r="K336" s="50">
        <f t="shared" si="593"/>
        <v>0</v>
      </c>
      <c r="L336" s="50">
        <f t="shared" si="551"/>
        <v>0</v>
      </c>
      <c r="M336" s="50">
        <f t="shared" si="593"/>
        <v>2050000000</v>
      </c>
      <c r="N336" s="51">
        <f t="shared" si="546"/>
        <v>1.9997285975782456E-4</v>
      </c>
      <c r="O336" s="50">
        <f t="shared" si="593"/>
        <v>0</v>
      </c>
      <c r="P336" s="50">
        <f t="shared" si="593"/>
        <v>1835470433</v>
      </c>
      <c r="Q336" s="50">
        <f t="shared" si="593"/>
        <v>214529567</v>
      </c>
      <c r="R336" s="50">
        <f t="shared" si="593"/>
        <v>1418857250</v>
      </c>
      <c r="S336" s="50">
        <f t="shared" si="593"/>
        <v>631142750</v>
      </c>
      <c r="T336" s="50">
        <f t="shared" si="594"/>
        <v>416613183</v>
      </c>
      <c r="U336" s="50">
        <f t="shared" si="593"/>
        <v>0</v>
      </c>
      <c r="V336" s="50">
        <f t="shared" si="594"/>
        <v>1418857250</v>
      </c>
      <c r="W336" s="50">
        <f t="shared" si="594"/>
        <v>0</v>
      </c>
      <c r="X336" s="50">
        <f t="shared" si="594"/>
        <v>0</v>
      </c>
      <c r="Y336" s="52">
        <f t="shared" si="530"/>
        <v>0.69212548780487804</v>
      </c>
      <c r="Z336" s="52">
        <f t="shared" si="531"/>
        <v>0</v>
      </c>
      <c r="AA336" s="52">
        <f t="shared" si="532"/>
        <v>0</v>
      </c>
      <c r="AB336" s="52">
        <f t="shared" si="559"/>
        <v>0</v>
      </c>
      <c r="AC336" s="53" t="s">
        <v>41</v>
      </c>
    </row>
    <row r="337" spans="1:29" ht="42" customHeight="1" x14ac:dyDescent="0.25">
      <c r="A337" s="54" t="s">
        <v>512</v>
      </c>
      <c r="B337" s="116" t="s">
        <v>38</v>
      </c>
      <c r="C337" s="55">
        <v>10</v>
      </c>
      <c r="D337" s="55" t="s">
        <v>39</v>
      </c>
      <c r="E337" s="69" t="s">
        <v>262</v>
      </c>
      <c r="F337" s="57">
        <v>2050000000</v>
      </c>
      <c r="G337" s="57">
        <v>0</v>
      </c>
      <c r="H337" s="57">
        <v>0</v>
      </c>
      <c r="I337" s="57">
        <v>0</v>
      </c>
      <c r="J337" s="57">
        <v>0</v>
      </c>
      <c r="K337" s="57">
        <v>0</v>
      </c>
      <c r="L337" s="57">
        <f t="shared" si="551"/>
        <v>0</v>
      </c>
      <c r="M337" s="58">
        <f>+F337+L337</f>
        <v>2050000000</v>
      </c>
      <c r="N337" s="59">
        <f t="shared" si="546"/>
        <v>1.9997285975782456E-4</v>
      </c>
      <c r="O337" s="57">
        <v>0</v>
      </c>
      <c r="P337" s="57">
        <v>1835470433</v>
      </c>
      <c r="Q337" s="57">
        <f t="shared" ref="Q337" si="595">M337-P337</f>
        <v>214529567</v>
      </c>
      <c r="R337" s="57">
        <v>1418857250</v>
      </c>
      <c r="S337" s="109">
        <f>+M337-R337</f>
        <v>631142750</v>
      </c>
      <c r="T337" s="57">
        <f>P337-R337</f>
        <v>416613183</v>
      </c>
      <c r="U337" s="57">
        <v>0</v>
      </c>
      <c r="V337" s="57">
        <f>+R337-U337</f>
        <v>1418857250</v>
      </c>
      <c r="W337" s="57">
        <v>0</v>
      </c>
      <c r="X337" s="60">
        <f t="shared" ref="X337" si="596">+U337-W337</f>
        <v>0</v>
      </c>
      <c r="Y337" s="61">
        <f t="shared" si="530"/>
        <v>0.69212548780487804</v>
      </c>
      <c r="Z337" s="61">
        <f t="shared" si="531"/>
        <v>0</v>
      </c>
      <c r="AA337" s="61">
        <f t="shared" si="532"/>
        <v>0</v>
      </c>
      <c r="AB337" s="61">
        <f t="shared" si="559"/>
        <v>0</v>
      </c>
      <c r="AC337" s="62" t="s">
        <v>41</v>
      </c>
    </row>
    <row r="338" spans="1:29" ht="88.5" customHeight="1" x14ac:dyDescent="0.25">
      <c r="A338" s="46" t="s">
        <v>513</v>
      </c>
      <c r="B338" s="115" t="s">
        <v>38</v>
      </c>
      <c r="C338" s="47">
        <v>10</v>
      </c>
      <c r="D338" s="47" t="s">
        <v>39</v>
      </c>
      <c r="E338" s="105" t="s">
        <v>514</v>
      </c>
      <c r="F338" s="50">
        <f t="shared" ref="F338:U340" si="597">+F339</f>
        <v>1000000000</v>
      </c>
      <c r="G338" s="50">
        <f t="shared" si="597"/>
        <v>0</v>
      </c>
      <c r="H338" s="50">
        <f t="shared" si="597"/>
        <v>0</v>
      </c>
      <c r="I338" s="50">
        <f t="shared" si="597"/>
        <v>0</v>
      </c>
      <c r="J338" s="50">
        <f t="shared" si="597"/>
        <v>0</v>
      </c>
      <c r="K338" s="50">
        <f t="shared" si="597"/>
        <v>0</v>
      </c>
      <c r="L338" s="50">
        <f t="shared" si="551"/>
        <v>0</v>
      </c>
      <c r="M338" s="50">
        <f t="shared" si="597"/>
        <v>1000000000</v>
      </c>
      <c r="N338" s="51">
        <f t="shared" si="546"/>
        <v>9.7547736467231485E-5</v>
      </c>
      <c r="O338" s="50">
        <f t="shared" si="597"/>
        <v>0</v>
      </c>
      <c r="P338" s="50">
        <f t="shared" si="597"/>
        <v>996729000</v>
      </c>
      <c r="Q338" s="50">
        <f t="shared" si="597"/>
        <v>3271000</v>
      </c>
      <c r="R338" s="50">
        <f t="shared" si="597"/>
        <v>996729000</v>
      </c>
      <c r="S338" s="50">
        <f t="shared" si="597"/>
        <v>3271000</v>
      </c>
      <c r="T338" s="50">
        <f t="shared" si="597"/>
        <v>0</v>
      </c>
      <c r="U338" s="50">
        <f t="shared" si="597"/>
        <v>0</v>
      </c>
      <c r="V338" s="50">
        <f t="shared" ref="P338:X340" si="598">+V339</f>
        <v>996729000</v>
      </c>
      <c r="W338" s="50">
        <f t="shared" si="598"/>
        <v>0</v>
      </c>
      <c r="X338" s="50">
        <f t="shared" si="598"/>
        <v>0</v>
      </c>
      <c r="Y338" s="52">
        <f t="shared" si="530"/>
        <v>0.99672899999999998</v>
      </c>
      <c r="Z338" s="52">
        <f t="shared" si="531"/>
        <v>0</v>
      </c>
      <c r="AA338" s="52">
        <f t="shared" si="532"/>
        <v>0</v>
      </c>
      <c r="AB338" s="52">
        <f t="shared" si="559"/>
        <v>0</v>
      </c>
      <c r="AC338" s="53" t="s">
        <v>41</v>
      </c>
    </row>
    <row r="339" spans="1:29" ht="75.75" customHeight="1" x14ac:dyDescent="0.25">
      <c r="A339" s="46" t="s">
        <v>515</v>
      </c>
      <c r="B339" s="115" t="s">
        <v>38</v>
      </c>
      <c r="C339" s="47">
        <v>10</v>
      </c>
      <c r="D339" s="47" t="s">
        <v>39</v>
      </c>
      <c r="E339" s="105" t="s">
        <v>516</v>
      </c>
      <c r="F339" s="50">
        <f t="shared" si="597"/>
        <v>1000000000</v>
      </c>
      <c r="G339" s="50">
        <f t="shared" si="597"/>
        <v>0</v>
      </c>
      <c r="H339" s="50">
        <f t="shared" si="597"/>
        <v>0</v>
      </c>
      <c r="I339" s="50">
        <f t="shared" si="597"/>
        <v>0</v>
      </c>
      <c r="J339" s="50">
        <f t="shared" si="597"/>
        <v>0</v>
      </c>
      <c r="K339" s="50">
        <f t="shared" si="597"/>
        <v>0</v>
      </c>
      <c r="L339" s="50">
        <f t="shared" si="551"/>
        <v>0</v>
      </c>
      <c r="M339" s="50">
        <f t="shared" si="597"/>
        <v>1000000000</v>
      </c>
      <c r="N339" s="51">
        <f t="shared" si="546"/>
        <v>9.7547736467231485E-5</v>
      </c>
      <c r="O339" s="50">
        <f t="shared" si="597"/>
        <v>0</v>
      </c>
      <c r="P339" s="50">
        <f t="shared" si="598"/>
        <v>996729000</v>
      </c>
      <c r="Q339" s="50">
        <f t="shared" si="598"/>
        <v>3271000</v>
      </c>
      <c r="R339" s="50">
        <f t="shared" si="598"/>
        <v>996729000</v>
      </c>
      <c r="S339" s="50">
        <f t="shared" si="598"/>
        <v>3271000</v>
      </c>
      <c r="T339" s="50">
        <f t="shared" si="598"/>
        <v>0</v>
      </c>
      <c r="U339" s="50">
        <f t="shared" si="597"/>
        <v>0</v>
      </c>
      <c r="V339" s="50">
        <f t="shared" si="598"/>
        <v>996729000</v>
      </c>
      <c r="W339" s="50">
        <f t="shared" si="598"/>
        <v>0</v>
      </c>
      <c r="X339" s="50">
        <f t="shared" si="598"/>
        <v>0</v>
      </c>
      <c r="Y339" s="52">
        <f t="shared" si="530"/>
        <v>0.99672899999999998</v>
      </c>
      <c r="Z339" s="52">
        <f t="shared" si="531"/>
        <v>0</v>
      </c>
      <c r="AA339" s="52">
        <f t="shared" si="532"/>
        <v>0</v>
      </c>
      <c r="AB339" s="52">
        <f t="shared" si="559"/>
        <v>0</v>
      </c>
      <c r="AC339" s="53" t="s">
        <v>41</v>
      </c>
    </row>
    <row r="340" spans="1:29" ht="42" customHeight="1" x14ac:dyDescent="0.25">
      <c r="A340" s="46" t="s">
        <v>517</v>
      </c>
      <c r="B340" s="115" t="s">
        <v>38</v>
      </c>
      <c r="C340" s="47">
        <v>10</v>
      </c>
      <c r="D340" s="47" t="s">
        <v>39</v>
      </c>
      <c r="E340" s="105" t="s">
        <v>491</v>
      </c>
      <c r="F340" s="50">
        <f t="shared" si="597"/>
        <v>1000000000</v>
      </c>
      <c r="G340" s="50">
        <f t="shared" si="597"/>
        <v>0</v>
      </c>
      <c r="H340" s="50">
        <f t="shared" si="597"/>
        <v>0</v>
      </c>
      <c r="I340" s="50">
        <f t="shared" si="597"/>
        <v>0</v>
      </c>
      <c r="J340" s="50">
        <f t="shared" si="597"/>
        <v>0</v>
      </c>
      <c r="K340" s="50">
        <f t="shared" si="597"/>
        <v>0</v>
      </c>
      <c r="L340" s="50">
        <f t="shared" si="551"/>
        <v>0</v>
      </c>
      <c r="M340" s="50">
        <f t="shared" si="597"/>
        <v>1000000000</v>
      </c>
      <c r="N340" s="51">
        <f t="shared" si="546"/>
        <v>9.7547736467231485E-5</v>
      </c>
      <c r="O340" s="50">
        <f t="shared" si="597"/>
        <v>0</v>
      </c>
      <c r="P340" s="50">
        <f t="shared" si="598"/>
        <v>996729000</v>
      </c>
      <c r="Q340" s="50">
        <f t="shared" si="598"/>
        <v>3271000</v>
      </c>
      <c r="R340" s="50">
        <f t="shared" si="598"/>
        <v>996729000</v>
      </c>
      <c r="S340" s="50">
        <f t="shared" si="598"/>
        <v>3271000</v>
      </c>
      <c r="T340" s="50">
        <f t="shared" si="598"/>
        <v>0</v>
      </c>
      <c r="U340" s="50">
        <f t="shared" si="597"/>
        <v>0</v>
      </c>
      <c r="V340" s="50">
        <f t="shared" si="598"/>
        <v>996729000</v>
      </c>
      <c r="W340" s="50">
        <f t="shared" si="598"/>
        <v>0</v>
      </c>
      <c r="X340" s="50">
        <f t="shared" si="598"/>
        <v>0</v>
      </c>
      <c r="Y340" s="52">
        <f t="shared" si="530"/>
        <v>0.99672899999999998</v>
      </c>
      <c r="Z340" s="52">
        <f t="shared" si="531"/>
        <v>0</v>
      </c>
      <c r="AA340" s="52">
        <f t="shared" si="532"/>
        <v>0</v>
      </c>
      <c r="AB340" s="52">
        <f t="shared" si="559"/>
        <v>0</v>
      </c>
      <c r="AC340" s="53" t="s">
        <v>41</v>
      </c>
    </row>
    <row r="341" spans="1:29" ht="42" customHeight="1" thickBot="1" x14ac:dyDescent="0.3">
      <c r="A341" s="117" t="s">
        <v>518</v>
      </c>
      <c r="B341" s="118" t="s">
        <v>38</v>
      </c>
      <c r="C341" s="119">
        <v>10</v>
      </c>
      <c r="D341" s="119" t="s">
        <v>39</v>
      </c>
      <c r="E341" s="120" t="s">
        <v>262</v>
      </c>
      <c r="F341" s="121">
        <v>1000000000</v>
      </c>
      <c r="G341" s="121">
        <v>0</v>
      </c>
      <c r="H341" s="121">
        <v>0</v>
      </c>
      <c r="I341" s="121">
        <v>0</v>
      </c>
      <c r="J341" s="121">
        <v>0</v>
      </c>
      <c r="K341" s="121">
        <v>0</v>
      </c>
      <c r="L341" s="121">
        <f t="shared" si="551"/>
        <v>0</v>
      </c>
      <c r="M341" s="122">
        <f>+F341+L341</f>
        <v>1000000000</v>
      </c>
      <c r="N341" s="123">
        <f t="shared" si="546"/>
        <v>9.7547736467231485E-5</v>
      </c>
      <c r="O341" s="121">
        <v>0</v>
      </c>
      <c r="P341" s="121">
        <v>996729000</v>
      </c>
      <c r="Q341" s="57">
        <f t="shared" ref="Q341" si="599">M341-P341</f>
        <v>3271000</v>
      </c>
      <c r="R341" s="121">
        <v>996729000</v>
      </c>
      <c r="S341" s="109">
        <f>+M341-R341</f>
        <v>3271000</v>
      </c>
      <c r="T341" s="57">
        <f>P341-R341</f>
        <v>0</v>
      </c>
      <c r="U341" s="121">
        <v>0</v>
      </c>
      <c r="V341" s="57">
        <f>+R341-U341</f>
        <v>996729000</v>
      </c>
      <c r="W341" s="121">
        <v>0</v>
      </c>
      <c r="X341" s="60">
        <f t="shared" ref="X341" si="600">+U341-W341</f>
        <v>0</v>
      </c>
      <c r="Y341" s="124">
        <f t="shared" si="530"/>
        <v>0.99672899999999998</v>
      </c>
      <c r="Z341" s="124">
        <f t="shared" si="531"/>
        <v>0</v>
      </c>
      <c r="AA341" s="124">
        <f t="shared" si="532"/>
        <v>0</v>
      </c>
      <c r="AB341" s="124">
        <f t="shared" si="559"/>
        <v>0</v>
      </c>
      <c r="AC341" s="125" t="s">
        <v>41</v>
      </c>
    </row>
    <row r="342" spans="1:29" ht="30.75" customHeight="1" thickBot="1" x14ac:dyDescent="0.3">
      <c r="A342" s="318" t="s">
        <v>519</v>
      </c>
      <c r="B342" s="319"/>
      <c r="C342" s="319"/>
      <c r="D342" s="319"/>
      <c r="E342" s="320"/>
      <c r="F342" s="28">
        <f>+F9+F10+F108+F109+F117+F118+F119+F120</f>
        <v>10596552460394</v>
      </c>
      <c r="G342" s="28">
        <f t="shared" ref="G342:L342" si="601">+G9+G10+G108+G109+G117+G118+G119+G120</f>
        <v>0</v>
      </c>
      <c r="H342" s="28">
        <f t="shared" si="601"/>
        <v>0</v>
      </c>
      <c r="I342" s="28">
        <f t="shared" si="601"/>
        <v>345161334205</v>
      </c>
      <c r="J342" s="28">
        <f t="shared" si="601"/>
        <v>20580018629</v>
      </c>
      <c r="K342" s="28">
        <f t="shared" si="601"/>
        <v>20580018629</v>
      </c>
      <c r="L342" s="28">
        <f t="shared" si="601"/>
        <v>-345161334205</v>
      </c>
      <c r="M342" s="28">
        <f>+M9+M10+M108+M109+M117+M118+M119+M120</f>
        <v>10251391126189</v>
      </c>
      <c r="N342" s="126">
        <f>+N9+N10+N108+N109+N117+N118+N119+N120</f>
        <v>1</v>
      </c>
      <c r="O342" s="28">
        <f>+O9+O10+O108+O109+O117+O118+O119+O120</f>
        <v>12281565410</v>
      </c>
      <c r="P342" s="28">
        <f t="shared" ref="P342:X342" si="602">+P9+P10+P108+P109+P117+P118+P119+P120</f>
        <v>5642500716132.8301</v>
      </c>
      <c r="Q342" s="28">
        <f t="shared" si="602"/>
        <v>4608890410056.1699</v>
      </c>
      <c r="R342" s="28">
        <f t="shared" si="602"/>
        <v>5256655915813.8301</v>
      </c>
      <c r="S342" s="28">
        <f t="shared" si="602"/>
        <v>4994735210375.1699</v>
      </c>
      <c r="T342" s="28">
        <f t="shared" si="602"/>
        <v>385844800319</v>
      </c>
      <c r="U342" s="28">
        <f t="shared" si="602"/>
        <v>8860942457</v>
      </c>
      <c r="V342" s="28">
        <f t="shared" si="602"/>
        <v>5247794973356.8301</v>
      </c>
      <c r="W342" s="28">
        <f t="shared" si="602"/>
        <v>8432232984</v>
      </c>
      <c r="X342" s="28">
        <f t="shared" si="602"/>
        <v>428709473</v>
      </c>
      <c r="Y342" s="126">
        <f>+R342/M342</f>
        <v>0.51277488597472087</v>
      </c>
      <c r="Z342" s="126">
        <f>+U342/M342</f>
        <v>8.6436487964673865E-4</v>
      </c>
      <c r="AA342" s="126">
        <f t="shared" si="532"/>
        <v>8.2254524095352899E-4</v>
      </c>
      <c r="AB342" s="126">
        <f t="shared" si="559"/>
        <v>1.6856614925742496E-3</v>
      </c>
      <c r="AC342" s="127">
        <f t="shared" ref="AC342" si="603">+W342/U342</f>
        <v>0.95161807278622756</v>
      </c>
    </row>
    <row r="343" spans="1:29" s="129" customFormat="1" ht="43.5" customHeight="1" thickBot="1" x14ac:dyDescent="0.3">
      <c r="A343" s="128" t="s">
        <v>520</v>
      </c>
      <c r="E343" s="130"/>
      <c r="F343" s="131"/>
      <c r="G343" s="131"/>
      <c r="H343" s="131"/>
      <c r="I343" s="131"/>
      <c r="J343" s="131"/>
      <c r="K343" s="131"/>
      <c r="L343" s="131"/>
      <c r="M343" s="131"/>
      <c r="N343" s="132"/>
      <c r="O343" s="131"/>
      <c r="P343" s="131"/>
      <c r="Q343" s="131"/>
      <c r="R343" s="131"/>
      <c r="S343" s="131"/>
      <c r="T343" s="131"/>
      <c r="U343" s="131"/>
      <c r="V343" s="131"/>
      <c r="W343" s="131"/>
      <c r="X343" s="131"/>
      <c r="Y343" s="133"/>
      <c r="Z343" s="133"/>
      <c r="AA343" s="133"/>
      <c r="AB343" s="133"/>
      <c r="AC343" s="133"/>
    </row>
    <row r="344" spans="1:29" ht="216" customHeight="1" thickBot="1" x14ac:dyDescent="0.3">
      <c r="A344" s="313" t="s">
        <v>521</v>
      </c>
      <c r="B344" s="314"/>
      <c r="C344" s="314"/>
      <c r="D344" s="314"/>
      <c r="E344" s="314"/>
      <c r="F344" s="314"/>
      <c r="G344" s="314"/>
      <c r="H344" s="314"/>
      <c r="I344" s="314"/>
      <c r="J344" s="314"/>
      <c r="K344" s="314"/>
      <c r="L344" s="314"/>
      <c r="M344" s="314"/>
      <c r="N344" s="314"/>
      <c r="O344" s="315"/>
      <c r="Q344" s="21"/>
      <c r="T344" s="134"/>
    </row>
    <row r="345" spans="1:29" s="136" customFormat="1" ht="16.5" customHeight="1" x14ac:dyDescent="0.25">
      <c r="A345" s="111" t="s">
        <v>522</v>
      </c>
      <c r="B345" s="1"/>
      <c r="C345" s="1"/>
      <c r="D345" s="1"/>
      <c r="E345" s="135"/>
      <c r="F345" s="1"/>
      <c r="J345" s="137"/>
    </row>
    <row r="346" spans="1:29" ht="16.5" customHeight="1" x14ac:dyDescent="0.25">
      <c r="A346" s="1" t="s">
        <v>523</v>
      </c>
      <c r="E346" s="135"/>
    </row>
    <row r="347" spans="1:29" s="136" customFormat="1" x14ac:dyDescent="0.25">
      <c r="A347" s="1"/>
      <c r="B347" s="129"/>
      <c r="C347" s="129"/>
      <c r="D347" s="129"/>
      <c r="E347" s="138"/>
      <c r="F347" s="1"/>
      <c r="L347" s="137"/>
    </row>
    <row r="348" spans="1:29" s="136" customFormat="1" x14ac:dyDescent="0.25">
      <c r="E348" s="139"/>
    </row>
  </sheetData>
  <mergeCells count="78">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20"/>
    <mergeCell ref="D117:D120"/>
    <mergeCell ref="E117:E120"/>
    <mergeCell ref="A121:A123"/>
    <mergeCell ref="B121:B122"/>
    <mergeCell ref="D121:D123"/>
    <mergeCell ref="E121:E123"/>
    <mergeCell ref="A124:A126"/>
    <mergeCell ref="B124:B125"/>
    <mergeCell ref="D124:D126"/>
    <mergeCell ref="E124:E126"/>
    <mergeCell ref="A227:A228"/>
    <mergeCell ref="E227:E228"/>
    <mergeCell ref="A229:A230"/>
    <mergeCell ref="E229:E230"/>
    <mergeCell ref="A231:A232"/>
    <mergeCell ref="E231:E232"/>
    <mergeCell ref="A233:A234"/>
    <mergeCell ref="D233:D234"/>
    <mergeCell ref="E233:E234"/>
    <mergeCell ref="A243:A244"/>
    <mergeCell ref="D243:D244"/>
    <mergeCell ref="E243:E244"/>
    <mergeCell ref="A245:A246"/>
    <mergeCell ref="D245:D246"/>
    <mergeCell ref="E245:E246"/>
    <mergeCell ref="A344:O344"/>
    <mergeCell ref="A302:A304"/>
    <mergeCell ref="D302:D304"/>
    <mergeCell ref="E302:E304"/>
    <mergeCell ref="B303:B304"/>
    <mergeCell ref="A305:A307"/>
    <mergeCell ref="D305:D307"/>
    <mergeCell ref="E305:E307"/>
    <mergeCell ref="B306:B307"/>
    <mergeCell ref="A312:A314"/>
    <mergeCell ref="D312:D314"/>
    <mergeCell ref="E312:E314"/>
    <mergeCell ref="B313:B314"/>
    <mergeCell ref="A342:E342"/>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8A97-98E7-4899-A818-57C1943153F8}">
  <dimension ref="A1:O230"/>
  <sheetViews>
    <sheetView topLeftCell="A3" zoomScale="69" zoomScaleNormal="69" workbookViewId="0">
      <pane xSplit="4" ySplit="7" topLeftCell="E10"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5.5703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609</v>
      </c>
      <c r="B5" s="378"/>
      <c r="C5" s="378"/>
      <c r="D5" s="378"/>
      <c r="E5" s="378"/>
      <c r="F5" s="378"/>
      <c r="G5" s="378"/>
      <c r="H5" s="378"/>
      <c r="I5" s="378"/>
      <c r="J5" s="378"/>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358" t="s">
        <v>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564210210</v>
      </c>
      <c r="K9" s="155">
        <f>+K10</f>
        <v>551356883</v>
      </c>
      <c r="L9" s="155">
        <f>+L10</f>
        <v>12853327</v>
      </c>
      <c r="M9" s="157">
        <f>+J9/H9</f>
        <v>0.77809395070773701</v>
      </c>
      <c r="N9" s="157">
        <f>+K9/H9</f>
        <v>0.76036811766198553</v>
      </c>
      <c r="O9" s="158">
        <f>+K9/J9</f>
        <v>0.97721890392589672</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564210210</v>
      </c>
      <c r="K10" s="42">
        <f>+K11+K17</f>
        <v>551356883</v>
      </c>
      <c r="L10" s="42">
        <f>+L11+L17</f>
        <v>12853327</v>
      </c>
      <c r="M10" s="160">
        <f>+J10/H10</f>
        <v>0.77809395070773701</v>
      </c>
      <c r="N10" s="160">
        <f t="shared" ref="N10:N73" si="1">+K10/H10</f>
        <v>0.76036811766198553</v>
      </c>
      <c r="O10" s="161">
        <f>+K10/J10</f>
        <v>0.97721890392589672</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1.3384144127243627E-5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1.1613757965373907E-5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425217314</v>
      </c>
      <c r="K17" s="50">
        <f>+K18+K30</f>
        <v>412363987</v>
      </c>
      <c r="L17" s="50">
        <f>+L18+L30</f>
        <v>12853327</v>
      </c>
      <c r="M17" s="166">
        <f t="shared" si="4"/>
        <v>0.7254714896662886</v>
      </c>
      <c r="N17" s="166">
        <f t="shared" si="1"/>
        <v>0.70354217969031263</v>
      </c>
      <c r="O17" s="161">
        <f t="shared" si="5"/>
        <v>0.96977233387067585</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1.9266999745034885E-6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3.0593392732385107E-7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1.1738547924709895E-6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4.4691125470864795E-7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4.0846456254746865E-9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1.0845620085345111E-7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3.8631210901789563E-7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4.706639838920806E-7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7.0783207182311743E-9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3.5692195659192732E-7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0</v>
      </c>
      <c r="H30" s="168">
        <f t="shared" si="12"/>
        <v>568553883.69000006</v>
      </c>
      <c r="I30" s="166">
        <f t="shared" si="0"/>
        <v>1.0548903628712252E-4</v>
      </c>
      <c r="J30" s="168">
        <f>+J31+J34+J36+J41</f>
        <v>410054449</v>
      </c>
      <c r="K30" s="168">
        <f>+K31+K34+K36+K41</f>
        <v>397201122</v>
      </c>
      <c r="L30" s="168">
        <f>+L31+L34+L36+L41</f>
        <v>12853327</v>
      </c>
      <c r="M30" s="166">
        <f t="shared" si="4"/>
        <v>0.72122354760587526</v>
      </c>
      <c r="N30" s="166">
        <f t="shared" si="1"/>
        <v>0.69861649598118136</v>
      </c>
      <c r="O30" s="161">
        <f t="shared" si="5"/>
        <v>0.96865458469882371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1.220523005169676E-5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1.4518164579829935E-7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1.2060048405898462E-5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2.7534203745903654E-8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2.7534203745903654E-8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0</v>
      </c>
      <c r="H36" s="168">
        <f t="shared" si="19"/>
        <v>186589693.69</v>
      </c>
      <c r="I36" s="165">
        <f t="shared" si="0"/>
        <v>3.4619703660664101E-5</v>
      </c>
      <c r="J36" s="168">
        <f t="shared" ref="J36:L36" si="20">SUM(J37:J40)</f>
        <v>28469869</v>
      </c>
      <c r="K36" s="168">
        <f t="shared" si="20"/>
        <v>15616542</v>
      </c>
      <c r="L36" s="168">
        <f t="shared" si="20"/>
        <v>12853327</v>
      </c>
      <c r="M36" s="166">
        <f t="shared" si="4"/>
        <v>0.15258007254837891</v>
      </c>
      <c r="N36" s="166">
        <f t="shared" si="1"/>
        <v>8.3694558317595577E-2</v>
      </c>
      <c r="O36" s="161">
        <f t="shared" si="5"/>
        <v>0.54852876210986434</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3.7092998112418777E-7</v>
      </c>
      <c r="J37" s="173">
        <v>1191700</v>
      </c>
      <c r="K37" s="173">
        <v>809200</v>
      </c>
      <c r="L37" s="174">
        <f t="shared" si="15"/>
        <v>382500</v>
      </c>
      <c r="M37" s="176">
        <f t="shared" si="4"/>
        <v>0.59608843537414968</v>
      </c>
      <c r="N37" s="176">
        <f t="shared" si="1"/>
        <v>0.40476190476190477</v>
      </c>
      <c r="O37" s="203">
        <f t="shared" si="5"/>
        <v>0.67902995720399428</v>
      </c>
    </row>
    <row r="38" spans="1:15" ht="72.75" customHeight="1" x14ac:dyDescent="0.25">
      <c r="A38" s="169" t="s">
        <v>181</v>
      </c>
      <c r="B38" s="170" t="s">
        <v>42</v>
      </c>
      <c r="C38" s="170">
        <v>20</v>
      </c>
      <c r="D38" s="170" t="s">
        <v>39</v>
      </c>
      <c r="E38" s="171" t="s">
        <v>182</v>
      </c>
      <c r="F38" s="172">
        <v>4905625</v>
      </c>
      <c r="G38" s="173">
        <v>0</v>
      </c>
      <c r="H38" s="174">
        <f t="shared" si="21"/>
        <v>4905625</v>
      </c>
      <c r="I38" s="179">
        <f t="shared" si="0"/>
        <v>9.1018576863362525E-7</v>
      </c>
      <c r="J38" s="173">
        <v>2485929</v>
      </c>
      <c r="K38" s="173">
        <v>2485929</v>
      </c>
      <c r="L38" s="174">
        <f t="shared" si="15"/>
        <v>0</v>
      </c>
      <c r="M38" s="176">
        <f t="shared" si="4"/>
        <v>0.50675071983692188</v>
      </c>
      <c r="N38" s="176">
        <f t="shared" si="1"/>
        <v>0.50675071983692188</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3.3233491082921105E-5</v>
      </c>
      <c r="J39" s="173">
        <v>24225800</v>
      </c>
      <c r="K39" s="173">
        <v>11754973</v>
      </c>
      <c r="L39" s="174">
        <f t="shared" si="15"/>
        <v>12470827</v>
      </c>
      <c r="M39" s="176">
        <f t="shared" si="4"/>
        <v>0.13525018155405749</v>
      </c>
      <c r="N39" s="176">
        <f t="shared" si="1"/>
        <v>6.5626820679318909E-2</v>
      </c>
      <c r="O39" s="203">
        <f t="shared" si="5"/>
        <v>0.48522537955402917</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1.0509682798518653E-7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5.8636568371015751E-5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5.600939963362817E-5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2.6271687373875832E-6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9.6532775202978399E-2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0</v>
      </c>
      <c r="H48" s="207">
        <f>+H51+H159+H165+H183+H189+H195</f>
        <v>145281723798.57001</v>
      </c>
      <c r="I48" s="156">
        <f t="shared" si="0"/>
        <v>2.6955455715432688E-2</v>
      </c>
      <c r="J48" s="207">
        <f>+J51+J159+J165+J183+J189+J195</f>
        <v>141592982190</v>
      </c>
      <c r="K48" s="207">
        <f>+K51+K159+K165+K183+K189+K195</f>
        <v>141506402202</v>
      </c>
      <c r="L48" s="207">
        <f>+L51+L159+L165+L183+L189+L195</f>
        <v>86579988</v>
      </c>
      <c r="M48" s="156">
        <f t="shared" si="4"/>
        <v>0.97460973402487727</v>
      </c>
      <c r="N48" s="156">
        <f t="shared" si="1"/>
        <v>0.97401378853540854</v>
      </c>
      <c r="O48" s="197">
        <f t="shared" si="5"/>
        <v>0.99938852910178966</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0.87168172708240177</v>
      </c>
      <c r="J49" s="207">
        <f>+J52</f>
        <v>4698099904196.4502</v>
      </c>
      <c r="K49" s="207">
        <f>+K52</f>
        <v>3345785680857.5703</v>
      </c>
      <c r="L49" s="207">
        <f>+L52</f>
        <v>1352314223338.8799</v>
      </c>
      <c r="M49" s="156">
        <f t="shared" si="4"/>
        <v>1</v>
      </c>
      <c r="N49" s="156">
        <f t="shared" si="1"/>
        <v>0.71215720165274432</v>
      </c>
      <c r="O49" s="197">
        <f t="shared" si="5"/>
        <v>0.71215720165274432</v>
      </c>
    </row>
    <row r="50" spans="1:15" s="2" customFormat="1" ht="29.25" customHeight="1" thickBot="1" x14ac:dyDescent="0.3">
      <c r="A50" s="367"/>
      <c r="B50" s="205" t="s">
        <v>42</v>
      </c>
      <c r="C50" s="206">
        <v>20</v>
      </c>
      <c r="D50" s="370"/>
      <c r="E50" s="373"/>
      <c r="F50" s="208">
        <f>+F166+F196</f>
        <v>25307341823.599998</v>
      </c>
      <c r="G50" s="208">
        <f>+G166+G196</f>
        <v>0</v>
      </c>
      <c r="H50" s="208">
        <f>+H166+H196</f>
        <v>25307341823.599998</v>
      </c>
      <c r="I50" s="209">
        <f t="shared" si="0"/>
        <v>4.6955041141113017E-3</v>
      </c>
      <c r="J50" s="208">
        <f>+J166+J196</f>
        <v>1961984806.6800001</v>
      </c>
      <c r="K50" s="208">
        <f>+K166+K196</f>
        <v>1961984806.6800001</v>
      </c>
      <c r="L50" s="208">
        <f>+L166+L196</f>
        <v>0</v>
      </c>
      <c r="M50" s="209">
        <f t="shared" si="4"/>
        <v>7.752630917761498E-2</v>
      </c>
      <c r="N50" s="209">
        <f t="shared" si="1"/>
        <v>7.752630917761498E-2</v>
      </c>
      <c r="O50" s="197">
        <f t="shared" si="5"/>
        <v>1</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2.6217354890204908E-2</v>
      </c>
      <c r="J51" s="211">
        <f t="shared" ref="J51:L52" si="31">+J53</f>
        <v>141153953100</v>
      </c>
      <c r="K51" s="211">
        <f t="shared" si="31"/>
        <v>141113108630</v>
      </c>
      <c r="L51" s="211">
        <f t="shared" si="31"/>
        <v>40844470</v>
      </c>
      <c r="M51" s="160">
        <f t="shared" si="4"/>
        <v>0.9989410650364674</v>
      </c>
      <c r="N51" s="160">
        <f t="shared" si="1"/>
        <v>0.99865201030249373</v>
      </c>
      <c r="O51" s="161">
        <f t="shared" si="5"/>
        <v>0.999710638851389</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0.87168172708240177</v>
      </c>
      <c r="J52" s="212">
        <f t="shared" si="31"/>
        <v>4698099904196.4502</v>
      </c>
      <c r="K52" s="212">
        <f t="shared" si="31"/>
        <v>3345785680857.5703</v>
      </c>
      <c r="L52" s="212">
        <f t="shared" si="31"/>
        <v>1352314223338.8799</v>
      </c>
      <c r="M52" s="166">
        <f t="shared" si="4"/>
        <v>1</v>
      </c>
      <c r="N52" s="166">
        <f t="shared" si="1"/>
        <v>0.71215720165274432</v>
      </c>
      <c r="O52" s="167">
        <f t="shared" si="5"/>
        <v>0.71215720165274432</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2.6217354890204908E-2</v>
      </c>
      <c r="J53" s="212">
        <f>+J63+J95</f>
        <v>141153953100</v>
      </c>
      <c r="K53" s="212">
        <f>+K63+K95</f>
        <v>141113108630</v>
      </c>
      <c r="L53" s="212">
        <f>+L63+L95</f>
        <v>40844470</v>
      </c>
      <c r="M53" s="166">
        <f t="shared" si="4"/>
        <v>0.9989410650364674</v>
      </c>
      <c r="N53" s="166">
        <f t="shared" si="1"/>
        <v>0.99865201030249373</v>
      </c>
      <c r="O53" s="167">
        <f t="shared" si="5"/>
        <v>0.999710638851389</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4698099904196.4502</v>
      </c>
      <c r="K54" s="168">
        <f>+K55+K59+K64+K71+K75+K79+K83+K87+K91+K99+K103+K107+K111+K115+K119+K123+K127+K131+K135+K139+K143+K147+K151+K155</f>
        <v>3345785680857.5703</v>
      </c>
      <c r="L54" s="168">
        <f>+L55+L59+L64+L71+L75+L79+L83+L87+L91+L99+L103+L107+L111+L115+L119+L123+L127+L131+L135+L139+L143+L147+L151+L155</f>
        <v>1352314223338.8799</v>
      </c>
      <c r="M54" s="166">
        <f t="shared" si="4"/>
        <v>1</v>
      </c>
      <c r="N54" s="166">
        <f t="shared" si="1"/>
        <v>0.71215720165274432</v>
      </c>
      <c r="O54" s="167">
        <f t="shared" si="5"/>
        <v>0.71215720165274432</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1.7241967545039719E-2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2.6172930520759193E-2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1.7241967545039719E-2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4.2540762321882253E-2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4.2540762321882253E-2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4.2540762321882253E-2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4.2540762321882253E-2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4.2666317820250606E-2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4.2666317820250606E-2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4.2666317820250606E-2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4.2666317820250606E-2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4.6278146223126364E-2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4.6278146223126364E-2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4.6278146223126364E-2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4.6278146223126364E-2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3.2181759952499972E-2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3.2181759952499972E-2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3.2181759952499972E-2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3.2181759952499972E-2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4.4424369445713937E-5</v>
      </c>
      <c r="J95" s="168">
        <f t="shared" ref="J95:L96" si="80">+J96</f>
        <v>89802560</v>
      </c>
      <c r="K95" s="168">
        <f t="shared" si="80"/>
        <v>48958090</v>
      </c>
      <c r="L95" s="168">
        <f t="shared" si="80"/>
        <v>40844470</v>
      </c>
      <c r="M95" s="166">
        <f t="shared" si="59"/>
        <v>0.37506206411084719</v>
      </c>
      <c r="N95" s="166">
        <f t="shared" si="56"/>
        <v>0.20447437456487463</v>
      </c>
      <c r="O95" s="167">
        <f t="shared" si="62"/>
        <v>0.5451747700733699</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4.4424369445713937E-5</v>
      </c>
      <c r="J96" s="168">
        <f t="shared" si="80"/>
        <v>89802560</v>
      </c>
      <c r="K96" s="168">
        <f t="shared" si="80"/>
        <v>48958090</v>
      </c>
      <c r="L96" s="168">
        <f t="shared" si="80"/>
        <v>40844470</v>
      </c>
      <c r="M96" s="166">
        <f t="shared" si="59"/>
        <v>0.37506206411084719</v>
      </c>
      <c r="N96" s="166">
        <f t="shared" si="56"/>
        <v>0.20447437456487463</v>
      </c>
      <c r="O96" s="167">
        <f t="shared" si="62"/>
        <v>0.5451747700733699</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4.4424369445713937E-5</v>
      </c>
      <c r="J97" s="168">
        <f t="shared" ref="J97:L97" si="82">SUM(J98:J98)</f>
        <v>89802560</v>
      </c>
      <c r="K97" s="168">
        <f t="shared" si="82"/>
        <v>48958090</v>
      </c>
      <c r="L97" s="168">
        <f t="shared" si="82"/>
        <v>40844470</v>
      </c>
      <c r="M97" s="166">
        <f t="shared" si="59"/>
        <v>0.37506206411084719</v>
      </c>
      <c r="N97" s="166">
        <f t="shared" si="56"/>
        <v>0.20447437456487463</v>
      </c>
      <c r="O97" s="167">
        <f t="shared" si="62"/>
        <v>0.5451747700733699</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4.4424369445713937E-5</v>
      </c>
      <c r="J98" s="173">
        <v>89802560</v>
      </c>
      <c r="K98" s="173">
        <v>48958090</v>
      </c>
      <c r="L98" s="174">
        <f t="shared" ref="L98" si="84">+J98-K98</f>
        <v>40844470</v>
      </c>
      <c r="M98" s="176">
        <f t="shared" si="59"/>
        <v>0.37506206411084719</v>
      </c>
      <c r="N98" s="176">
        <f t="shared" si="56"/>
        <v>0.20447437456487463</v>
      </c>
      <c r="O98" s="177">
        <f t="shared" si="62"/>
        <v>0.5451747700733699</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3.9889122325605396E-2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3.9889122325605396E-2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3.9889122325605396E-2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3.9889122325605396E-2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1.2087657340940318E-2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1.2087657340940318E-2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1.2087657340940318E-2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1.2087657340940318E-2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3.0143268931630135E-2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3.0143268931630135E-2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3.0143268931630135E-2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62"/>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47007512840.449997</v>
      </c>
      <c r="L142" s="174">
        <f t="shared" ref="L142" si="131">+J142-K142</f>
        <v>0</v>
      </c>
      <c r="M142" s="176">
        <f t="shared" si="129"/>
        <v>1</v>
      </c>
      <c r="N142" s="176">
        <f t="shared" si="126"/>
        <v>1</v>
      </c>
      <c r="O142" s="177">
        <f t="shared" ref="O142:O188"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7.6005813471147713E-3</v>
      </c>
      <c r="J143" s="212">
        <f t="shared" ref="J143:L145" si="134">+J144</f>
        <v>40964826254</v>
      </c>
      <c r="K143" s="212">
        <f t="shared" si="134"/>
        <v>40964826254</v>
      </c>
      <c r="L143" s="212">
        <f t="shared" si="134"/>
        <v>0</v>
      </c>
      <c r="M143" s="166">
        <f t="shared" si="129"/>
        <v>1</v>
      </c>
      <c r="N143" s="166">
        <f t="shared" si="126"/>
        <v>1</v>
      </c>
      <c r="O143" s="167">
        <f t="shared" si="132"/>
        <v>1</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7.6005813471147713E-3</v>
      </c>
      <c r="J144" s="212">
        <f t="shared" si="134"/>
        <v>40964826254</v>
      </c>
      <c r="K144" s="212">
        <f t="shared" si="134"/>
        <v>40964826254</v>
      </c>
      <c r="L144" s="212">
        <f t="shared" si="134"/>
        <v>0</v>
      </c>
      <c r="M144" s="166">
        <f t="shared" si="129"/>
        <v>1</v>
      </c>
      <c r="N144" s="166">
        <f t="shared" si="126"/>
        <v>1</v>
      </c>
      <c r="O144" s="167">
        <f t="shared" si="132"/>
        <v>1</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7.6005813471147713E-3</v>
      </c>
      <c r="J145" s="212">
        <f t="shared" si="134"/>
        <v>40964826254</v>
      </c>
      <c r="K145" s="212">
        <f t="shared" si="134"/>
        <v>40964826254</v>
      </c>
      <c r="L145" s="212">
        <f>+L146</f>
        <v>0</v>
      </c>
      <c r="M145" s="166">
        <f t="shared" si="129"/>
        <v>1</v>
      </c>
      <c r="N145" s="166">
        <f t="shared" si="126"/>
        <v>1</v>
      </c>
      <c r="O145" s="167">
        <f t="shared" si="132"/>
        <v>1</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7.6005813471147713E-3</v>
      </c>
      <c r="J146" s="173">
        <v>40964826254</v>
      </c>
      <c r="K146" s="173">
        <v>40964826254</v>
      </c>
      <c r="L146" s="174">
        <f>+J146-K146</f>
        <v>0</v>
      </c>
      <c r="M146" s="176">
        <f t="shared" si="129"/>
        <v>1</v>
      </c>
      <c r="N146" s="176">
        <f t="shared" si="126"/>
        <v>1</v>
      </c>
      <c r="O146" s="177">
        <f t="shared" si="132"/>
        <v>1</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6.6597857813183947E-2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6.6597857813183947E-2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6.6597857813183947E-2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6.6597857813183947E-2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3.2605643931683123E-2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3.2605643931683123E-2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3.2605643931683123E-2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3.2605643931683123E-2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7.34600100664108E-2</v>
      </c>
      <c r="J155" s="212">
        <f t="shared" ref="J155:L157" si="146">+J156</f>
        <v>395927154984</v>
      </c>
      <c r="K155" s="212">
        <f t="shared" si="146"/>
        <v>16658735332.120001</v>
      </c>
      <c r="L155" s="212">
        <f t="shared" si="146"/>
        <v>379268419651.88</v>
      </c>
      <c r="M155" s="166">
        <f t="shared" si="129"/>
        <v>1</v>
      </c>
      <c r="N155" s="166">
        <f t="shared" si="126"/>
        <v>4.2075253294493541E-2</v>
      </c>
      <c r="O155" s="167">
        <f t="shared" si="132"/>
        <v>4.2075253294493541E-2</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7.34600100664108E-2</v>
      </c>
      <c r="J156" s="212">
        <f t="shared" si="146"/>
        <v>395927154984</v>
      </c>
      <c r="K156" s="212">
        <f t="shared" si="146"/>
        <v>16658735332.120001</v>
      </c>
      <c r="L156" s="212">
        <f t="shared" si="146"/>
        <v>379268419651.88</v>
      </c>
      <c r="M156" s="166">
        <f t="shared" si="129"/>
        <v>1</v>
      </c>
      <c r="N156" s="166">
        <f t="shared" si="126"/>
        <v>4.2075253294493541E-2</v>
      </c>
      <c r="O156" s="167">
        <f t="shared" si="132"/>
        <v>4.2075253294493541E-2</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7.34600100664108E-2</v>
      </c>
      <c r="J157" s="212">
        <f t="shared" si="146"/>
        <v>395927154984</v>
      </c>
      <c r="K157" s="212">
        <f t="shared" si="146"/>
        <v>16658735332.120001</v>
      </c>
      <c r="L157" s="212">
        <f t="shared" si="146"/>
        <v>379268419651.88</v>
      </c>
      <c r="M157" s="166">
        <f t="shared" si="129"/>
        <v>1</v>
      </c>
      <c r="N157" s="166">
        <f t="shared" si="126"/>
        <v>4.2075253294493541E-2</v>
      </c>
      <c r="O157" s="167">
        <f t="shared" si="132"/>
        <v>4.2075253294493541E-2</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7.34600100664108E-2</v>
      </c>
      <c r="J158" s="173">
        <v>395927154984</v>
      </c>
      <c r="K158" s="173">
        <v>16658735332.120001</v>
      </c>
      <c r="L158" s="174">
        <f t="shared" ref="L158" si="148">+J158-K158</f>
        <v>379268419651.88</v>
      </c>
      <c r="M158" s="176">
        <f t="shared" si="129"/>
        <v>1</v>
      </c>
      <c r="N158" s="176">
        <f t="shared" si="126"/>
        <v>4.2075253294493541E-2</v>
      </c>
      <c r="O158" s="177">
        <f t="shared" si="132"/>
        <v>4.2075253294493541E-2</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1.0152903707115534E-5</v>
      </c>
      <c r="J159" s="50">
        <f t="shared" ref="J159:L163" si="150">+J160</f>
        <v>4711823</v>
      </c>
      <c r="K159" s="50">
        <f t="shared" si="150"/>
        <v>4079513</v>
      </c>
      <c r="L159" s="50">
        <f t="shared" si="150"/>
        <v>632310</v>
      </c>
      <c r="M159" s="166">
        <f t="shared" si="129"/>
        <v>8.6106194306986211E-2</v>
      </c>
      <c r="N159" s="166">
        <f t="shared" si="126"/>
        <v>7.4551047239226995E-2</v>
      </c>
      <c r="O159" s="167">
        <f t="shared" si="132"/>
        <v>0.86580353294255752</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1.0152903707115534E-5</v>
      </c>
      <c r="J160" s="168">
        <f t="shared" si="150"/>
        <v>4711823</v>
      </c>
      <c r="K160" s="168">
        <f t="shared" si="150"/>
        <v>4079513</v>
      </c>
      <c r="L160" s="168">
        <f t="shared" si="150"/>
        <v>632310</v>
      </c>
      <c r="M160" s="166">
        <f t="shared" si="129"/>
        <v>8.6106194306986211E-2</v>
      </c>
      <c r="N160" s="166">
        <f t="shared" si="126"/>
        <v>7.4551047239226995E-2</v>
      </c>
      <c r="O160" s="167">
        <f t="shared" si="132"/>
        <v>0.86580353294255752</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1.0152903707115534E-5</v>
      </c>
      <c r="J161" s="168">
        <f t="shared" si="150"/>
        <v>4711823</v>
      </c>
      <c r="K161" s="168">
        <f t="shared" si="150"/>
        <v>4079513</v>
      </c>
      <c r="L161" s="168">
        <f t="shared" si="150"/>
        <v>632310</v>
      </c>
      <c r="M161" s="166">
        <f t="shared" si="129"/>
        <v>8.6106194306986211E-2</v>
      </c>
      <c r="N161" s="166">
        <f t="shared" si="126"/>
        <v>7.4551047239226995E-2</v>
      </c>
      <c r="O161" s="167">
        <f t="shared" si="132"/>
        <v>0.86580353294255752</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1.0152903707115534E-5</v>
      </c>
      <c r="J162" s="168">
        <f t="shared" si="150"/>
        <v>4711823</v>
      </c>
      <c r="K162" s="168">
        <f t="shared" si="150"/>
        <v>4079513</v>
      </c>
      <c r="L162" s="168">
        <f t="shared" si="150"/>
        <v>632310</v>
      </c>
      <c r="M162" s="166">
        <f t="shared" si="129"/>
        <v>8.6106194306986211E-2</v>
      </c>
      <c r="N162" s="166">
        <f t="shared" si="126"/>
        <v>7.4551047239226995E-2</v>
      </c>
      <c r="O162" s="167">
        <f t="shared" si="132"/>
        <v>0.86580353294255752</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1.0152903707115534E-5</v>
      </c>
      <c r="J163" s="168">
        <f t="shared" si="150"/>
        <v>4711823</v>
      </c>
      <c r="K163" s="168">
        <f t="shared" si="150"/>
        <v>4079513</v>
      </c>
      <c r="L163" s="168">
        <f t="shared" si="150"/>
        <v>632310</v>
      </c>
      <c r="M163" s="166">
        <f t="shared" si="129"/>
        <v>8.6106194306986211E-2</v>
      </c>
      <c r="N163" s="166">
        <f t="shared" si="126"/>
        <v>7.4551047239226995E-2</v>
      </c>
      <c r="O163" s="167">
        <f t="shared" si="132"/>
        <v>0.86580353294255752</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1.0152903707115534E-5</v>
      </c>
      <c r="J164" s="173">
        <v>4711823</v>
      </c>
      <c r="K164" s="173">
        <v>4079513</v>
      </c>
      <c r="L164" s="174">
        <f t="shared" ref="L164" si="153">+J164-K164</f>
        <v>632310</v>
      </c>
      <c r="M164" s="176">
        <f t="shared" si="129"/>
        <v>8.6106194306986211E-2</v>
      </c>
      <c r="N164" s="176">
        <f t="shared" si="126"/>
        <v>7.4551047239226995E-2</v>
      </c>
      <c r="O164" s="177">
        <f t="shared" si="132"/>
        <v>0.86580353294255752</v>
      </c>
    </row>
    <row r="165" spans="1:15" s="2" customFormat="1" ht="29.25" customHeight="1" x14ac:dyDescent="0.25">
      <c r="A165" s="302" t="s">
        <v>404</v>
      </c>
      <c r="B165" s="163" t="s">
        <v>38</v>
      </c>
      <c r="C165" s="163">
        <v>10</v>
      </c>
      <c r="D165" s="304" t="s">
        <v>39</v>
      </c>
      <c r="E165" s="306" t="s">
        <v>405</v>
      </c>
      <c r="F165" s="168">
        <f t="shared" ref="F165:H166" si="154">+F167</f>
        <v>147810031.56999999</v>
      </c>
      <c r="G165" s="168">
        <f t="shared" si="154"/>
        <v>0</v>
      </c>
      <c r="H165" s="168">
        <f t="shared" si="154"/>
        <v>147810031.56999999</v>
      </c>
      <c r="I165" s="165">
        <f t="shared" si="124"/>
        <v>2.7424555932485841E-5</v>
      </c>
      <c r="J165" s="168">
        <f t="shared" ref="J165:L166" si="155">+J167</f>
        <v>12718553</v>
      </c>
      <c r="K165" s="168">
        <f t="shared" si="155"/>
        <v>9379743</v>
      </c>
      <c r="L165" s="168">
        <f t="shared" si="155"/>
        <v>3338810</v>
      </c>
      <c r="M165" s="166">
        <f t="shared" si="129"/>
        <v>8.6046615814277375E-2</v>
      </c>
      <c r="N165" s="166">
        <f t="shared" si="126"/>
        <v>6.3458094828685113E-2</v>
      </c>
      <c r="O165" s="167">
        <f t="shared" si="132"/>
        <v>0.73748507397028573</v>
      </c>
    </row>
    <row r="166" spans="1:15" s="32" customFormat="1" ht="29.25" customHeight="1" x14ac:dyDescent="0.25">
      <c r="A166" s="302"/>
      <c r="B166" s="47" t="s">
        <v>42</v>
      </c>
      <c r="C166" s="47">
        <v>20</v>
      </c>
      <c r="D166" s="304"/>
      <c r="E166" s="306"/>
      <c r="F166" s="50">
        <f t="shared" si="154"/>
        <v>4481766559.6000004</v>
      </c>
      <c r="G166" s="50">
        <f t="shared" si="154"/>
        <v>0</v>
      </c>
      <c r="H166" s="50">
        <f t="shared" si="154"/>
        <v>4481766559.6000004</v>
      </c>
      <c r="I166" s="166">
        <f t="shared" si="124"/>
        <v>8.3154341004173875E-4</v>
      </c>
      <c r="J166" s="50">
        <f t="shared" si="155"/>
        <v>1826878153.6800001</v>
      </c>
      <c r="K166" s="50">
        <f t="shared" si="155"/>
        <v>1826878153.6800001</v>
      </c>
      <c r="L166" s="50">
        <f t="shared" si="155"/>
        <v>0</v>
      </c>
      <c r="M166" s="166">
        <f t="shared" si="129"/>
        <v>0.40762456709549139</v>
      </c>
      <c r="N166" s="166">
        <f t="shared" si="126"/>
        <v>0.40762456709549139</v>
      </c>
      <c r="O166" s="167">
        <f t="shared" si="132"/>
        <v>1</v>
      </c>
    </row>
    <row r="167" spans="1:15" ht="30" customHeight="1" x14ac:dyDescent="0.25">
      <c r="A167" s="302" t="s">
        <v>406</v>
      </c>
      <c r="B167" s="163" t="s">
        <v>38</v>
      </c>
      <c r="C167" s="163">
        <v>10</v>
      </c>
      <c r="D167" s="304" t="s">
        <v>39</v>
      </c>
      <c r="E167" s="306" t="s">
        <v>254</v>
      </c>
      <c r="F167" s="168">
        <f t="shared" ref="F167:H167" si="156">+F169+F179</f>
        <v>147810031.56999999</v>
      </c>
      <c r="G167" s="168">
        <f t="shared" si="156"/>
        <v>0</v>
      </c>
      <c r="H167" s="168">
        <f t="shared" si="156"/>
        <v>147810031.56999999</v>
      </c>
      <c r="I167" s="165">
        <f t="shared" si="124"/>
        <v>2.7424555932485841E-5</v>
      </c>
      <c r="J167" s="168">
        <f t="shared" ref="J167:L167" si="157">+J169+J179</f>
        <v>12718553</v>
      </c>
      <c r="K167" s="168">
        <f t="shared" si="157"/>
        <v>9379743</v>
      </c>
      <c r="L167" s="168">
        <f t="shared" si="157"/>
        <v>3338810</v>
      </c>
      <c r="M167" s="166">
        <f t="shared" si="129"/>
        <v>8.6046615814277375E-2</v>
      </c>
      <c r="N167" s="166">
        <f t="shared" si="126"/>
        <v>6.3458094828685113E-2</v>
      </c>
      <c r="O167" s="167">
        <f t="shared" si="132"/>
        <v>0.73748507397028573</v>
      </c>
    </row>
    <row r="168" spans="1:15" ht="30" customHeight="1" x14ac:dyDescent="0.25">
      <c r="A168" s="302"/>
      <c r="B168" s="163" t="s">
        <v>42</v>
      </c>
      <c r="C168" s="163">
        <v>20</v>
      </c>
      <c r="D168" s="304"/>
      <c r="E168" s="306"/>
      <c r="F168" s="168">
        <f t="shared" ref="F168:H171" si="158">+F170</f>
        <v>4481766559.6000004</v>
      </c>
      <c r="G168" s="168">
        <f t="shared" si="158"/>
        <v>0</v>
      </c>
      <c r="H168" s="168">
        <f t="shared" si="158"/>
        <v>4481766559.6000004</v>
      </c>
      <c r="I168" s="166">
        <f t="shared" si="124"/>
        <v>8.3154341004173875E-4</v>
      </c>
      <c r="J168" s="168">
        <f t="shared" ref="J168:L171" si="159">+J170</f>
        <v>1826878153.6800001</v>
      </c>
      <c r="K168" s="168">
        <f t="shared" si="159"/>
        <v>1826878153.6800001</v>
      </c>
      <c r="L168" s="168">
        <f t="shared" si="159"/>
        <v>0</v>
      </c>
      <c r="M168" s="166">
        <f t="shared" si="129"/>
        <v>0.40762456709549139</v>
      </c>
      <c r="N168" s="166">
        <f t="shared" si="126"/>
        <v>0.40762456709549139</v>
      </c>
      <c r="O168" s="167">
        <f t="shared" si="132"/>
        <v>1</v>
      </c>
    </row>
    <row r="169" spans="1:15" ht="37.5" customHeight="1" x14ac:dyDescent="0.25">
      <c r="A169" s="302" t="s">
        <v>407</v>
      </c>
      <c r="B169" s="163" t="s">
        <v>38</v>
      </c>
      <c r="C169" s="163">
        <v>10</v>
      </c>
      <c r="D169" s="304" t="s">
        <v>39</v>
      </c>
      <c r="E169" s="306" t="s">
        <v>408</v>
      </c>
      <c r="F169" s="168">
        <f t="shared" si="158"/>
        <v>120941994.56999999</v>
      </c>
      <c r="G169" s="168">
        <f t="shared" si="158"/>
        <v>0</v>
      </c>
      <c r="H169" s="168">
        <f t="shared" si="158"/>
        <v>120941994.56999999</v>
      </c>
      <c r="I169" s="165">
        <f t="shared" si="124"/>
        <v>2.2439481674155521E-5</v>
      </c>
      <c r="J169" s="168">
        <f t="shared" si="159"/>
        <v>0</v>
      </c>
      <c r="K169" s="168">
        <f t="shared" si="159"/>
        <v>0</v>
      </c>
      <c r="L169" s="168">
        <f t="shared" si="159"/>
        <v>0</v>
      </c>
      <c r="M169" s="166">
        <f t="shared" si="129"/>
        <v>0</v>
      </c>
      <c r="N169" s="166">
        <f t="shared" si="126"/>
        <v>0</v>
      </c>
      <c r="O169" s="167" t="s">
        <v>41</v>
      </c>
    </row>
    <row r="170" spans="1:15" ht="37.5" customHeight="1" x14ac:dyDescent="0.25">
      <c r="A170" s="302"/>
      <c r="B170" s="163" t="s">
        <v>42</v>
      </c>
      <c r="C170" s="163">
        <v>20</v>
      </c>
      <c r="D170" s="304"/>
      <c r="E170" s="306"/>
      <c r="F170" s="168">
        <f t="shared" si="158"/>
        <v>4481766559.6000004</v>
      </c>
      <c r="G170" s="168">
        <f t="shared" si="158"/>
        <v>0</v>
      </c>
      <c r="H170" s="168">
        <f t="shared" si="158"/>
        <v>4481766559.6000004</v>
      </c>
      <c r="I170" s="166">
        <f t="shared" si="124"/>
        <v>8.3154341004173875E-4</v>
      </c>
      <c r="J170" s="168">
        <f t="shared" si="159"/>
        <v>1826878153.6800001</v>
      </c>
      <c r="K170" s="168">
        <f t="shared" si="159"/>
        <v>1826878153.6800001</v>
      </c>
      <c r="L170" s="168">
        <f t="shared" si="159"/>
        <v>0</v>
      </c>
      <c r="M170" s="166">
        <f t="shared" si="129"/>
        <v>0.40762456709549139</v>
      </c>
      <c r="N170" s="166">
        <f t="shared" si="126"/>
        <v>0.40762456709549139</v>
      </c>
      <c r="O170" s="167">
        <f t="shared" ref="O170" si="160">+K170/J170</f>
        <v>1</v>
      </c>
    </row>
    <row r="171" spans="1:15" ht="60" customHeight="1" x14ac:dyDescent="0.25">
      <c r="A171" s="302" t="s">
        <v>409</v>
      </c>
      <c r="B171" s="163" t="s">
        <v>38</v>
      </c>
      <c r="C171" s="163">
        <v>10</v>
      </c>
      <c r="D171" s="304" t="s">
        <v>39</v>
      </c>
      <c r="E171" s="306" t="s">
        <v>410</v>
      </c>
      <c r="F171" s="168">
        <f t="shared" si="158"/>
        <v>120941994.56999999</v>
      </c>
      <c r="G171" s="168">
        <f t="shared" si="158"/>
        <v>0</v>
      </c>
      <c r="H171" s="168">
        <f t="shared" si="158"/>
        <v>120941994.56999999</v>
      </c>
      <c r="I171" s="165">
        <f t="shared" si="124"/>
        <v>2.2439481674155521E-5</v>
      </c>
      <c r="J171" s="168">
        <f t="shared" si="159"/>
        <v>0</v>
      </c>
      <c r="K171" s="168">
        <f t="shared" si="159"/>
        <v>0</v>
      </c>
      <c r="L171" s="168">
        <f t="shared" si="159"/>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61">+F175+F177</f>
        <v>4481766559.6000004</v>
      </c>
      <c r="G172" s="168">
        <f t="shared" si="161"/>
        <v>0</v>
      </c>
      <c r="H172" s="168">
        <f t="shared" si="161"/>
        <v>4481766559.6000004</v>
      </c>
      <c r="I172" s="166">
        <f t="shared" si="124"/>
        <v>8.3154341004173875E-4</v>
      </c>
      <c r="J172" s="168">
        <f t="shared" ref="J172:L172" si="162">+J175+J177</f>
        <v>1826878153.6800001</v>
      </c>
      <c r="K172" s="168">
        <f t="shared" si="162"/>
        <v>1826878153.6800001</v>
      </c>
      <c r="L172" s="168">
        <f t="shared" si="162"/>
        <v>0</v>
      </c>
      <c r="M172" s="166">
        <f t="shared" si="129"/>
        <v>0.40762456709549139</v>
      </c>
      <c r="N172" s="166">
        <f t="shared" si="126"/>
        <v>0.40762456709549139</v>
      </c>
      <c r="O172" s="167">
        <f t="shared" si="132"/>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2.2439481674155521E-5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2.2439481674155521E-5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4.8946861002736029E-4</v>
      </c>
      <c r="J175" s="168">
        <f t="shared" ref="J175:L175" si="168">+J176</f>
        <v>1090695753.6800001</v>
      </c>
      <c r="K175" s="168">
        <f t="shared" si="168"/>
        <v>1090695753.6800001</v>
      </c>
      <c r="L175" s="168">
        <f t="shared" si="168"/>
        <v>0</v>
      </c>
      <c r="M175" s="166">
        <f t="shared" si="129"/>
        <v>0.41344188421157801</v>
      </c>
      <c r="N175" s="166">
        <f t="shared" si="126"/>
        <v>0.41344188421157801</v>
      </c>
      <c r="O175" s="167">
        <f t="shared" si="132"/>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4.8946861002736029E-4</v>
      </c>
      <c r="J176" s="173">
        <v>1090695753.6800001</v>
      </c>
      <c r="K176" s="173">
        <v>1090695753.6800001</v>
      </c>
      <c r="L176" s="174">
        <f t="shared" ref="L176" si="170">+J176-K176</f>
        <v>0</v>
      </c>
      <c r="M176" s="176">
        <f t="shared" si="129"/>
        <v>0.41344188421157801</v>
      </c>
      <c r="N176" s="176">
        <f t="shared" si="126"/>
        <v>0.41344188421157801</v>
      </c>
      <c r="O176" s="177">
        <f t="shared" si="132"/>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3.420748000143783E-4</v>
      </c>
      <c r="J177" s="168">
        <f t="shared" ref="J177:L177" si="172">+J178</f>
        <v>736182400</v>
      </c>
      <c r="K177" s="168">
        <f t="shared" si="172"/>
        <v>736182400</v>
      </c>
      <c r="L177" s="168">
        <f t="shared" si="172"/>
        <v>0</v>
      </c>
      <c r="M177" s="166">
        <f t="shared" si="129"/>
        <v>0.39930067383360968</v>
      </c>
      <c r="N177" s="166">
        <f t="shared" si="126"/>
        <v>0.39930067383360968</v>
      </c>
      <c r="O177" s="167">
        <f t="shared" si="132"/>
        <v>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3.420748000143783E-4</v>
      </c>
      <c r="J178" s="173">
        <v>736182400</v>
      </c>
      <c r="K178" s="173">
        <v>736182400</v>
      </c>
      <c r="L178" s="174">
        <f t="shared" ref="L178" si="174">+J178-K178</f>
        <v>0</v>
      </c>
      <c r="M178" s="176">
        <f t="shared" si="129"/>
        <v>0.39930067383360968</v>
      </c>
      <c r="N178" s="176">
        <f t="shared" si="126"/>
        <v>0.39930067383360968</v>
      </c>
      <c r="O178" s="177">
        <f t="shared" si="132"/>
        <v>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4.9850742583303212E-6</v>
      </c>
      <c r="J179" s="50">
        <f t="shared" ref="J179:L181" si="176">+J180</f>
        <v>12718553</v>
      </c>
      <c r="K179" s="50">
        <f t="shared" si="176"/>
        <v>9379743</v>
      </c>
      <c r="L179" s="50">
        <f t="shared" si="176"/>
        <v>3338810</v>
      </c>
      <c r="M179" s="166">
        <f t="shared" si="129"/>
        <v>0.47337112867605474</v>
      </c>
      <c r="N179" s="166">
        <f t="shared" si="126"/>
        <v>0.3491041418470579</v>
      </c>
      <c r="O179" s="167">
        <f t="shared" si="132"/>
        <v>0.73748507397028573</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4.9850742583303212E-6</v>
      </c>
      <c r="J180" s="168">
        <f t="shared" si="176"/>
        <v>12718553</v>
      </c>
      <c r="K180" s="168">
        <f t="shared" si="176"/>
        <v>9379743</v>
      </c>
      <c r="L180" s="168">
        <f t="shared" si="176"/>
        <v>3338810</v>
      </c>
      <c r="M180" s="166">
        <f t="shared" si="129"/>
        <v>0.47337112867605474</v>
      </c>
      <c r="N180" s="166">
        <f t="shared" si="126"/>
        <v>0.3491041418470579</v>
      </c>
      <c r="O180" s="167">
        <f t="shared" si="132"/>
        <v>0.73748507397028573</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4.9850742583303212E-6</v>
      </c>
      <c r="J181" s="224">
        <f t="shared" si="176"/>
        <v>12718553</v>
      </c>
      <c r="K181" s="224">
        <f t="shared" si="176"/>
        <v>9379743</v>
      </c>
      <c r="L181" s="224">
        <f t="shared" si="176"/>
        <v>3338810</v>
      </c>
      <c r="M181" s="166">
        <f t="shared" si="129"/>
        <v>0.47337112867605474</v>
      </c>
      <c r="N181" s="166">
        <f t="shared" si="126"/>
        <v>0.3491041418470579</v>
      </c>
      <c r="O181" s="167">
        <f t="shared" si="132"/>
        <v>0.73748507397028573</v>
      </c>
    </row>
    <row r="182" spans="1:15" ht="42" customHeight="1" x14ac:dyDescent="0.25">
      <c r="A182" s="169" t="s">
        <v>421</v>
      </c>
      <c r="B182" s="170" t="s">
        <v>38</v>
      </c>
      <c r="C182" s="170">
        <v>10</v>
      </c>
      <c r="D182" s="170" t="s">
        <v>39</v>
      </c>
      <c r="E182" s="171" t="s">
        <v>262</v>
      </c>
      <c r="F182" s="172">
        <v>26868037</v>
      </c>
      <c r="G182" s="173">
        <v>0</v>
      </c>
      <c r="H182" s="174">
        <f t="shared" ref="H182" si="177">+F182-G182</f>
        <v>26868037</v>
      </c>
      <c r="I182" s="175">
        <f t="shared" si="124"/>
        <v>4.9850742583303212E-6</v>
      </c>
      <c r="J182" s="173">
        <v>12718553</v>
      </c>
      <c r="K182" s="173">
        <v>9379743</v>
      </c>
      <c r="L182" s="174">
        <f t="shared" ref="L182" si="178">+J182-K182</f>
        <v>3338810</v>
      </c>
      <c r="M182" s="176">
        <f t="shared" si="129"/>
        <v>0.47337112867605474</v>
      </c>
      <c r="N182" s="176">
        <f t="shared" si="126"/>
        <v>0.3491041418470579</v>
      </c>
      <c r="O182" s="177">
        <f t="shared" si="132"/>
        <v>0.73748507397028573</v>
      </c>
    </row>
    <row r="183" spans="1:15" ht="42" customHeight="1" x14ac:dyDescent="0.25">
      <c r="A183" s="162" t="s">
        <v>461</v>
      </c>
      <c r="B183" s="163" t="s">
        <v>38</v>
      </c>
      <c r="C183" s="163">
        <v>10</v>
      </c>
      <c r="D183" s="163" t="s">
        <v>39</v>
      </c>
      <c r="E183" s="164" t="s">
        <v>462</v>
      </c>
      <c r="F183" s="212">
        <f t="shared" ref="F183:H187" si="179">+F184</f>
        <v>26857079</v>
      </c>
      <c r="G183" s="212">
        <f t="shared" si="179"/>
        <v>0</v>
      </c>
      <c r="H183" s="212">
        <f t="shared" si="179"/>
        <v>26857079</v>
      </c>
      <c r="I183" s="178">
        <f t="shared" si="124"/>
        <v>4.9830411197082934E-6</v>
      </c>
      <c r="J183" s="212">
        <f t="shared" ref="J183:L187" si="180">+J184</f>
        <v>8599593</v>
      </c>
      <c r="K183" s="212">
        <f t="shared" si="180"/>
        <v>8599593</v>
      </c>
      <c r="L183" s="212">
        <f t="shared" si="180"/>
        <v>0</v>
      </c>
      <c r="M183" s="166">
        <f t="shared" si="129"/>
        <v>0.32019837302485499</v>
      </c>
      <c r="N183" s="166">
        <f t="shared" si="126"/>
        <v>0.32019837302485499</v>
      </c>
      <c r="O183" s="167">
        <f t="shared" si="132"/>
        <v>1</v>
      </c>
    </row>
    <row r="184" spans="1:15" ht="42" customHeight="1" x14ac:dyDescent="0.25">
      <c r="A184" s="162" t="s">
        <v>463</v>
      </c>
      <c r="B184" s="163" t="s">
        <v>38</v>
      </c>
      <c r="C184" s="163">
        <v>10</v>
      </c>
      <c r="D184" s="163" t="s">
        <v>39</v>
      </c>
      <c r="E184" s="220" t="s">
        <v>254</v>
      </c>
      <c r="F184" s="212">
        <f>+F185</f>
        <v>26857079</v>
      </c>
      <c r="G184" s="212">
        <f t="shared" si="179"/>
        <v>0</v>
      </c>
      <c r="H184" s="212">
        <f t="shared" si="179"/>
        <v>26857079</v>
      </c>
      <c r="I184" s="178">
        <f t="shared" si="124"/>
        <v>4.9830411197082934E-6</v>
      </c>
      <c r="J184" s="212">
        <f t="shared" si="180"/>
        <v>8599593</v>
      </c>
      <c r="K184" s="212">
        <f t="shared" si="180"/>
        <v>8599593</v>
      </c>
      <c r="L184" s="212">
        <f t="shared" si="180"/>
        <v>0</v>
      </c>
      <c r="M184" s="166">
        <f t="shared" si="129"/>
        <v>0.32019837302485499</v>
      </c>
      <c r="N184" s="166">
        <f t="shared" si="126"/>
        <v>0.32019837302485499</v>
      </c>
      <c r="O184" s="167">
        <f t="shared" si="132"/>
        <v>1</v>
      </c>
    </row>
    <row r="185" spans="1:15" ht="63.75" customHeight="1" x14ac:dyDescent="0.25">
      <c r="A185" s="162" t="s">
        <v>464</v>
      </c>
      <c r="B185" s="163" t="s">
        <v>38</v>
      </c>
      <c r="C185" s="163">
        <v>10</v>
      </c>
      <c r="D185" s="163" t="s">
        <v>39</v>
      </c>
      <c r="E185" s="164" t="s">
        <v>465</v>
      </c>
      <c r="F185" s="168">
        <f t="shared" ref="F185:F187" si="181">+F186</f>
        <v>26857079</v>
      </c>
      <c r="G185" s="168">
        <f t="shared" si="179"/>
        <v>0</v>
      </c>
      <c r="H185" s="168">
        <f t="shared" si="179"/>
        <v>26857079</v>
      </c>
      <c r="I185" s="178">
        <f t="shared" si="124"/>
        <v>4.9830411197082934E-6</v>
      </c>
      <c r="J185" s="168">
        <f t="shared" si="180"/>
        <v>8599593</v>
      </c>
      <c r="K185" s="168">
        <f t="shared" si="180"/>
        <v>8599593</v>
      </c>
      <c r="L185" s="168">
        <f t="shared" si="180"/>
        <v>0</v>
      </c>
      <c r="M185" s="166">
        <f t="shared" si="129"/>
        <v>0.32019837302485499</v>
      </c>
      <c r="N185" s="166">
        <f t="shared" si="126"/>
        <v>0.32019837302485499</v>
      </c>
      <c r="O185" s="167">
        <f t="shared" si="132"/>
        <v>1</v>
      </c>
    </row>
    <row r="186" spans="1:15" ht="63.75" customHeight="1" x14ac:dyDescent="0.25">
      <c r="A186" s="162" t="s">
        <v>466</v>
      </c>
      <c r="B186" s="163" t="s">
        <v>38</v>
      </c>
      <c r="C186" s="163">
        <v>10</v>
      </c>
      <c r="D186" s="163" t="s">
        <v>39</v>
      </c>
      <c r="E186" s="164" t="s">
        <v>401</v>
      </c>
      <c r="F186" s="168">
        <f t="shared" si="181"/>
        <v>26857079</v>
      </c>
      <c r="G186" s="168">
        <f t="shared" si="179"/>
        <v>0</v>
      </c>
      <c r="H186" s="168">
        <f t="shared" si="179"/>
        <v>26857079</v>
      </c>
      <c r="I186" s="178">
        <f t="shared" si="124"/>
        <v>4.9830411197082934E-6</v>
      </c>
      <c r="J186" s="168">
        <f t="shared" si="180"/>
        <v>8599593</v>
      </c>
      <c r="K186" s="168">
        <f t="shared" si="180"/>
        <v>8599593</v>
      </c>
      <c r="L186" s="168">
        <f t="shared" si="180"/>
        <v>0</v>
      </c>
      <c r="M186" s="166">
        <f t="shared" si="129"/>
        <v>0.32019837302485499</v>
      </c>
      <c r="N186" s="166">
        <f t="shared" si="126"/>
        <v>0.32019837302485499</v>
      </c>
      <c r="O186" s="167">
        <f t="shared" si="132"/>
        <v>1</v>
      </c>
    </row>
    <row r="187" spans="1:15" ht="42" customHeight="1" x14ac:dyDescent="0.25">
      <c r="A187" s="162" t="s">
        <v>467</v>
      </c>
      <c r="B187" s="163" t="s">
        <v>38</v>
      </c>
      <c r="C187" s="163">
        <v>10</v>
      </c>
      <c r="D187" s="163" t="s">
        <v>39</v>
      </c>
      <c r="E187" s="164" t="s">
        <v>393</v>
      </c>
      <c r="F187" s="168">
        <f t="shared" si="181"/>
        <v>26857079</v>
      </c>
      <c r="G187" s="168">
        <f t="shared" si="179"/>
        <v>0</v>
      </c>
      <c r="H187" s="168">
        <f t="shared" si="179"/>
        <v>26857079</v>
      </c>
      <c r="I187" s="178">
        <f t="shared" si="124"/>
        <v>4.9830411197082934E-6</v>
      </c>
      <c r="J187" s="168">
        <f t="shared" si="180"/>
        <v>8599593</v>
      </c>
      <c r="K187" s="168">
        <f t="shared" si="180"/>
        <v>8599593</v>
      </c>
      <c r="L187" s="168">
        <f t="shared" si="180"/>
        <v>0</v>
      </c>
      <c r="M187" s="166">
        <f t="shared" si="129"/>
        <v>0.32019837302485499</v>
      </c>
      <c r="N187" s="166">
        <f t="shared" si="126"/>
        <v>0.32019837302485499</v>
      </c>
      <c r="O187" s="167">
        <f t="shared" si="132"/>
        <v>1</v>
      </c>
    </row>
    <row r="188" spans="1:15" ht="42" customHeight="1" x14ac:dyDescent="0.25">
      <c r="A188" s="169" t="s">
        <v>468</v>
      </c>
      <c r="B188" s="170" t="s">
        <v>38</v>
      </c>
      <c r="C188" s="170">
        <v>10</v>
      </c>
      <c r="D188" s="170" t="s">
        <v>39</v>
      </c>
      <c r="E188" s="171" t="s">
        <v>262</v>
      </c>
      <c r="F188" s="172">
        <v>26857079</v>
      </c>
      <c r="G188" s="173">
        <v>0</v>
      </c>
      <c r="H188" s="174">
        <f t="shared" ref="H188" si="182">+F188-G188</f>
        <v>26857079</v>
      </c>
      <c r="I188" s="175">
        <f t="shared" si="124"/>
        <v>4.9830411197082934E-6</v>
      </c>
      <c r="J188" s="173">
        <v>8599593</v>
      </c>
      <c r="K188" s="173">
        <v>8599593</v>
      </c>
      <c r="L188" s="174">
        <f t="shared" ref="L188" si="183">+J188-K188</f>
        <v>0</v>
      </c>
      <c r="M188" s="176">
        <f t="shared" si="129"/>
        <v>0.32019837302485499</v>
      </c>
      <c r="N188" s="176">
        <f t="shared" si="126"/>
        <v>0.32019837302485499</v>
      </c>
      <c r="O188" s="177">
        <f t="shared" si="132"/>
        <v>1</v>
      </c>
    </row>
    <row r="189" spans="1:15" ht="30.75" customHeight="1" x14ac:dyDescent="0.25">
      <c r="A189" s="225" t="s">
        <v>469</v>
      </c>
      <c r="B189" s="226" t="s">
        <v>38</v>
      </c>
      <c r="C189" s="163">
        <v>10</v>
      </c>
      <c r="D189" s="226" t="s">
        <v>39</v>
      </c>
      <c r="E189" s="164" t="s">
        <v>470</v>
      </c>
      <c r="F189" s="212">
        <f>+F190</f>
        <v>23869516</v>
      </c>
      <c r="G189" s="212">
        <f t="shared" ref="G189:H193" si="184">+G190</f>
        <v>0</v>
      </c>
      <c r="H189" s="212">
        <f t="shared" si="184"/>
        <v>23869516</v>
      </c>
      <c r="I189" s="178">
        <f t="shared" si="124"/>
        <v>4.4287310520825815E-6</v>
      </c>
      <c r="J189" s="212">
        <f t="shared" ref="J189:L193" si="185">+J190</f>
        <v>2161030</v>
      </c>
      <c r="K189" s="212">
        <f t="shared" si="185"/>
        <v>0</v>
      </c>
      <c r="L189" s="212">
        <f t="shared" si="185"/>
        <v>2161030</v>
      </c>
      <c r="M189" s="166">
        <f t="shared" si="129"/>
        <v>9.0535141139853864E-2</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4"/>
        <v>0</v>
      </c>
      <c r="H190" s="212">
        <f t="shared" si="184"/>
        <v>23869516</v>
      </c>
      <c r="I190" s="178">
        <f t="shared" si="124"/>
        <v>4.4287310520825815E-6</v>
      </c>
      <c r="J190" s="212">
        <f t="shared" si="185"/>
        <v>2161030</v>
      </c>
      <c r="K190" s="212">
        <f t="shared" si="185"/>
        <v>0</v>
      </c>
      <c r="L190" s="212">
        <f t="shared" si="185"/>
        <v>2161030</v>
      </c>
      <c r="M190" s="166">
        <f t="shared" si="129"/>
        <v>9.0535141139853864E-2</v>
      </c>
      <c r="N190" s="166">
        <f t="shared" si="126"/>
        <v>0</v>
      </c>
      <c r="O190" s="167" t="s">
        <v>41</v>
      </c>
    </row>
    <row r="191" spans="1:15" ht="42" customHeight="1" x14ac:dyDescent="0.25">
      <c r="A191" s="162" t="s">
        <v>472</v>
      </c>
      <c r="B191" s="163" t="s">
        <v>38</v>
      </c>
      <c r="C191" s="163">
        <v>10</v>
      </c>
      <c r="D191" s="163" t="s">
        <v>39</v>
      </c>
      <c r="E191" s="164" t="s">
        <v>473</v>
      </c>
      <c r="F191" s="212">
        <f t="shared" ref="F191:F193" si="186">+F192</f>
        <v>23869516</v>
      </c>
      <c r="G191" s="212">
        <f t="shared" si="184"/>
        <v>0</v>
      </c>
      <c r="H191" s="212">
        <f t="shared" si="184"/>
        <v>23869516</v>
      </c>
      <c r="I191" s="178">
        <f t="shared" si="124"/>
        <v>4.4287310520825815E-6</v>
      </c>
      <c r="J191" s="212">
        <f t="shared" si="185"/>
        <v>2161030</v>
      </c>
      <c r="K191" s="212">
        <f t="shared" si="185"/>
        <v>0</v>
      </c>
      <c r="L191" s="212">
        <f t="shared" si="185"/>
        <v>2161030</v>
      </c>
      <c r="M191" s="166">
        <f t="shared" si="129"/>
        <v>9.0535141139853864E-2</v>
      </c>
      <c r="N191" s="166">
        <f t="shared" si="126"/>
        <v>0</v>
      </c>
      <c r="O191" s="167" t="s">
        <v>41</v>
      </c>
    </row>
    <row r="192" spans="1:15" ht="80.25" customHeight="1" x14ac:dyDescent="0.25">
      <c r="A192" s="162" t="s">
        <v>474</v>
      </c>
      <c r="B192" s="163" t="s">
        <v>38</v>
      </c>
      <c r="C192" s="163">
        <v>10</v>
      </c>
      <c r="D192" s="163" t="s">
        <v>39</v>
      </c>
      <c r="E192" s="164" t="s">
        <v>475</v>
      </c>
      <c r="F192" s="212">
        <f t="shared" si="186"/>
        <v>23869516</v>
      </c>
      <c r="G192" s="212">
        <f t="shared" si="184"/>
        <v>0</v>
      </c>
      <c r="H192" s="212">
        <f t="shared" si="184"/>
        <v>23869516</v>
      </c>
      <c r="I192" s="178">
        <f t="shared" si="124"/>
        <v>4.4287310520825815E-6</v>
      </c>
      <c r="J192" s="212">
        <f t="shared" si="185"/>
        <v>2161030</v>
      </c>
      <c r="K192" s="212">
        <f t="shared" si="185"/>
        <v>0</v>
      </c>
      <c r="L192" s="212">
        <f t="shared" si="185"/>
        <v>2161030</v>
      </c>
      <c r="M192" s="166">
        <f t="shared" si="129"/>
        <v>9.0535141139853864E-2</v>
      </c>
      <c r="N192" s="166">
        <f t="shared" si="126"/>
        <v>0</v>
      </c>
      <c r="O192" s="167" t="s">
        <v>41</v>
      </c>
    </row>
    <row r="193" spans="1:15" ht="42" customHeight="1" x14ac:dyDescent="0.25">
      <c r="A193" s="162" t="s">
        <v>476</v>
      </c>
      <c r="B193" s="163" t="s">
        <v>38</v>
      </c>
      <c r="C193" s="163">
        <v>10</v>
      </c>
      <c r="D193" s="163" t="s">
        <v>39</v>
      </c>
      <c r="E193" s="164" t="s">
        <v>576</v>
      </c>
      <c r="F193" s="212">
        <f t="shared" si="186"/>
        <v>23869516</v>
      </c>
      <c r="G193" s="212">
        <f t="shared" si="184"/>
        <v>0</v>
      </c>
      <c r="H193" s="212">
        <f t="shared" si="184"/>
        <v>23869516</v>
      </c>
      <c r="I193" s="178">
        <f t="shared" si="124"/>
        <v>4.4287310520825815E-6</v>
      </c>
      <c r="J193" s="212">
        <f t="shared" si="185"/>
        <v>2161030</v>
      </c>
      <c r="K193" s="212">
        <f t="shared" si="185"/>
        <v>0</v>
      </c>
      <c r="L193" s="212">
        <f t="shared" si="185"/>
        <v>2161030</v>
      </c>
      <c r="M193" s="166">
        <f t="shared" si="129"/>
        <v>9.0535141139853864E-2</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7">+F194-G194</f>
        <v>23869516</v>
      </c>
      <c r="I194" s="175">
        <f t="shared" si="124"/>
        <v>4.4287310520825815E-6</v>
      </c>
      <c r="J194" s="173">
        <v>2161030</v>
      </c>
      <c r="K194" s="173">
        <v>0</v>
      </c>
      <c r="L194" s="174">
        <f t="shared" ref="L194" si="188">+J194-K194</f>
        <v>2161030</v>
      </c>
      <c r="M194" s="166">
        <f t="shared" si="129"/>
        <v>9.0535141139853864E-2</v>
      </c>
      <c r="N194" s="166">
        <f t="shared" si="126"/>
        <v>0</v>
      </c>
      <c r="O194" s="167" t="s">
        <v>41</v>
      </c>
    </row>
    <row r="195" spans="1:15" ht="35.25" customHeight="1" x14ac:dyDescent="0.25">
      <c r="A195" s="307" t="s">
        <v>484</v>
      </c>
      <c r="B195" s="115" t="s">
        <v>38</v>
      </c>
      <c r="C195" s="163">
        <v>10</v>
      </c>
      <c r="D195" s="304" t="s">
        <v>39</v>
      </c>
      <c r="E195" s="308" t="s">
        <v>485</v>
      </c>
      <c r="F195" s="50">
        <f>+F197</f>
        <v>3724881697</v>
      </c>
      <c r="G195" s="50">
        <f t="shared" ref="G195:H195" si="189">+G197</f>
        <v>0</v>
      </c>
      <c r="H195" s="50">
        <f t="shared" si="189"/>
        <v>3724881697</v>
      </c>
      <c r="I195" s="166">
        <f t="shared" si="124"/>
        <v>6.9111159341638776E-4</v>
      </c>
      <c r="J195" s="50">
        <f t="shared" ref="J195:L196" si="190">+J197</f>
        <v>410838091</v>
      </c>
      <c r="K195" s="50">
        <f t="shared" si="190"/>
        <v>371234723</v>
      </c>
      <c r="L195" s="50">
        <f t="shared" si="190"/>
        <v>39603368</v>
      </c>
      <c r="M195" s="166">
        <f t="shared" si="129"/>
        <v>0.11029560786612011</v>
      </c>
      <c r="N195" s="166">
        <f t="shared" si="126"/>
        <v>9.9663493554437044E-2</v>
      </c>
      <c r="O195" s="167">
        <f t="shared" ref="O195:O224" si="191">+K195/J195</f>
        <v>0.90360346601844177</v>
      </c>
    </row>
    <row r="196" spans="1:15" ht="35.25" customHeight="1" x14ac:dyDescent="0.25">
      <c r="A196" s="307"/>
      <c r="B196" s="115" t="s">
        <v>42</v>
      </c>
      <c r="C196" s="163">
        <v>20</v>
      </c>
      <c r="D196" s="304"/>
      <c r="E196" s="308"/>
      <c r="F196" s="212">
        <f t="shared" ref="F196:H196" si="192">+F198</f>
        <v>20825575264</v>
      </c>
      <c r="G196" s="212">
        <f t="shared" si="192"/>
        <v>0</v>
      </c>
      <c r="H196" s="212">
        <f t="shared" si="192"/>
        <v>20825575264</v>
      </c>
      <c r="I196" s="166">
        <f t="shared" si="124"/>
        <v>3.8639607040695636E-3</v>
      </c>
      <c r="J196" s="212">
        <f t="shared" si="190"/>
        <v>135106653</v>
      </c>
      <c r="K196" s="212">
        <f t="shared" si="190"/>
        <v>135106653</v>
      </c>
      <c r="L196" s="212">
        <f t="shared" si="190"/>
        <v>0</v>
      </c>
      <c r="M196" s="166">
        <f t="shared" si="129"/>
        <v>6.487535219905847E-3</v>
      </c>
      <c r="N196" s="166">
        <f t="shared" si="126"/>
        <v>6.487535219905847E-3</v>
      </c>
      <c r="O196" s="167">
        <f t="shared" si="191"/>
        <v>1</v>
      </c>
    </row>
    <row r="197" spans="1:15" ht="33.75" customHeight="1" x14ac:dyDescent="0.25">
      <c r="A197" s="307" t="s">
        <v>486</v>
      </c>
      <c r="B197" s="115" t="s">
        <v>38</v>
      </c>
      <c r="C197" s="163">
        <v>10</v>
      </c>
      <c r="D197" s="304" t="s">
        <v>39</v>
      </c>
      <c r="E197" s="308" t="s">
        <v>254</v>
      </c>
      <c r="F197" s="50">
        <f>+F199+F203+F213+F217+F221</f>
        <v>3724881697</v>
      </c>
      <c r="G197" s="50">
        <f t="shared" ref="G197:H197" si="193">+G199+G203+G213+G217+G221</f>
        <v>0</v>
      </c>
      <c r="H197" s="50">
        <f t="shared" si="193"/>
        <v>3724881697</v>
      </c>
      <c r="I197" s="166">
        <f t="shared" si="124"/>
        <v>6.9111159341638776E-4</v>
      </c>
      <c r="J197" s="50">
        <f t="shared" ref="J197:L197" si="194">+J199+J203+J213+J217+J221</f>
        <v>410838091</v>
      </c>
      <c r="K197" s="50">
        <f t="shared" si="194"/>
        <v>371234723</v>
      </c>
      <c r="L197" s="50">
        <f t="shared" si="194"/>
        <v>39603368</v>
      </c>
      <c r="M197" s="166">
        <f t="shared" si="129"/>
        <v>0.11029560786612011</v>
      </c>
      <c r="N197" s="166">
        <f t="shared" si="126"/>
        <v>9.9663493554437044E-2</v>
      </c>
      <c r="O197" s="167">
        <f t="shared" si="191"/>
        <v>0.90360346601844177</v>
      </c>
    </row>
    <row r="198" spans="1:15" ht="34.5" customHeight="1" x14ac:dyDescent="0.25">
      <c r="A198" s="307"/>
      <c r="B198" s="115" t="s">
        <v>42</v>
      </c>
      <c r="C198" s="163">
        <v>20</v>
      </c>
      <c r="D198" s="304"/>
      <c r="E198" s="308"/>
      <c r="F198" s="50">
        <f t="shared" ref="F198:H198" si="195">+F204</f>
        <v>20825575264</v>
      </c>
      <c r="G198" s="50">
        <f t="shared" si="195"/>
        <v>0</v>
      </c>
      <c r="H198" s="50">
        <f t="shared" si="195"/>
        <v>20825575264</v>
      </c>
      <c r="I198" s="166">
        <f t="shared" si="124"/>
        <v>3.8639607040695636E-3</v>
      </c>
      <c r="J198" s="50">
        <f t="shared" ref="J198:L198" si="196">+J204</f>
        <v>135106653</v>
      </c>
      <c r="K198" s="50">
        <f t="shared" si="196"/>
        <v>135106653</v>
      </c>
      <c r="L198" s="50">
        <f t="shared" si="196"/>
        <v>0</v>
      </c>
      <c r="M198" s="166">
        <f t="shared" si="129"/>
        <v>6.487535219905847E-3</v>
      </c>
      <c r="N198" s="166">
        <f t="shared" si="126"/>
        <v>6.487535219905847E-3</v>
      </c>
      <c r="O198" s="167">
        <f t="shared" si="191"/>
        <v>1</v>
      </c>
    </row>
    <row r="199" spans="1:15" ht="85.5" customHeight="1" x14ac:dyDescent="0.25">
      <c r="A199" s="46" t="s">
        <v>487</v>
      </c>
      <c r="B199" s="115" t="s">
        <v>38</v>
      </c>
      <c r="C199" s="163">
        <v>10</v>
      </c>
      <c r="D199" s="163" t="s">
        <v>39</v>
      </c>
      <c r="E199" s="220" t="s">
        <v>488</v>
      </c>
      <c r="F199" s="50">
        <f t="shared" ref="F199:H201" si="197">+F200</f>
        <v>32578187</v>
      </c>
      <c r="G199" s="50">
        <f t="shared" si="197"/>
        <v>0</v>
      </c>
      <c r="H199" s="50">
        <f t="shared" si="197"/>
        <v>32578187</v>
      </c>
      <c r="I199" s="165">
        <f t="shared" si="124"/>
        <v>6.0445309568678763E-6</v>
      </c>
      <c r="J199" s="50">
        <f t="shared" ref="J199:L201" si="198">+J200</f>
        <v>0</v>
      </c>
      <c r="K199" s="50">
        <f t="shared" si="198"/>
        <v>0</v>
      </c>
      <c r="L199" s="50">
        <f t="shared" si="198"/>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7"/>
        <v>32578187</v>
      </c>
      <c r="G200" s="50">
        <f t="shared" si="197"/>
        <v>0</v>
      </c>
      <c r="H200" s="50">
        <f t="shared" si="197"/>
        <v>32578187</v>
      </c>
      <c r="I200" s="165">
        <f t="shared" si="124"/>
        <v>6.0445309568678763E-6</v>
      </c>
      <c r="J200" s="50">
        <f t="shared" si="198"/>
        <v>0</v>
      </c>
      <c r="K200" s="50">
        <f t="shared" si="198"/>
        <v>0</v>
      </c>
      <c r="L200" s="50">
        <f t="shared" si="198"/>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7"/>
        <v>32578187</v>
      </c>
      <c r="G201" s="50">
        <f t="shared" si="197"/>
        <v>0</v>
      </c>
      <c r="H201" s="50">
        <f t="shared" si="197"/>
        <v>32578187</v>
      </c>
      <c r="I201" s="165">
        <f t="shared" si="124"/>
        <v>6.0445309568678763E-6</v>
      </c>
      <c r="J201" s="50">
        <f t="shared" si="198"/>
        <v>0</v>
      </c>
      <c r="K201" s="50">
        <f t="shared" si="198"/>
        <v>0</v>
      </c>
      <c r="L201" s="50">
        <f t="shared" si="198"/>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199">+F202-G202</f>
        <v>32578187</v>
      </c>
      <c r="I202" s="183">
        <f t="shared" ref="I202:I224" si="200">+H202/$H$225</f>
        <v>6.0445309568678763E-6</v>
      </c>
      <c r="J202" s="173">
        <v>0</v>
      </c>
      <c r="K202" s="173">
        <v>0</v>
      </c>
      <c r="L202" s="174">
        <f t="shared" ref="L202" si="201">+J202-K202</f>
        <v>0</v>
      </c>
      <c r="M202" s="176">
        <f t="shared" si="129"/>
        <v>0</v>
      </c>
      <c r="N202" s="176">
        <f t="shared" ref="N202:N225" si="202">+K202/H202</f>
        <v>0</v>
      </c>
      <c r="O202" s="177" t="s">
        <v>41</v>
      </c>
    </row>
    <row r="203" spans="1:15" ht="36.75" customHeight="1" x14ac:dyDescent="0.25">
      <c r="A203" s="312" t="s">
        <v>493</v>
      </c>
      <c r="B203" s="47" t="s">
        <v>38</v>
      </c>
      <c r="C203" s="163">
        <v>10</v>
      </c>
      <c r="D203" s="304" t="s">
        <v>39</v>
      </c>
      <c r="E203" s="308" t="s">
        <v>494</v>
      </c>
      <c r="F203" s="212">
        <f t="shared" ref="F203:H205" si="203">+F205</f>
        <v>1096676616</v>
      </c>
      <c r="G203" s="212">
        <f t="shared" si="203"/>
        <v>0</v>
      </c>
      <c r="H203" s="212">
        <f t="shared" si="203"/>
        <v>1096676616</v>
      </c>
      <c r="I203" s="166">
        <f t="shared" si="200"/>
        <v>2.0347650883964491E-4</v>
      </c>
      <c r="J203" s="212">
        <f t="shared" ref="J203:L205" si="204">+J205</f>
        <v>135581883</v>
      </c>
      <c r="K203" s="212">
        <f t="shared" si="204"/>
        <v>95978515</v>
      </c>
      <c r="L203" s="212">
        <f t="shared" si="204"/>
        <v>39603368</v>
      </c>
      <c r="M203" s="166">
        <f t="shared" ref="M203:M225" si="205">+J203/H203</f>
        <v>0.12362977474118041</v>
      </c>
      <c r="N203" s="166">
        <f t="shared" si="202"/>
        <v>8.7517608746022532E-2</v>
      </c>
      <c r="O203" s="167">
        <f t="shared" si="191"/>
        <v>0.70790073774089712</v>
      </c>
    </row>
    <row r="204" spans="1:15" ht="29.25" customHeight="1" x14ac:dyDescent="0.25">
      <c r="A204" s="312"/>
      <c r="B204" s="115" t="s">
        <v>42</v>
      </c>
      <c r="C204" s="163">
        <v>20</v>
      </c>
      <c r="D204" s="304"/>
      <c r="E204" s="308"/>
      <c r="F204" s="212">
        <f t="shared" si="203"/>
        <v>20825575264</v>
      </c>
      <c r="G204" s="212">
        <f t="shared" si="203"/>
        <v>0</v>
      </c>
      <c r="H204" s="212">
        <f t="shared" si="203"/>
        <v>20825575264</v>
      </c>
      <c r="I204" s="166">
        <f t="shared" si="200"/>
        <v>3.8639607040695636E-3</v>
      </c>
      <c r="J204" s="212">
        <f t="shared" si="204"/>
        <v>135106653</v>
      </c>
      <c r="K204" s="212">
        <f t="shared" si="204"/>
        <v>135106653</v>
      </c>
      <c r="L204" s="212">
        <f t="shared" si="204"/>
        <v>0</v>
      </c>
      <c r="M204" s="166">
        <f t="shared" si="205"/>
        <v>6.487535219905847E-3</v>
      </c>
      <c r="N204" s="166">
        <f t="shared" si="202"/>
        <v>6.487535219905847E-3</v>
      </c>
      <c r="O204" s="167">
        <f t="shared" si="191"/>
        <v>1</v>
      </c>
    </row>
    <row r="205" spans="1:15" ht="42.75" customHeight="1" x14ac:dyDescent="0.25">
      <c r="A205" s="312" t="s">
        <v>495</v>
      </c>
      <c r="B205" s="47" t="s">
        <v>38</v>
      </c>
      <c r="C205" s="163">
        <v>10</v>
      </c>
      <c r="D205" s="304" t="s">
        <v>39</v>
      </c>
      <c r="E205" s="306" t="s">
        <v>496</v>
      </c>
      <c r="F205" s="50">
        <f>+F207</f>
        <v>1096676616</v>
      </c>
      <c r="G205" s="50">
        <f t="shared" si="203"/>
        <v>0</v>
      </c>
      <c r="H205" s="50">
        <f t="shared" si="203"/>
        <v>1096676616</v>
      </c>
      <c r="I205" s="166">
        <f t="shared" si="200"/>
        <v>2.0347650883964491E-4</v>
      </c>
      <c r="J205" s="50">
        <f t="shared" si="204"/>
        <v>135581883</v>
      </c>
      <c r="K205" s="50">
        <f t="shared" si="204"/>
        <v>95978515</v>
      </c>
      <c r="L205" s="50">
        <f t="shared" si="204"/>
        <v>39603368</v>
      </c>
      <c r="M205" s="166">
        <f t="shared" si="205"/>
        <v>0.12362977474118041</v>
      </c>
      <c r="N205" s="166">
        <f t="shared" si="202"/>
        <v>8.7517608746022532E-2</v>
      </c>
      <c r="O205" s="167">
        <f t="shared" si="191"/>
        <v>0.70790073774089712</v>
      </c>
    </row>
    <row r="206" spans="1:15" ht="46.5" customHeight="1" x14ac:dyDescent="0.25">
      <c r="A206" s="312"/>
      <c r="B206" s="47" t="s">
        <v>42</v>
      </c>
      <c r="C206" s="163">
        <v>20</v>
      </c>
      <c r="D206" s="304"/>
      <c r="E206" s="306"/>
      <c r="F206" s="50">
        <f>+F209+F211</f>
        <v>20825575264</v>
      </c>
      <c r="G206" s="50">
        <f t="shared" ref="G206:H206" si="206">+G209+G211</f>
        <v>0</v>
      </c>
      <c r="H206" s="50">
        <f t="shared" si="206"/>
        <v>20825575264</v>
      </c>
      <c r="I206" s="166">
        <f t="shared" si="200"/>
        <v>3.8639607040695636E-3</v>
      </c>
      <c r="J206" s="50">
        <f t="shared" ref="J206:L206" si="207">+J209+J211</f>
        <v>135106653</v>
      </c>
      <c r="K206" s="50">
        <f t="shared" si="207"/>
        <v>135106653</v>
      </c>
      <c r="L206" s="50">
        <f t="shared" si="207"/>
        <v>0</v>
      </c>
      <c r="M206" s="166">
        <f t="shared" si="205"/>
        <v>6.487535219905847E-3</v>
      </c>
      <c r="N206" s="166">
        <f t="shared" si="202"/>
        <v>6.487535219905847E-3</v>
      </c>
      <c r="O206" s="167">
        <f t="shared" si="191"/>
        <v>1</v>
      </c>
    </row>
    <row r="207" spans="1:15" ht="42" customHeight="1" x14ac:dyDescent="0.25">
      <c r="A207" s="46" t="s">
        <v>499</v>
      </c>
      <c r="B207" s="47" t="s">
        <v>38</v>
      </c>
      <c r="C207" s="163">
        <v>10</v>
      </c>
      <c r="D207" s="163" t="s">
        <v>39</v>
      </c>
      <c r="E207" s="164" t="s">
        <v>393</v>
      </c>
      <c r="F207" s="50">
        <f t="shared" ref="F207:H207" si="208">+F208</f>
        <v>1096676616</v>
      </c>
      <c r="G207" s="50">
        <f t="shared" si="208"/>
        <v>0</v>
      </c>
      <c r="H207" s="50">
        <f t="shared" si="208"/>
        <v>1096676616</v>
      </c>
      <c r="I207" s="166">
        <f t="shared" si="200"/>
        <v>2.0347650883964491E-4</v>
      </c>
      <c r="J207" s="50">
        <f t="shared" ref="J207:L207" si="209">+J208</f>
        <v>135581883</v>
      </c>
      <c r="K207" s="50">
        <f t="shared" si="209"/>
        <v>95978515</v>
      </c>
      <c r="L207" s="50">
        <f t="shared" si="209"/>
        <v>39603368</v>
      </c>
      <c r="M207" s="166">
        <f t="shared" si="205"/>
        <v>0.12362977474118041</v>
      </c>
      <c r="N207" s="166">
        <f t="shared" si="202"/>
        <v>8.7517608746022532E-2</v>
      </c>
      <c r="O207" s="167">
        <f t="shared" si="191"/>
        <v>0.70790073774089712</v>
      </c>
    </row>
    <row r="208" spans="1:15" ht="42" customHeight="1" x14ac:dyDescent="0.25">
      <c r="A208" s="54" t="s">
        <v>500</v>
      </c>
      <c r="B208" s="55" t="s">
        <v>38</v>
      </c>
      <c r="C208" s="170">
        <v>10</v>
      </c>
      <c r="D208" s="170" t="s">
        <v>39</v>
      </c>
      <c r="E208" s="223" t="s">
        <v>262</v>
      </c>
      <c r="F208" s="57">
        <v>1096676616</v>
      </c>
      <c r="G208" s="173">
        <v>0</v>
      </c>
      <c r="H208" s="174">
        <f t="shared" ref="H208" si="210">+F208-G208</f>
        <v>1096676616</v>
      </c>
      <c r="I208" s="176">
        <f t="shared" si="200"/>
        <v>2.0347650883964491E-4</v>
      </c>
      <c r="J208" s="173">
        <v>135581883</v>
      </c>
      <c r="K208" s="173">
        <v>95978515</v>
      </c>
      <c r="L208" s="174">
        <f t="shared" ref="L208" si="211">+J208-K208</f>
        <v>39603368</v>
      </c>
      <c r="M208" s="176">
        <f t="shared" si="205"/>
        <v>0.12362977474118041</v>
      </c>
      <c r="N208" s="176">
        <f t="shared" si="202"/>
        <v>8.7517608746022532E-2</v>
      </c>
      <c r="O208" s="177">
        <f t="shared" si="191"/>
        <v>0.70790073774089712</v>
      </c>
    </row>
    <row r="209" spans="1:15" ht="42" customHeight="1" x14ac:dyDescent="0.25">
      <c r="A209" s="46" t="s">
        <v>499</v>
      </c>
      <c r="B209" s="47" t="s">
        <v>42</v>
      </c>
      <c r="C209" s="163">
        <v>20</v>
      </c>
      <c r="D209" s="163" t="s">
        <v>39</v>
      </c>
      <c r="E209" s="164" t="s">
        <v>393</v>
      </c>
      <c r="F209" s="50">
        <f t="shared" ref="F209:H209" si="212">+F210</f>
        <v>184071816</v>
      </c>
      <c r="G209" s="50">
        <f t="shared" si="212"/>
        <v>0</v>
      </c>
      <c r="H209" s="50">
        <f t="shared" si="212"/>
        <v>184071816</v>
      </c>
      <c r="I209" s="166">
        <f t="shared" si="200"/>
        <v>3.4152538632640539E-5</v>
      </c>
      <c r="J209" s="50">
        <f t="shared" ref="J209:L209" si="213">+J210</f>
        <v>135106653</v>
      </c>
      <c r="K209" s="50">
        <f t="shared" si="213"/>
        <v>135106653</v>
      </c>
      <c r="L209" s="50">
        <f t="shared" si="213"/>
        <v>0</v>
      </c>
      <c r="M209" s="166">
        <f t="shared" si="205"/>
        <v>0.73398880902006203</v>
      </c>
      <c r="N209" s="166">
        <f t="shared" si="202"/>
        <v>0.73398880902006203</v>
      </c>
      <c r="O209" s="167">
        <f t="shared" si="191"/>
        <v>1</v>
      </c>
    </row>
    <row r="210" spans="1:15" ht="42" customHeight="1" x14ac:dyDescent="0.25">
      <c r="A210" s="54" t="s">
        <v>500</v>
      </c>
      <c r="B210" s="55" t="s">
        <v>42</v>
      </c>
      <c r="C210" s="170">
        <v>20</v>
      </c>
      <c r="D210" s="170" t="s">
        <v>39</v>
      </c>
      <c r="E210" s="223" t="s">
        <v>262</v>
      </c>
      <c r="F210" s="172">
        <v>184071816</v>
      </c>
      <c r="G210" s="173">
        <v>0</v>
      </c>
      <c r="H210" s="174">
        <f t="shared" ref="H210" si="214">+F210-G210</f>
        <v>184071816</v>
      </c>
      <c r="I210" s="176">
        <f t="shared" si="200"/>
        <v>3.4152538632640539E-5</v>
      </c>
      <c r="J210" s="173">
        <v>135106653</v>
      </c>
      <c r="K210" s="173">
        <v>135106653</v>
      </c>
      <c r="L210" s="174">
        <f t="shared" ref="L210" si="215">+J210-K210</f>
        <v>0</v>
      </c>
      <c r="M210" s="166">
        <f t="shared" si="205"/>
        <v>0.73398880902006203</v>
      </c>
      <c r="N210" s="166">
        <f t="shared" si="202"/>
        <v>0.73398880902006203</v>
      </c>
      <c r="O210" s="167">
        <f t="shared" si="191"/>
        <v>1</v>
      </c>
    </row>
    <row r="211" spans="1:15" ht="42" customHeight="1" x14ac:dyDescent="0.25">
      <c r="A211" s="46" t="s">
        <v>497</v>
      </c>
      <c r="B211" s="47" t="s">
        <v>42</v>
      </c>
      <c r="C211" s="163">
        <v>20</v>
      </c>
      <c r="D211" s="163" t="s">
        <v>39</v>
      </c>
      <c r="E211" s="164" t="s">
        <v>390</v>
      </c>
      <c r="F211" s="168">
        <f t="shared" ref="F211:H211" si="216">+F212</f>
        <v>20641503448</v>
      </c>
      <c r="G211" s="168">
        <f t="shared" si="216"/>
        <v>0</v>
      </c>
      <c r="H211" s="168">
        <f t="shared" si="216"/>
        <v>20641503448</v>
      </c>
      <c r="I211" s="166">
        <f t="shared" si="200"/>
        <v>3.8298081654369229E-3</v>
      </c>
      <c r="J211" s="168">
        <f t="shared" ref="J211:L211" si="217">+J212</f>
        <v>0</v>
      </c>
      <c r="K211" s="168">
        <f t="shared" si="217"/>
        <v>0</v>
      </c>
      <c r="L211" s="168">
        <f t="shared" si="217"/>
        <v>0</v>
      </c>
      <c r="M211" s="166">
        <f t="shared" si="205"/>
        <v>0</v>
      </c>
      <c r="N211" s="166">
        <f t="shared" si="202"/>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8">+F212-G212</f>
        <v>20641503448</v>
      </c>
      <c r="I212" s="176">
        <f t="shared" si="200"/>
        <v>3.8298081654369229E-3</v>
      </c>
      <c r="J212" s="173">
        <v>0</v>
      </c>
      <c r="K212" s="173">
        <v>0</v>
      </c>
      <c r="L212" s="174">
        <f t="shared" ref="L212" si="219">+J212-K212</f>
        <v>0</v>
      </c>
      <c r="M212" s="176">
        <f t="shared" si="205"/>
        <v>0</v>
      </c>
      <c r="N212" s="176">
        <f t="shared" si="202"/>
        <v>0</v>
      </c>
      <c r="O212" s="177" t="s">
        <v>41</v>
      </c>
    </row>
    <row r="213" spans="1:15" ht="60" customHeight="1" x14ac:dyDescent="0.25">
      <c r="A213" s="46" t="s">
        <v>501</v>
      </c>
      <c r="B213" s="115" t="s">
        <v>38</v>
      </c>
      <c r="C213" s="163">
        <v>10</v>
      </c>
      <c r="D213" s="163" t="s">
        <v>39</v>
      </c>
      <c r="E213" s="220" t="s">
        <v>577</v>
      </c>
      <c r="F213" s="50">
        <f t="shared" ref="F213:H215" si="220">+F214</f>
        <v>2494114229</v>
      </c>
      <c r="G213" s="50">
        <f t="shared" si="220"/>
        <v>0</v>
      </c>
      <c r="H213" s="50">
        <f t="shared" si="220"/>
        <v>2494114229</v>
      </c>
      <c r="I213" s="166">
        <f t="shared" si="200"/>
        <v>4.6275597433200182E-4</v>
      </c>
      <c r="J213" s="50">
        <f t="shared" ref="J213:L215" si="221">+J214</f>
        <v>173901043</v>
      </c>
      <c r="K213" s="50">
        <f t="shared" si="221"/>
        <v>173901043</v>
      </c>
      <c r="L213" s="50">
        <f t="shared" si="221"/>
        <v>0</v>
      </c>
      <c r="M213" s="166">
        <f t="shared" si="205"/>
        <v>6.9724570341641715E-2</v>
      </c>
      <c r="N213" s="166">
        <f t="shared" si="202"/>
        <v>6.9724570341641715E-2</v>
      </c>
      <c r="O213" s="167">
        <f t="shared" si="191"/>
        <v>1</v>
      </c>
    </row>
    <row r="214" spans="1:15" ht="78.75" customHeight="1" x14ac:dyDescent="0.25">
      <c r="A214" s="46" t="s">
        <v>503</v>
      </c>
      <c r="B214" s="115" t="s">
        <v>38</v>
      </c>
      <c r="C214" s="163">
        <v>10</v>
      </c>
      <c r="D214" s="163" t="s">
        <v>39</v>
      </c>
      <c r="E214" s="164" t="s">
        <v>552</v>
      </c>
      <c r="F214" s="50">
        <f t="shared" si="220"/>
        <v>2494114229</v>
      </c>
      <c r="G214" s="50">
        <f t="shared" si="220"/>
        <v>0</v>
      </c>
      <c r="H214" s="50">
        <f t="shared" si="220"/>
        <v>2494114229</v>
      </c>
      <c r="I214" s="166">
        <f t="shared" si="200"/>
        <v>4.6275597433200182E-4</v>
      </c>
      <c r="J214" s="50">
        <f t="shared" si="221"/>
        <v>173901043</v>
      </c>
      <c r="K214" s="50">
        <f t="shared" si="221"/>
        <v>173901043</v>
      </c>
      <c r="L214" s="50">
        <f t="shared" si="221"/>
        <v>0</v>
      </c>
      <c r="M214" s="166">
        <f t="shared" si="205"/>
        <v>6.9724570341641715E-2</v>
      </c>
      <c r="N214" s="166">
        <f t="shared" si="202"/>
        <v>6.9724570341641715E-2</v>
      </c>
      <c r="O214" s="167">
        <f t="shared" si="191"/>
        <v>1</v>
      </c>
    </row>
    <row r="215" spans="1:15" ht="60" customHeight="1" x14ac:dyDescent="0.25">
      <c r="A215" s="46" t="s">
        <v>504</v>
      </c>
      <c r="B215" s="115" t="s">
        <v>38</v>
      </c>
      <c r="C215" s="163">
        <v>10</v>
      </c>
      <c r="D215" s="163" t="s">
        <v>39</v>
      </c>
      <c r="E215" s="220" t="s">
        <v>505</v>
      </c>
      <c r="F215" s="50">
        <f t="shared" si="220"/>
        <v>2494114229</v>
      </c>
      <c r="G215" s="50">
        <f t="shared" si="220"/>
        <v>0</v>
      </c>
      <c r="H215" s="50">
        <f t="shared" si="220"/>
        <v>2494114229</v>
      </c>
      <c r="I215" s="166">
        <f t="shared" si="200"/>
        <v>4.6275597433200182E-4</v>
      </c>
      <c r="J215" s="50">
        <f t="shared" si="221"/>
        <v>173901043</v>
      </c>
      <c r="K215" s="50">
        <f t="shared" si="221"/>
        <v>173901043</v>
      </c>
      <c r="L215" s="50">
        <f t="shared" si="221"/>
        <v>0</v>
      </c>
      <c r="M215" s="166">
        <f t="shared" si="205"/>
        <v>6.9724570341641715E-2</v>
      </c>
      <c r="N215" s="166">
        <f t="shared" si="202"/>
        <v>6.9724570341641715E-2</v>
      </c>
      <c r="O215" s="167">
        <f t="shared" si="191"/>
        <v>1</v>
      </c>
    </row>
    <row r="216" spans="1:15" ht="42" customHeight="1" x14ac:dyDescent="0.25">
      <c r="A216" s="169" t="s">
        <v>506</v>
      </c>
      <c r="B216" s="116" t="s">
        <v>38</v>
      </c>
      <c r="C216" s="170">
        <v>10</v>
      </c>
      <c r="D216" s="170" t="s">
        <v>39</v>
      </c>
      <c r="E216" s="223" t="s">
        <v>262</v>
      </c>
      <c r="F216" s="172">
        <v>2494114229</v>
      </c>
      <c r="G216" s="173">
        <v>0</v>
      </c>
      <c r="H216" s="174">
        <f t="shared" ref="H216" si="222">+F216-G216</f>
        <v>2494114229</v>
      </c>
      <c r="I216" s="176">
        <f t="shared" si="200"/>
        <v>4.6275597433200182E-4</v>
      </c>
      <c r="J216" s="173">
        <v>173901043</v>
      </c>
      <c r="K216" s="173">
        <v>173901043</v>
      </c>
      <c r="L216" s="174">
        <f t="shared" ref="L216" si="223">+J216-K216</f>
        <v>0</v>
      </c>
      <c r="M216" s="176">
        <f t="shared" si="205"/>
        <v>6.9724570341641715E-2</v>
      </c>
      <c r="N216" s="176">
        <f t="shared" si="202"/>
        <v>6.9724570341641715E-2</v>
      </c>
      <c r="O216" s="177">
        <f t="shared" si="191"/>
        <v>1</v>
      </c>
    </row>
    <row r="217" spans="1:15" ht="70.5" customHeight="1" x14ac:dyDescent="0.25">
      <c r="A217" s="46" t="s">
        <v>507</v>
      </c>
      <c r="B217" s="115" t="s">
        <v>38</v>
      </c>
      <c r="C217" s="163">
        <v>10</v>
      </c>
      <c r="D217" s="163" t="s">
        <v>39</v>
      </c>
      <c r="E217" s="220" t="s">
        <v>508</v>
      </c>
      <c r="F217" s="50">
        <f t="shared" ref="F217:H219" si="224">+F218</f>
        <v>91567665</v>
      </c>
      <c r="G217" s="50">
        <f t="shared" si="224"/>
        <v>0</v>
      </c>
      <c r="H217" s="50">
        <f t="shared" si="224"/>
        <v>91567665</v>
      </c>
      <c r="I217" s="165">
        <f t="shared" si="200"/>
        <v>1.6989391881770682E-5</v>
      </c>
      <c r="J217" s="50">
        <f t="shared" ref="J217:L219" si="225">+J218</f>
        <v>91410165</v>
      </c>
      <c r="K217" s="50">
        <f t="shared" si="225"/>
        <v>91410165</v>
      </c>
      <c r="L217" s="50">
        <f t="shared" si="225"/>
        <v>0</v>
      </c>
      <c r="M217" s="166">
        <f t="shared" si="205"/>
        <v>0.99827996050789325</v>
      </c>
      <c r="N217" s="166">
        <f t="shared" si="202"/>
        <v>0.99827996050789325</v>
      </c>
      <c r="O217" s="167">
        <f t="shared" si="191"/>
        <v>1</v>
      </c>
    </row>
    <row r="218" spans="1:15" ht="75.75" customHeight="1" x14ac:dyDescent="0.25">
      <c r="A218" s="46" t="s">
        <v>509</v>
      </c>
      <c r="B218" s="115" t="s">
        <v>38</v>
      </c>
      <c r="C218" s="163">
        <v>10</v>
      </c>
      <c r="D218" s="163" t="s">
        <v>39</v>
      </c>
      <c r="E218" s="164" t="s">
        <v>552</v>
      </c>
      <c r="F218" s="50">
        <f t="shared" si="224"/>
        <v>91567665</v>
      </c>
      <c r="G218" s="50">
        <f t="shared" si="224"/>
        <v>0</v>
      </c>
      <c r="H218" s="50">
        <f t="shared" si="224"/>
        <v>91567665</v>
      </c>
      <c r="I218" s="165">
        <f t="shared" si="200"/>
        <v>1.6989391881770682E-5</v>
      </c>
      <c r="J218" s="50">
        <f t="shared" si="225"/>
        <v>91410165</v>
      </c>
      <c r="K218" s="50">
        <f t="shared" si="225"/>
        <v>91410165</v>
      </c>
      <c r="L218" s="50">
        <f t="shared" si="225"/>
        <v>0</v>
      </c>
      <c r="M218" s="166">
        <f t="shared" si="205"/>
        <v>0.99827996050789325</v>
      </c>
      <c r="N218" s="166">
        <f t="shared" si="202"/>
        <v>0.99827996050789325</v>
      </c>
      <c r="O218" s="167">
        <f t="shared" si="191"/>
        <v>1</v>
      </c>
    </row>
    <row r="219" spans="1:15" ht="42" customHeight="1" x14ac:dyDescent="0.25">
      <c r="A219" s="46" t="s">
        <v>510</v>
      </c>
      <c r="B219" s="115" t="s">
        <v>38</v>
      </c>
      <c r="C219" s="163">
        <v>10</v>
      </c>
      <c r="D219" s="163" t="s">
        <v>39</v>
      </c>
      <c r="E219" s="220" t="s">
        <v>511</v>
      </c>
      <c r="F219" s="50">
        <f t="shared" si="224"/>
        <v>91567665</v>
      </c>
      <c r="G219" s="50">
        <f t="shared" si="224"/>
        <v>0</v>
      </c>
      <c r="H219" s="50">
        <f t="shared" si="224"/>
        <v>91567665</v>
      </c>
      <c r="I219" s="165">
        <f t="shared" si="200"/>
        <v>1.6989391881770682E-5</v>
      </c>
      <c r="J219" s="50">
        <f t="shared" si="225"/>
        <v>91410165</v>
      </c>
      <c r="K219" s="50">
        <f t="shared" si="225"/>
        <v>91410165</v>
      </c>
      <c r="L219" s="50">
        <f t="shared" si="225"/>
        <v>0</v>
      </c>
      <c r="M219" s="166">
        <f t="shared" si="205"/>
        <v>0.99827996050789325</v>
      </c>
      <c r="N219" s="166">
        <f t="shared" si="202"/>
        <v>0.99827996050789325</v>
      </c>
      <c r="O219" s="167">
        <f t="shared" si="191"/>
        <v>1</v>
      </c>
    </row>
    <row r="220" spans="1:15" ht="42" customHeight="1" x14ac:dyDescent="0.25">
      <c r="A220" s="169" t="s">
        <v>512</v>
      </c>
      <c r="B220" s="116" t="s">
        <v>38</v>
      </c>
      <c r="C220" s="170">
        <v>10</v>
      </c>
      <c r="D220" s="170" t="s">
        <v>39</v>
      </c>
      <c r="E220" s="223" t="s">
        <v>262</v>
      </c>
      <c r="F220" s="57">
        <v>91567665</v>
      </c>
      <c r="G220" s="173">
        <v>0</v>
      </c>
      <c r="H220" s="174">
        <f t="shared" ref="H220" si="226">+F220-G220</f>
        <v>91567665</v>
      </c>
      <c r="I220" s="183">
        <f t="shared" si="200"/>
        <v>1.6989391881770682E-5</v>
      </c>
      <c r="J220" s="173">
        <v>91410165</v>
      </c>
      <c r="K220" s="173">
        <v>91410165</v>
      </c>
      <c r="L220" s="174">
        <f t="shared" ref="L220" si="227">+J220-K220</f>
        <v>0</v>
      </c>
      <c r="M220" s="176">
        <f t="shared" si="205"/>
        <v>0.99827996050789325</v>
      </c>
      <c r="N220" s="176">
        <f t="shared" si="202"/>
        <v>0.99827996050789325</v>
      </c>
      <c r="O220" s="177">
        <f t="shared" si="191"/>
        <v>1</v>
      </c>
    </row>
    <row r="221" spans="1:15" ht="95.25" customHeight="1" x14ac:dyDescent="0.25">
      <c r="A221" s="46" t="s">
        <v>578</v>
      </c>
      <c r="B221" s="115" t="s">
        <v>38</v>
      </c>
      <c r="C221" s="163">
        <v>10</v>
      </c>
      <c r="D221" s="163" t="s">
        <v>39</v>
      </c>
      <c r="E221" s="220" t="s">
        <v>579</v>
      </c>
      <c r="F221" s="50">
        <f t="shared" ref="F221:H223" si="228">+F222</f>
        <v>9945000</v>
      </c>
      <c r="G221" s="50">
        <f t="shared" si="228"/>
        <v>0</v>
      </c>
      <c r="H221" s="50">
        <f t="shared" si="228"/>
        <v>9945000</v>
      </c>
      <c r="I221" s="178">
        <f t="shared" si="200"/>
        <v>1.8451874061024645E-6</v>
      </c>
      <c r="J221" s="50">
        <f t="shared" ref="J221:L223" si="229">+J222</f>
        <v>9945000</v>
      </c>
      <c r="K221" s="50">
        <f t="shared" si="229"/>
        <v>9945000</v>
      </c>
      <c r="L221" s="50">
        <f t="shared" si="229"/>
        <v>0</v>
      </c>
      <c r="M221" s="166">
        <f t="shared" si="205"/>
        <v>1</v>
      </c>
      <c r="N221" s="166">
        <f t="shared" si="202"/>
        <v>1</v>
      </c>
      <c r="O221" s="167">
        <f t="shared" si="191"/>
        <v>1</v>
      </c>
    </row>
    <row r="222" spans="1:15" ht="75.75" customHeight="1" x14ac:dyDescent="0.25">
      <c r="A222" s="46" t="s">
        <v>580</v>
      </c>
      <c r="B222" s="115" t="s">
        <v>38</v>
      </c>
      <c r="C222" s="163">
        <v>10</v>
      </c>
      <c r="D222" s="163" t="s">
        <v>39</v>
      </c>
      <c r="E222" s="164" t="s">
        <v>581</v>
      </c>
      <c r="F222" s="50">
        <f t="shared" si="228"/>
        <v>9945000</v>
      </c>
      <c r="G222" s="50">
        <f t="shared" si="228"/>
        <v>0</v>
      </c>
      <c r="H222" s="50">
        <f t="shared" si="228"/>
        <v>9945000</v>
      </c>
      <c r="I222" s="178">
        <f t="shared" si="200"/>
        <v>1.8451874061024645E-6</v>
      </c>
      <c r="J222" s="50">
        <f t="shared" si="229"/>
        <v>9945000</v>
      </c>
      <c r="K222" s="50">
        <f t="shared" si="229"/>
        <v>9945000</v>
      </c>
      <c r="L222" s="50">
        <f t="shared" si="229"/>
        <v>0</v>
      </c>
      <c r="M222" s="166">
        <f t="shared" si="205"/>
        <v>1</v>
      </c>
      <c r="N222" s="166">
        <f t="shared" si="202"/>
        <v>1</v>
      </c>
      <c r="O222" s="167">
        <f t="shared" si="191"/>
        <v>1</v>
      </c>
    </row>
    <row r="223" spans="1:15" ht="42" customHeight="1" x14ac:dyDescent="0.25">
      <c r="A223" s="46" t="s">
        <v>582</v>
      </c>
      <c r="B223" s="115" t="s">
        <v>38</v>
      </c>
      <c r="C223" s="163">
        <v>10</v>
      </c>
      <c r="D223" s="163" t="s">
        <v>39</v>
      </c>
      <c r="E223" s="220" t="s">
        <v>390</v>
      </c>
      <c r="F223" s="50">
        <f t="shared" si="228"/>
        <v>9945000</v>
      </c>
      <c r="G223" s="50">
        <f t="shared" si="228"/>
        <v>0</v>
      </c>
      <c r="H223" s="50">
        <f t="shared" si="228"/>
        <v>9945000</v>
      </c>
      <c r="I223" s="178">
        <f t="shared" si="200"/>
        <v>1.8451874061024645E-6</v>
      </c>
      <c r="J223" s="50">
        <f t="shared" si="229"/>
        <v>9945000</v>
      </c>
      <c r="K223" s="50">
        <f t="shared" si="229"/>
        <v>9945000</v>
      </c>
      <c r="L223" s="50">
        <f t="shared" si="229"/>
        <v>0</v>
      </c>
      <c r="M223" s="166">
        <f t="shared" si="205"/>
        <v>1</v>
      </c>
      <c r="N223" s="166">
        <f t="shared" si="202"/>
        <v>1</v>
      </c>
      <c r="O223" s="167">
        <f t="shared" si="191"/>
        <v>1</v>
      </c>
    </row>
    <row r="224" spans="1:15" ht="42" customHeight="1" thickBot="1" x14ac:dyDescent="0.3">
      <c r="A224" s="186" t="s">
        <v>583</v>
      </c>
      <c r="B224" s="276" t="s">
        <v>38</v>
      </c>
      <c r="C224" s="187">
        <v>10</v>
      </c>
      <c r="D224" s="187" t="s">
        <v>39</v>
      </c>
      <c r="E224" s="275" t="s">
        <v>262</v>
      </c>
      <c r="F224" s="82">
        <v>9945000</v>
      </c>
      <c r="G224" s="190">
        <v>0</v>
      </c>
      <c r="H224" s="191">
        <f t="shared" ref="H224" si="230">+F224-G224</f>
        <v>9945000</v>
      </c>
      <c r="I224" s="192">
        <f t="shared" si="200"/>
        <v>1.8451874061024645E-6</v>
      </c>
      <c r="J224" s="190">
        <v>9945000</v>
      </c>
      <c r="K224" s="190">
        <v>9945000</v>
      </c>
      <c r="L224" s="191">
        <f t="shared" ref="L224" si="231">+J224-K224</f>
        <v>0</v>
      </c>
      <c r="M224" s="193">
        <f t="shared" si="205"/>
        <v>1</v>
      </c>
      <c r="N224" s="193">
        <f t="shared" si="202"/>
        <v>1</v>
      </c>
      <c r="O224" s="194">
        <f t="shared" si="191"/>
        <v>1</v>
      </c>
    </row>
    <row r="225" spans="1:15" ht="30.75" customHeight="1" thickBot="1" x14ac:dyDescent="0.3">
      <c r="A225" s="363" t="s">
        <v>519</v>
      </c>
      <c r="B225" s="364"/>
      <c r="C225" s="364"/>
      <c r="D225" s="364"/>
      <c r="E225" s="364"/>
      <c r="F225" s="155">
        <f>+F50+F49+F48+F44+F9</f>
        <v>5389696443358.3105</v>
      </c>
      <c r="G225" s="155">
        <f t="shared" ref="G225:L225" si="232">+G50+G49+G48+G44+G9</f>
        <v>0</v>
      </c>
      <c r="H225" s="155">
        <f t="shared" si="232"/>
        <v>5389696443358.3105</v>
      </c>
      <c r="I225" s="156">
        <f t="shared" si="232"/>
        <v>1</v>
      </c>
      <c r="J225" s="155">
        <f t="shared" si="232"/>
        <v>5362501436582.1299</v>
      </c>
      <c r="K225" s="155">
        <f t="shared" si="232"/>
        <v>4010087779928.2505</v>
      </c>
      <c r="L225" s="155">
        <f t="shared" si="232"/>
        <v>1352413656653.8799</v>
      </c>
      <c r="M225" s="157">
        <f t="shared" si="205"/>
        <v>0.99495426002893117</v>
      </c>
      <c r="N225" s="157">
        <f t="shared" si="202"/>
        <v>0.74402850365902462</v>
      </c>
      <c r="O225" s="158">
        <f>+K225/J225</f>
        <v>0.74780171667126671</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610</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48:A50"/>
    <mergeCell ref="D48:D50"/>
    <mergeCell ref="E48:E50"/>
    <mergeCell ref="A51:A52"/>
    <mergeCell ref="B51:B52"/>
    <mergeCell ref="D51:D52"/>
    <mergeCell ref="E51:E52"/>
    <mergeCell ref="A53:A54"/>
    <mergeCell ref="B53:B54"/>
    <mergeCell ref="D53:D54"/>
    <mergeCell ref="E53:E54"/>
    <mergeCell ref="A63:A64"/>
    <mergeCell ref="B63:B64"/>
    <mergeCell ref="D63:D64"/>
    <mergeCell ref="E63:E64"/>
    <mergeCell ref="A65:A66"/>
    <mergeCell ref="B65:B66"/>
    <mergeCell ref="D65:D66"/>
    <mergeCell ref="E65:E66"/>
    <mergeCell ref="A165:A166"/>
    <mergeCell ref="D165:D166"/>
    <mergeCell ref="E165:E166"/>
    <mergeCell ref="A167:A168"/>
    <mergeCell ref="D167:D168"/>
    <mergeCell ref="E167:E168"/>
    <mergeCell ref="A169:A170"/>
    <mergeCell ref="D169:D170"/>
    <mergeCell ref="E169:E170"/>
    <mergeCell ref="A171:A172"/>
    <mergeCell ref="D171:D172"/>
    <mergeCell ref="E171:E172"/>
    <mergeCell ref="A195:A196"/>
    <mergeCell ref="D195:D196"/>
    <mergeCell ref="E195:E196"/>
    <mergeCell ref="A205:A206"/>
    <mergeCell ref="D205:D206"/>
    <mergeCell ref="E205:E206"/>
    <mergeCell ref="A225:E225"/>
    <mergeCell ref="A197:A198"/>
    <mergeCell ref="D197:D198"/>
    <mergeCell ref="E197:E198"/>
    <mergeCell ref="A203:A204"/>
    <mergeCell ref="D203:D204"/>
    <mergeCell ref="E203:E204"/>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4C5A4-CDD2-4173-A02A-B8734A60EC32}">
  <dimension ref="A1:O230"/>
  <sheetViews>
    <sheetView topLeftCell="A3" zoomScale="73" zoomScaleNormal="73" workbookViewId="0">
      <pane xSplit="5" ySplit="7" topLeftCell="J20"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5.5703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615</v>
      </c>
      <c r="B5" s="378"/>
      <c r="C5" s="378"/>
      <c r="D5" s="378"/>
      <c r="E5" s="378"/>
      <c r="F5" s="378"/>
      <c r="G5" s="378"/>
      <c r="H5" s="378"/>
      <c r="I5" s="378"/>
      <c r="J5" s="378"/>
      <c r="K5" s="141"/>
      <c r="L5" s="141"/>
      <c r="M5" s="141"/>
      <c r="N5" s="141"/>
      <c r="O5" s="141"/>
    </row>
    <row r="6" spans="1:15" ht="26.25" customHeight="1" thickBot="1" x14ac:dyDescent="0.3">
      <c r="A6" s="141"/>
      <c r="B6" s="141"/>
      <c r="C6" s="145"/>
      <c r="D6" s="145"/>
      <c r="E6" s="143"/>
      <c r="F6" s="143"/>
      <c r="G6" s="143"/>
      <c r="H6" s="146" t="s">
        <v>3</v>
      </c>
      <c r="I6" s="147" t="s">
        <v>4</v>
      </c>
      <c r="J6" s="148" t="s">
        <v>5</v>
      </c>
      <c r="K6" s="143"/>
      <c r="L6" s="141"/>
      <c r="M6" s="141"/>
      <c r="N6" s="141"/>
      <c r="O6" s="141"/>
    </row>
    <row r="7" spans="1:15" ht="29.25" customHeight="1" x14ac:dyDescent="0.25">
      <c r="A7" s="358" t="s">
        <v>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1356263</v>
      </c>
      <c r="H9" s="155">
        <f>+H10</f>
        <v>723762097.69000006</v>
      </c>
      <c r="I9" s="156">
        <f>+H9/$H$225</f>
        <v>1.3429235847426088E-4</v>
      </c>
      <c r="J9" s="155">
        <f>+J10</f>
        <v>564367710</v>
      </c>
      <c r="K9" s="155">
        <f>+K10</f>
        <v>564367710</v>
      </c>
      <c r="L9" s="155">
        <f>+L10</f>
        <v>0</v>
      </c>
      <c r="M9" s="157">
        <f>+J9/H9</f>
        <v>0.77976963950069755</v>
      </c>
      <c r="N9" s="157">
        <f>+K9/H9</f>
        <v>0.77976963950069755</v>
      </c>
      <c r="O9" s="158">
        <f>+K9/J9</f>
        <v>1</v>
      </c>
    </row>
    <row r="10" spans="1:15" s="1" customFormat="1" ht="42" customHeight="1" x14ac:dyDescent="0.25">
      <c r="A10" s="38" t="s">
        <v>103</v>
      </c>
      <c r="B10" s="39" t="s">
        <v>42</v>
      </c>
      <c r="C10" s="39">
        <v>20</v>
      </c>
      <c r="D10" s="39" t="s">
        <v>39</v>
      </c>
      <c r="E10" s="159" t="s">
        <v>104</v>
      </c>
      <c r="F10" s="42">
        <f>+F11+F17</f>
        <v>725118360.69000006</v>
      </c>
      <c r="G10" s="42">
        <f>+G11+G17</f>
        <v>1356263</v>
      </c>
      <c r="H10" s="42">
        <f>+H11+H17</f>
        <v>723762097.69000006</v>
      </c>
      <c r="I10" s="160">
        <f t="shared" ref="I10:I73" si="0">+H10/$H$225</f>
        <v>1.3429235847426088E-4</v>
      </c>
      <c r="J10" s="42">
        <f>+J11+J17</f>
        <v>564367710</v>
      </c>
      <c r="K10" s="42">
        <f>+K11+K17</f>
        <v>564367710</v>
      </c>
      <c r="L10" s="42">
        <f>+L11+L17</f>
        <v>0</v>
      </c>
      <c r="M10" s="160">
        <f>+J10/H10</f>
        <v>0.77976963950069755</v>
      </c>
      <c r="N10" s="160">
        <f t="shared" ref="N10:N73" si="1">+K10/H10</f>
        <v>0.77976963950069755</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2.5789805620634334E-5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2.5789805620634334E-5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2.5789805620634334E-5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7.9076550268852907E-7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1.3384753438175305E-5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1.1614286679770501E-5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1356263</v>
      </c>
      <c r="H17" s="50">
        <f>+H18+H30</f>
        <v>584769201.69000006</v>
      </c>
      <c r="I17" s="166">
        <f t="shared" si="0"/>
        <v>1.0850255285362654E-4</v>
      </c>
      <c r="J17" s="50">
        <f>+J18+J30</f>
        <v>425374814</v>
      </c>
      <c r="K17" s="50">
        <f>+K18+K30</f>
        <v>425374814</v>
      </c>
      <c r="L17" s="50">
        <f>+L18+L30</f>
        <v>0</v>
      </c>
      <c r="M17" s="166">
        <f t="shared" si="4"/>
        <v>0.72742342238725022</v>
      </c>
      <c r="N17" s="166">
        <f t="shared" si="1"/>
        <v>0.72742342238725022</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3.2603656120470467E-6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1.9267876871988514E-6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3.0594785491492577E-7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1.1739082320148598E-6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4.4693160026906592E-7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1.3335779248481951E-6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4.0848315782863095E-9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1.0846113830392682E-7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3.8632969581230147E-7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4.7068541079153759E-7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7.078642957602667E-9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3.569382054045402E-7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1356263</v>
      </c>
      <c r="H30" s="168">
        <f t="shared" si="12"/>
        <v>567197620.69000006</v>
      </c>
      <c r="I30" s="166">
        <f t="shared" si="0"/>
        <v>1.0524218724157949E-4</v>
      </c>
      <c r="J30" s="168">
        <f>+J31+J34+J36+J41</f>
        <v>410211949</v>
      </c>
      <c r="K30" s="168">
        <f>+K31+K34+K36+K41</f>
        <v>410211949</v>
      </c>
      <c r="L30" s="168">
        <f>+L31+L34+L36+L41</f>
        <v>0</v>
      </c>
      <c r="M30" s="166">
        <f t="shared" si="4"/>
        <v>0.72322579298018597</v>
      </c>
      <c r="N30" s="166">
        <f t="shared" si="1"/>
        <v>0.72322579298018597</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1.2205785692761549E-5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1.4518825516853795E-7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1.206059743759301E-5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2.7535457235942157E-8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2.7535457235942157E-8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1356263</v>
      </c>
      <c r="H36" s="168">
        <f t="shared" si="19"/>
        <v>185233430.69</v>
      </c>
      <c r="I36" s="165">
        <f t="shared" si="0"/>
        <v>3.436962830055964E-5</v>
      </c>
      <c r="J36" s="168">
        <f t="shared" ref="J36:L36" si="20">SUM(J37:J40)</f>
        <v>28627369</v>
      </c>
      <c r="K36" s="168">
        <f t="shared" si="20"/>
        <v>28627369</v>
      </c>
      <c r="L36" s="168">
        <f t="shared" si="20"/>
        <v>0</v>
      </c>
      <c r="M36" s="166">
        <f t="shared" si="4"/>
        <v>0.15454752899280763</v>
      </c>
      <c r="N36" s="166">
        <f t="shared" si="1"/>
        <v>0.15454752899280763</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3.7094686764978379E-7</v>
      </c>
      <c r="J37" s="173">
        <v>1191700</v>
      </c>
      <c r="K37" s="173">
        <v>1191700</v>
      </c>
      <c r="L37" s="174">
        <f t="shared" si="15"/>
        <v>0</v>
      </c>
      <c r="M37" s="176">
        <f t="shared" si="4"/>
        <v>0.59608843537414968</v>
      </c>
      <c r="N37" s="176">
        <f t="shared" si="1"/>
        <v>0.59608843537414968</v>
      </c>
      <c r="O37" s="203">
        <f t="shared" si="5"/>
        <v>1</v>
      </c>
    </row>
    <row r="38" spans="1:15" ht="72.75" customHeight="1" x14ac:dyDescent="0.25">
      <c r="A38" s="169" t="s">
        <v>181</v>
      </c>
      <c r="B38" s="170" t="s">
        <v>42</v>
      </c>
      <c r="C38" s="170">
        <v>20</v>
      </c>
      <c r="D38" s="170" t="s">
        <v>39</v>
      </c>
      <c r="E38" s="171" t="s">
        <v>182</v>
      </c>
      <c r="F38" s="172">
        <v>4905625</v>
      </c>
      <c r="G38" s="173">
        <v>1356263</v>
      </c>
      <c r="H38" s="174">
        <f t="shared" si="21"/>
        <v>3549362</v>
      </c>
      <c r="I38" s="179">
        <f t="shared" si="0"/>
        <v>6.5857578834292307E-7</v>
      </c>
      <c r="J38" s="173">
        <v>2643429</v>
      </c>
      <c r="K38" s="173">
        <v>2643429</v>
      </c>
      <c r="L38" s="174">
        <f t="shared" si="15"/>
        <v>0</v>
      </c>
      <c r="M38" s="176">
        <f t="shared" si="4"/>
        <v>0.74476173464414164</v>
      </c>
      <c r="N38" s="176">
        <f t="shared" si="1"/>
        <v>0.74476173464414164</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3.3235004032066161E-5</v>
      </c>
      <c r="J39" s="173">
        <v>24225800</v>
      </c>
      <c r="K39" s="173">
        <v>24225800</v>
      </c>
      <c r="L39" s="174">
        <f t="shared" si="15"/>
        <v>0</v>
      </c>
      <c r="M39" s="176">
        <f t="shared" si="4"/>
        <v>0.13525018155405749</v>
      </c>
      <c r="N39" s="176">
        <f t="shared" si="1"/>
        <v>0.13525018155405749</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1.0510161250077208E-7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5.8639237791022352E-5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5.601194945221567E-5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2.6272883388066825E-6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9.6537169841487747E-2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9.6537169841487747E-2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9.6537169841487747E-2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9.6537169841487747E-2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243997600</v>
      </c>
      <c r="H48" s="207">
        <f>+H51+H159+H165+H183+H189+H195</f>
        <v>145037726198.57001</v>
      </c>
      <c r="I48" s="156">
        <f t="shared" si="0"/>
        <v>2.6911409676073694E-2</v>
      </c>
      <c r="J48" s="207">
        <f>+J51+J159+J165+J183+J189+J195</f>
        <v>141744988962</v>
      </c>
      <c r="K48" s="207">
        <f>+K51+K159+K165+K183+K189+K195</f>
        <v>141737788962</v>
      </c>
      <c r="L48" s="207">
        <f>+L51+L159+L165+L183+L189+L195</f>
        <v>7200000</v>
      </c>
      <c r="M48" s="156">
        <f t="shared" si="4"/>
        <v>0.97729737411863482</v>
      </c>
      <c r="N48" s="156">
        <f t="shared" si="1"/>
        <v>0.97724773186217706</v>
      </c>
      <c r="O48" s="197">
        <f t="shared" si="5"/>
        <v>0.99994920455352443</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0.87172141024781036</v>
      </c>
      <c r="J49" s="207">
        <f>+J52</f>
        <v>4698099904196.4502</v>
      </c>
      <c r="K49" s="207">
        <f>+K52</f>
        <v>3345785680857.5703</v>
      </c>
      <c r="L49" s="207">
        <f>+L52</f>
        <v>1352314223338.8799</v>
      </c>
      <c r="M49" s="156">
        <f t="shared" si="4"/>
        <v>1</v>
      </c>
      <c r="N49" s="156">
        <f t="shared" si="1"/>
        <v>0.71215720165274432</v>
      </c>
      <c r="O49" s="197">
        <f t="shared" si="5"/>
        <v>0.71215720165274432</v>
      </c>
    </row>
    <row r="50" spans="1:15" s="2" customFormat="1" ht="29.25" customHeight="1" thickBot="1" x14ac:dyDescent="0.3">
      <c r="A50" s="367"/>
      <c r="B50" s="205" t="s">
        <v>42</v>
      </c>
      <c r="C50" s="206">
        <v>20</v>
      </c>
      <c r="D50" s="370"/>
      <c r="E50" s="373"/>
      <c r="F50" s="208">
        <f>+F166+F196</f>
        <v>25307341823.599998</v>
      </c>
      <c r="G50" s="208">
        <f>+G166+G196</f>
        <v>0</v>
      </c>
      <c r="H50" s="208">
        <f>+H166+H196</f>
        <v>25307341823.599998</v>
      </c>
      <c r="I50" s="209">
        <f t="shared" si="0"/>
        <v>4.6957178761538546E-3</v>
      </c>
      <c r="J50" s="208">
        <f>+J166+J196</f>
        <v>1970909806.6800001</v>
      </c>
      <c r="K50" s="208">
        <f>+K166+K196</f>
        <v>1970909806.6800001</v>
      </c>
      <c r="L50" s="208">
        <f>+L166+L196</f>
        <v>0</v>
      </c>
      <c r="M50" s="209">
        <f t="shared" si="4"/>
        <v>7.7878973636103355E-2</v>
      </c>
      <c r="N50" s="209">
        <f t="shared" si="1"/>
        <v>7.7878973636103355E-2</v>
      </c>
      <c r="O50" s="197">
        <f t="shared" si="5"/>
        <v>1</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2.6218548430918635E-2</v>
      </c>
      <c r="J51" s="211">
        <f t="shared" ref="J51:L52" si="31">+J53</f>
        <v>141191161294</v>
      </c>
      <c r="K51" s="211">
        <f t="shared" si="31"/>
        <v>141191161294</v>
      </c>
      <c r="L51" s="211">
        <f t="shared" si="31"/>
        <v>0</v>
      </c>
      <c r="M51" s="160">
        <f t="shared" si="4"/>
        <v>0.99920438598587147</v>
      </c>
      <c r="N51" s="160">
        <f t="shared" si="1"/>
        <v>0.99920438598587147</v>
      </c>
      <c r="O51" s="161">
        <f t="shared" si="5"/>
        <v>1</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0.87172141024781036</v>
      </c>
      <c r="J52" s="212">
        <f t="shared" si="31"/>
        <v>4698099904196.4502</v>
      </c>
      <c r="K52" s="212">
        <f t="shared" si="31"/>
        <v>3345785680857.5703</v>
      </c>
      <c r="L52" s="212">
        <f t="shared" si="31"/>
        <v>1352314223338.8799</v>
      </c>
      <c r="M52" s="166">
        <f t="shared" si="4"/>
        <v>1</v>
      </c>
      <c r="N52" s="166">
        <f t="shared" si="1"/>
        <v>0.71215720165274432</v>
      </c>
      <c r="O52" s="167">
        <f t="shared" si="5"/>
        <v>0.71215720165274432</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2.6218548430918635E-2</v>
      </c>
      <c r="J53" s="212">
        <f>+J63+J95</f>
        <v>141191161294</v>
      </c>
      <c r="K53" s="212">
        <f>+K63+K95</f>
        <v>141191161294</v>
      </c>
      <c r="L53" s="212">
        <f>+L63+L95</f>
        <v>0</v>
      </c>
      <c r="M53" s="166">
        <f t="shared" si="4"/>
        <v>0.99920438598587147</v>
      </c>
      <c r="N53" s="166">
        <f t="shared" si="1"/>
        <v>0.99920438598587147</v>
      </c>
      <c r="O53" s="167">
        <f t="shared" si="5"/>
        <v>1</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0.87172141024781036</v>
      </c>
      <c r="J54" s="168">
        <f>+J55+J59+J64+J71+J75+J79+J83+J87+J91+J99+J103+J107+J111+J115+J119+J123+J127+J131+J135+J139+J143+J147+J151+J155</f>
        <v>4698099904196.4502</v>
      </c>
      <c r="K54" s="168">
        <f>+K55+K59+K64+K71+K75+K79+K83+K87+K91+K99+K103+K107+K111+K115+K119+K123+K127+K131+K135+K139+K143+K147+K151+K155</f>
        <v>3345785680857.5703</v>
      </c>
      <c r="L54" s="168">
        <f>+L55+L59+L64+L71+L75+L79+L83+L87+L91+L99+L103+L107+L111+L115+L119+L123+L127+L131+L135+L139+L143+L147+L151+L155</f>
        <v>1352314223338.8799</v>
      </c>
      <c r="M54" s="166">
        <f t="shared" si="4"/>
        <v>1</v>
      </c>
      <c r="N54" s="166">
        <f t="shared" si="1"/>
        <v>0.71215720165274432</v>
      </c>
      <c r="O54" s="167">
        <f t="shared" si="5"/>
        <v>0.71215720165274432</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5.0847456653449689E-2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5.0847456653449689E-2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5.0847456653449689E-2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5.0847456653449689E-2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6.4068419059042743E-4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6.4068419059042743E-4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6.4068419059042743E-4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6.4068419059042743E-4</v>
      </c>
      <c r="J62" s="173">
        <v>3452936109</v>
      </c>
      <c r="K62" s="173">
        <v>3452936109</v>
      </c>
      <c r="L62" s="174">
        <f t="shared" ref="L62" si="38">+J62-K62</f>
        <v>0</v>
      </c>
      <c r="M62" s="176">
        <f t="shared" si="4"/>
        <v>1</v>
      </c>
      <c r="N62" s="176">
        <f t="shared" si="1"/>
        <v>1</v>
      </c>
      <c r="O62" s="177">
        <f t="shared" si="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2.6174122039060901E-2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1.7242752482739803E-2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2.6174122039060901E-2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1.7242752482739803E-2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2.6174122039060901E-2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2.6174122039060901E-2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1.7242752482739803E-2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1.7242752482739803E-2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4.4292091997879833E-2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4.4292091997879833E-2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4.4292091997879833E-2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4.4292091997879833E-2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4.7247681532971368E-2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4.7247681532971368E-2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4.7247681532971368E-2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4.7247681532971368E-2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4.2542698982999928E-2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4.2542698982999928E-2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4.2542698982999928E-2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4.2542698982999928E-2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4.2668260197261429E-2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4.2668260197261429E-2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4.2668260197261429E-2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4.2668260197261429E-2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4.6280253028023521E-2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4.6280253028023521E-2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4.6280253028023521E-2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4.6280253028023521E-2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3.2183225021760527E-2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3.2183225021760527E-2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3.2183225021760527E-2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3.2183225021760527E-2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4.4426391857732126E-5</v>
      </c>
      <c r="J95" s="168">
        <f t="shared" ref="J95:L96" si="80">+J96</f>
        <v>127010754</v>
      </c>
      <c r="K95" s="168">
        <f t="shared" si="80"/>
        <v>127010754</v>
      </c>
      <c r="L95" s="168">
        <f t="shared" si="80"/>
        <v>0</v>
      </c>
      <c r="M95" s="166">
        <f t="shared" si="59"/>
        <v>0.5304627792294011</v>
      </c>
      <c r="N95" s="166">
        <f t="shared" si="56"/>
        <v>0.5304627792294011</v>
      </c>
      <c r="O95" s="167">
        <f t="shared" si="62"/>
        <v>1</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4.4426391857732126E-5</v>
      </c>
      <c r="J96" s="168">
        <f t="shared" si="80"/>
        <v>127010754</v>
      </c>
      <c r="K96" s="168">
        <f t="shared" si="80"/>
        <v>127010754</v>
      </c>
      <c r="L96" s="168">
        <f t="shared" si="80"/>
        <v>0</v>
      </c>
      <c r="M96" s="166">
        <f t="shared" si="59"/>
        <v>0.5304627792294011</v>
      </c>
      <c r="N96" s="166">
        <f t="shared" si="56"/>
        <v>0.5304627792294011</v>
      </c>
      <c r="O96" s="167">
        <f t="shared" si="62"/>
        <v>1</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4.4426391857732126E-5</v>
      </c>
      <c r="J97" s="168">
        <f t="shared" ref="J97:L97" si="82">SUM(J98:J98)</f>
        <v>127010754</v>
      </c>
      <c r="K97" s="168">
        <f t="shared" si="82"/>
        <v>127010754</v>
      </c>
      <c r="L97" s="168">
        <f t="shared" si="82"/>
        <v>0</v>
      </c>
      <c r="M97" s="166">
        <f t="shared" si="59"/>
        <v>0.5304627792294011</v>
      </c>
      <c r="N97" s="166">
        <f t="shared" si="56"/>
        <v>0.5304627792294011</v>
      </c>
      <c r="O97" s="167">
        <f t="shared" si="62"/>
        <v>1</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4.4426391857732126E-5</v>
      </c>
      <c r="J98" s="173">
        <v>127010754</v>
      </c>
      <c r="K98" s="173">
        <v>127010754</v>
      </c>
      <c r="L98" s="174">
        <f t="shared" ref="L98" si="84">+J98-K98</f>
        <v>0</v>
      </c>
      <c r="M98" s="176">
        <f t="shared" si="59"/>
        <v>0.5304627792294011</v>
      </c>
      <c r="N98" s="176">
        <f t="shared" si="56"/>
        <v>0.5304627792294011</v>
      </c>
      <c r="O98" s="177">
        <f t="shared" si="62"/>
        <v>1</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3.9890938271253992E-2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3.9890938271253992E-2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3.9890938271253992E-2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3.9890938271253992E-2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1.2088207629527035E-2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1.2088207629527035E-2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1.2088207629527035E-2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1.2088207629527035E-2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3.0144641198926566E-2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3.0144641198926566E-2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3.0144641198926566E-2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3.0144641198926566E-2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2.4106654113112358E-2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2.4106654113112358E-2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2.4106654113112358E-2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2.4106654113112358E-2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3.2422365653078634E-2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3.2422365653078634E-2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3.2422365653078634E-2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3.2422365653078634E-2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4.5292933827674624E-2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4.5292933827674624E-2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4.5292933827674624E-2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4.5292933827674624E-2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3.5058094028958604E-2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3.5058094028958604E-2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3.5058094028958604E-2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3.5058094028958604E-2</v>
      </c>
      <c r="J126" s="173">
        <v>188943883060</v>
      </c>
      <c r="K126" s="173">
        <v>0</v>
      </c>
      <c r="L126" s="174">
        <f t="shared" ref="L126" si="112">+J126-K126</f>
        <v>188943883060</v>
      </c>
      <c r="M126" s="176">
        <f t="shared" si="59"/>
        <v>1</v>
      </c>
      <c r="N126" s="176">
        <f t="shared" si="56"/>
        <v>0</v>
      </c>
      <c r="O126" s="177">
        <f>+K126/J126</f>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5.8768870975255481E-2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5.8768870975255481E-2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5.8768870975255481E-2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5.8768870975255481E-2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2.0513066108250502E-2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2.0513066108250502E-2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2.0513066108250502E-2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2.0513066108250502E-2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6.0496101027337046E-2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6.0496101027337046E-2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6.0496101027337046E-2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6.0496101027337046E-2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8.7221336755561804E-3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8.7221336755561804E-3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8.7221336755561804E-3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8.7221336755561804E-3</v>
      </c>
      <c r="J142" s="173">
        <v>47007512840.449997</v>
      </c>
      <c r="K142" s="173">
        <v>47007512840.449997</v>
      </c>
      <c r="L142" s="174">
        <f t="shared" ref="L142" si="131">+J142-K142</f>
        <v>0</v>
      </c>
      <c r="M142" s="176">
        <f t="shared" si="129"/>
        <v>1</v>
      </c>
      <c r="N142" s="176">
        <f t="shared" si="126"/>
        <v>1</v>
      </c>
      <c r="O142" s="177">
        <f t="shared" ref="O142:O205"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7.6009273623143889E-3</v>
      </c>
      <c r="J143" s="212">
        <f t="shared" ref="J143:L145" si="134">+J144</f>
        <v>40964826254</v>
      </c>
      <c r="K143" s="212">
        <f t="shared" si="134"/>
        <v>40964826254</v>
      </c>
      <c r="L143" s="212">
        <f t="shared" si="134"/>
        <v>0</v>
      </c>
      <c r="M143" s="166">
        <f t="shared" si="129"/>
        <v>1</v>
      </c>
      <c r="N143" s="166">
        <f t="shared" si="126"/>
        <v>1</v>
      </c>
      <c r="O143" s="167">
        <f t="shared" si="132"/>
        <v>1</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7.6009273623143889E-3</v>
      </c>
      <c r="J144" s="212">
        <f t="shared" si="134"/>
        <v>40964826254</v>
      </c>
      <c r="K144" s="212">
        <f t="shared" si="134"/>
        <v>40964826254</v>
      </c>
      <c r="L144" s="212">
        <f t="shared" si="134"/>
        <v>0</v>
      </c>
      <c r="M144" s="166">
        <f t="shared" si="129"/>
        <v>1</v>
      </c>
      <c r="N144" s="166">
        <f t="shared" si="126"/>
        <v>1</v>
      </c>
      <c r="O144" s="167">
        <f t="shared" si="132"/>
        <v>1</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7.6009273623143889E-3</v>
      </c>
      <c r="J145" s="212">
        <f t="shared" si="134"/>
        <v>40964826254</v>
      </c>
      <c r="K145" s="212">
        <f t="shared" si="134"/>
        <v>40964826254</v>
      </c>
      <c r="L145" s="212">
        <f>+L146</f>
        <v>0</v>
      </c>
      <c r="M145" s="166">
        <f t="shared" si="129"/>
        <v>1</v>
      </c>
      <c r="N145" s="166">
        <f t="shared" si="126"/>
        <v>1</v>
      </c>
      <c r="O145" s="167">
        <f t="shared" si="132"/>
        <v>1</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7.6009273623143889E-3</v>
      </c>
      <c r="J146" s="173">
        <v>40964826254</v>
      </c>
      <c r="K146" s="173">
        <v>40964826254</v>
      </c>
      <c r="L146" s="174">
        <f>+J146-K146</f>
        <v>0</v>
      </c>
      <c r="M146" s="176">
        <f t="shared" si="129"/>
        <v>1</v>
      </c>
      <c r="N146" s="176">
        <f t="shared" si="126"/>
        <v>1</v>
      </c>
      <c r="O146" s="177">
        <f t="shared" si="132"/>
        <v>1</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6.6600889669566107E-2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6.6600889669566107E-2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6.6600889669566107E-2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6.6600889669566107E-2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3.2607128298191214E-2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3.2607128298191214E-2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3.2607128298191214E-2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3.2607128298191214E-2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7.3463354321131089E-2</v>
      </c>
      <c r="J155" s="212">
        <f t="shared" ref="J155:L157" si="146">+J156</f>
        <v>395927154984</v>
      </c>
      <c r="K155" s="212">
        <f t="shared" si="146"/>
        <v>16658735332.120001</v>
      </c>
      <c r="L155" s="212">
        <f t="shared" si="146"/>
        <v>379268419651.88</v>
      </c>
      <c r="M155" s="166">
        <f t="shared" si="129"/>
        <v>1</v>
      </c>
      <c r="N155" s="166">
        <f t="shared" si="126"/>
        <v>4.2075253294493541E-2</v>
      </c>
      <c r="O155" s="167">
        <f t="shared" si="132"/>
        <v>4.2075253294493541E-2</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7.3463354321131089E-2</v>
      </c>
      <c r="J156" s="212">
        <f t="shared" si="146"/>
        <v>395927154984</v>
      </c>
      <c r="K156" s="212">
        <f t="shared" si="146"/>
        <v>16658735332.120001</v>
      </c>
      <c r="L156" s="212">
        <f t="shared" si="146"/>
        <v>379268419651.88</v>
      </c>
      <c r="M156" s="166">
        <f t="shared" si="129"/>
        <v>1</v>
      </c>
      <c r="N156" s="166">
        <f t="shared" si="126"/>
        <v>4.2075253294493541E-2</v>
      </c>
      <c r="O156" s="167">
        <f t="shared" si="132"/>
        <v>4.2075253294493541E-2</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7.3463354321131089E-2</v>
      </c>
      <c r="J157" s="212">
        <f t="shared" si="146"/>
        <v>395927154984</v>
      </c>
      <c r="K157" s="212">
        <f t="shared" si="146"/>
        <v>16658735332.120001</v>
      </c>
      <c r="L157" s="212">
        <f t="shared" si="146"/>
        <v>379268419651.88</v>
      </c>
      <c r="M157" s="166">
        <f t="shared" si="129"/>
        <v>1</v>
      </c>
      <c r="N157" s="166">
        <f t="shared" si="126"/>
        <v>4.2075253294493541E-2</v>
      </c>
      <c r="O157" s="167">
        <f t="shared" si="132"/>
        <v>4.2075253294493541E-2</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7.3463354321131089E-2</v>
      </c>
      <c r="J158" s="173">
        <v>395927154984</v>
      </c>
      <c r="K158" s="173">
        <v>16658735332.120001</v>
      </c>
      <c r="L158" s="174">
        <f t="shared" ref="L158" si="148">+J158-K158</f>
        <v>379268419651.88</v>
      </c>
      <c r="M158" s="176">
        <f t="shared" si="129"/>
        <v>1</v>
      </c>
      <c r="N158" s="176">
        <f t="shared" si="126"/>
        <v>4.2075253294493541E-2</v>
      </c>
      <c r="O158" s="177">
        <f t="shared" si="132"/>
        <v>4.2075253294493541E-2</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1.015336591636539E-5</v>
      </c>
      <c r="J159" s="50">
        <f t="shared" ref="J159:L163" si="150">+J160</f>
        <v>8176015</v>
      </c>
      <c r="K159" s="50">
        <f t="shared" si="150"/>
        <v>8176015</v>
      </c>
      <c r="L159" s="50">
        <f t="shared" si="150"/>
        <v>0</v>
      </c>
      <c r="M159" s="166">
        <f t="shared" si="129"/>
        <v>0.14941255990448579</v>
      </c>
      <c r="N159" s="166">
        <f t="shared" si="126"/>
        <v>0.14941255990448579</v>
      </c>
      <c r="O159" s="167">
        <f t="shared" si="132"/>
        <v>1</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1.015336591636539E-5</v>
      </c>
      <c r="J160" s="168">
        <f t="shared" si="150"/>
        <v>8176015</v>
      </c>
      <c r="K160" s="168">
        <f t="shared" si="150"/>
        <v>8176015</v>
      </c>
      <c r="L160" s="168">
        <f t="shared" si="150"/>
        <v>0</v>
      </c>
      <c r="M160" s="166">
        <f t="shared" si="129"/>
        <v>0.14941255990448579</v>
      </c>
      <c r="N160" s="166">
        <f t="shared" si="126"/>
        <v>0.14941255990448579</v>
      </c>
      <c r="O160" s="167">
        <f t="shared" si="132"/>
        <v>1</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1.015336591636539E-5</v>
      </c>
      <c r="J161" s="168">
        <f t="shared" si="150"/>
        <v>8176015</v>
      </c>
      <c r="K161" s="168">
        <f t="shared" si="150"/>
        <v>8176015</v>
      </c>
      <c r="L161" s="168">
        <f t="shared" si="150"/>
        <v>0</v>
      </c>
      <c r="M161" s="166">
        <f t="shared" si="129"/>
        <v>0.14941255990448579</v>
      </c>
      <c r="N161" s="166">
        <f t="shared" si="126"/>
        <v>0.14941255990448579</v>
      </c>
      <c r="O161" s="167">
        <f t="shared" si="132"/>
        <v>1</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1.015336591636539E-5</v>
      </c>
      <c r="J162" s="168">
        <f t="shared" si="150"/>
        <v>8176015</v>
      </c>
      <c r="K162" s="168">
        <f t="shared" si="150"/>
        <v>8176015</v>
      </c>
      <c r="L162" s="168">
        <f t="shared" si="150"/>
        <v>0</v>
      </c>
      <c r="M162" s="166">
        <f t="shared" si="129"/>
        <v>0.14941255990448579</v>
      </c>
      <c r="N162" s="166">
        <f t="shared" si="126"/>
        <v>0.14941255990448579</v>
      </c>
      <c r="O162" s="167">
        <f t="shared" si="132"/>
        <v>1</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1.015336591636539E-5</v>
      </c>
      <c r="J163" s="168">
        <f t="shared" si="150"/>
        <v>8176015</v>
      </c>
      <c r="K163" s="168">
        <f t="shared" si="150"/>
        <v>8176015</v>
      </c>
      <c r="L163" s="168">
        <f t="shared" si="150"/>
        <v>0</v>
      </c>
      <c r="M163" s="166">
        <f t="shared" si="129"/>
        <v>0.14941255990448579</v>
      </c>
      <c r="N163" s="166">
        <f t="shared" si="126"/>
        <v>0.14941255990448579</v>
      </c>
      <c r="O163" s="167">
        <f t="shared" si="132"/>
        <v>1</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1.015336591636539E-5</v>
      </c>
      <c r="J164" s="173">
        <v>8176015</v>
      </c>
      <c r="K164" s="173">
        <v>8176015</v>
      </c>
      <c r="L164" s="174">
        <f t="shared" ref="L164" si="153">+J164-K164</f>
        <v>0</v>
      </c>
      <c r="M164" s="176">
        <f t="shared" si="129"/>
        <v>0.14941255990448579</v>
      </c>
      <c r="N164" s="176">
        <f t="shared" si="126"/>
        <v>0.14941255990448579</v>
      </c>
      <c r="O164" s="177">
        <f t="shared" si="132"/>
        <v>1</v>
      </c>
    </row>
    <row r="165" spans="1:15" s="2" customFormat="1" ht="29.25" customHeight="1" x14ac:dyDescent="0.25">
      <c r="A165" s="302" t="s">
        <v>404</v>
      </c>
      <c r="B165" s="163" t="s">
        <v>38</v>
      </c>
      <c r="C165" s="163">
        <v>10</v>
      </c>
      <c r="D165" s="304" t="s">
        <v>39</v>
      </c>
      <c r="E165" s="306" t="s">
        <v>405</v>
      </c>
      <c r="F165" s="168">
        <f t="shared" ref="F165:H166" si="154">+F167</f>
        <v>147810031.56999999</v>
      </c>
      <c r="G165" s="168">
        <f t="shared" si="154"/>
        <v>0</v>
      </c>
      <c r="H165" s="168">
        <f t="shared" si="154"/>
        <v>147810031.56999999</v>
      </c>
      <c r="I165" s="165">
        <f t="shared" si="124"/>
        <v>2.7425804430825906E-5</v>
      </c>
      <c r="J165" s="168">
        <f t="shared" ref="J165:L166" si="155">+J167</f>
        <v>13545473</v>
      </c>
      <c r="K165" s="168">
        <f t="shared" si="155"/>
        <v>13545473</v>
      </c>
      <c r="L165" s="168">
        <f t="shared" si="155"/>
        <v>0</v>
      </c>
      <c r="M165" s="166">
        <f t="shared" si="129"/>
        <v>9.1641094018609454E-2</v>
      </c>
      <c r="N165" s="166">
        <f t="shared" si="126"/>
        <v>9.1641094018609454E-2</v>
      </c>
      <c r="O165" s="167">
        <f t="shared" si="132"/>
        <v>1</v>
      </c>
    </row>
    <row r="166" spans="1:15" s="32" customFormat="1" ht="29.25" customHeight="1" x14ac:dyDescent="0.25">
      <c r="A166" s="302"/>
      <c r="B166" s="47" t="s">
        <v>42</v>
      </c>
      <c r="C166" s="47">
        <v>20</v>
      </c>
      <c r="D166" s="304"/>
      <c r="E166" s="306"/>
      <c r="F166" s="50">
        <f t="shared" si="154"/>
        <v>4481766559.6000004</v>
      </c>
      <c r="G166" s="50">
        <f t="shared" si="154"/>
        <v>0</v>
      </c>
      <c r="H166" s="50">
        <f t="shared" si="154"/>
        <v>4481766559.6000004</v>
      </c>
      <c r="I166" s="166">
        <f t="shared" si="124"/>
        <v>8.3158126591695086E-4</v>
      </c>
      <c r="J166" s="50">
        <f t="shared" si="155"/>
        <v>1826878153.6800001</v>
      </c>
      <c r="K166" s="50">
        <f t="shared" si="155"/>
        <v>1826878153.6800001</v>
      </c>
      <c r="L166" s="50">
        <f t="shared" si="155"/>
        <v>0</v>
      </c>
      <c r="M166" s="166">
        <f t="shared" si="129"/>
        <v>0.40762456709549139</v>
      </c>
      <c r="N166" s="166">
        <f t="shared" si="126"/>
        <v>0.40762456709549139</v>
      </c>
      <c r="O166" s="167">
        <f t="shared" si="132"/>
        <v>1</v>
      </c>
    </row>
    <row r="167" spans="1:15" ht="30" customHeight="1" x14ac:dyDescent="0.25">
      <c r="A167" s="302" t="s">
        <v>406</v>
      </c>
      <c r="B167" s="163" t="s">
        <v>38</v>
      </c>
      <c r="C167" s="163">
        <v>10</v>
      </c>
      <c r="D167" s="304" t="s">
        <v>39</v>
      </c>
      <c r="E167" s="306" t="s">
        <v>254</v>
      </c>
      <c r="F167" s="168">
        <f t="shared" ref="F167:H167" si="156">+F169+F179</f>
        <v>147810031.56999999</v>
      </c>
      <c r="G167" s="168">
        <f t="shared" si="156"/>
        <v>0</v>
      </c>
      <c r="H167" s="168">
        <f t="shared" si="156"/>
        <v>147810031.56999999</v>
      </c>
      <c r="I167" s="165">
        <f t="shared" si="124"/>
        <v>2.7425804430825906E-5</v>
      </c>
      <c r="J167" s="168">
        <f t="shared" ref="J167:L167" si="157">+J169+J179</f>
        <v>13545473</v>
      </c>
      <c r="K167" s="168">
        <f t="shared" si="157"/>
        <v>13545473</v>
      </c>
      <c r="L167" s="168">
        <f t="shared" si="157"/>
        <v>0</v>
      </c>
      <c r="M167" s="166">
        <f t="shared" si="129"/>
        <v>9.1641094018609454E-2</v>
      </c>
      <c r="N167" s="166">
        <f t="shared" si="126"/>
        <v>9.1641094018609454E-2</v>
      </c>
      <c r="O167" s="167">
        <f t="shared" si="132"/>
        <v>1</v>
      </c>
    </row>
    <row r="168" spans="1:15" ht="30" customHeight="1" x14ac:dyDescent="0.25">
      <c r="A168" s="302"/>
      <c r="B168" s="163" t="s">
        <v>42</v>
      </c>
      <c r="C168" s="163">
        <v>20</v>
      </c>
      <c r="D168" s="304"/>
      <c r="E168" s="306"/>
      <c r="F168" s="168">
        <f t="shared" ref="F168:H171" si="158">+F170</f>
        <v>4481766559.6000004</v>
      </c>
      <c r="G168" s="168">
        <f t="shared" si="158"/>
        <v>0</v>
      </c>
      <c r="H168" s="168">
        <f t="shared" si="158"/>
        <v>4481766559.6000004</v>
      </c>
      <c r="I168" s="166">
        <f t="shared" si="124"/>
        <v>8.3158126591695086E-4</v>
      </c>
      <c r="J168" s="168">
        <f t="shared" ref="J168:L171" si="159">+J170</f>
        <v>1826878153.6800001</v>
      </c>
      <c r="K168" s="168">
        <f t="shared" si="159"/>
        <v>1826878153.6800001</v>
      </c>
      <c r="L168" s="168">
        <f t="shared" si="159"/>
        <v>0</v>
      </c>
      <c r="M168" s="166">
        <f t="shared" si="129"/>
        <v>0.40762456709549139</v>
      </c>
      <c r="N168" s="166">
        <f t="shared" si="126"/>
        <v>0.40762456709549139</v>
      </c>
      <c r="O168" s="167">
        <f t="shared" si="132"/>
        <v>1</v>
      </c>
    </row>
    <row r="169" spans="1:15" ht="37.5" customHeight="1" x14ac:dyDescent="0.25">
      <c r="A169" s="302" t="s">
        <v>407</v>
      </c>
      <c r="B169" s="163" t="s">
        <v>38</v>
      </c>
      <c r="C169" s="163">
        <v>10</v>
      </c>
      <c r="D169" s="304" t="s">
        <v>39</v>
      </c>
      <c r="E169" s="306" t="s">
        <v>408</v>
      </c>
      <c r="F169" s="168">
        <f t="shared" si="158"/>
        <v>120941994.56999999</v>
      </c>
      <c r="G169" s="168">
        <f t="shared" si="158"/>
        <v>0</v>
      </c>
      <c r="H169" s="168">
        <f t="shared" si="158"/>
        <v>120941994.56999999</v>
      </c>
      <c r="I169" s="165">
        <f t="shared" si="124"/>
        <v>2.2440503227820456E-5</v>
      </c>
      <c r="J169" s="168">
        <f t="shared" si="159"/>
        <v>0</v>
      </c>
      <c r="K169" s="168">
        <f t="shared" si="159"/>
        <v>0</v>
      </c>
      <c r="L169" s="168">
        <f t="shared" si="159"/>
        <v>0</v>
      </c>
      <c r="M169" s="166">
        <f t="shared" si="129"/>
        <v>0</v>
      </c>
      <c r="N169" s="166">
        <f t="shared" si="126"/>
        <v>0</v>
      </c>
      <c r="O169" s="167" t="s">
        <v>41</v>
      </c>
    </row>
    <row r="170" spans="1:15" ht="37.5" customHeight="1" x14ac:dyDescent="0.25">
      <c r="A170" s="302"/>
      <c r="B170" s="163" t="s">
        <v>42</v>
      </c>
      <c r="C170" s="163">
        <v>20</v>
      </c>
      <c r="D170" s="304"/>
      <c r="E170" s="306"/>
      <c r="F170" s="168">
        <f t="shared" si="158"/>
        <v>4481766559.6000004</v>
      </c>
      <c r="G170" s="168">
        <f t="shared" si="158"/>
        <v>0</v>
      </c>
      <c r="H170" s="168">
        <f t="shared" si="158"/>
        <v>4481766559.6000004</v>
      </c>
      <c r="I170" s="166">
        <f t="shared" si="124"/>
        <v>8.3158126591695086E-4</v>
      </c>
      <c r="J170" s="168">
        <f t="shared" si="159"/>
        <v>1826878153.6800001</v>
      </c>
      <c r="K170" s="168">
        <f t="shared" si="159"/>
        <v>1826878153.6800001</v>
      </c>
      <c r="L170" s="168">
        <f t="shared" si="159"/>
        <v>0</v>
      </c>
      <c r="M170" s="166">
        <f t="shared" si="129"/>
        <v>0.40762456709549139</v>
      </c>
      <c r="N170" s="166">
        <f t="shared" si="126"/>
        <v>0.40762456709549139</v>
      </c>
      <c r="O170" s="167">
        <f t="shared" ref="O170" si="160">+K170/J170</f>
        <v>1</v>
      </c>
    </row>
    <row r="171" spans="1:15" ht="60" customHeight="1" x14ac:dyDescent="0.25">
      <c r="A171" s="302" t="s">
        <v>409</v>
      </c>
      <c r="B171" s="163" t="s">
        <v>38</v>
      </c>
      <c r="C171" s="163">
        <v>10</v>
      </c>
      <c r="D171" s="304" t="s">
        <v>39</v>
      </c>
      <c r="E171" s="306" t="s">
        <v>410</v>
      </c>
      <c r="F171" s="168">
        <f t="shared" si="158"/>
        <v>120941994.56999999</v>
      </c>
      <c r="G171" s="168">
        <f t="shared" si="158"/>
        <v>0</v>
      </c>
      <c r="H171" s="168">
        <f t="shared" si="158"/>
        <v>120941994.56999999</v>
      </c>
      <c r="I171" s="165">
        <f t="shared" si="124"/>
        <v>2.2440503227820456E-5</v>
      </c>
      <c r="J171" s="168">
        <f t="shared" si="159"/>
        <v>0</v>
      </c>
      <c r="K171" s="168">
        <f t="shared" si="159"/>
        <v>0</v>
      </c>
      <c r="L171" s="168">
        <f t="shared" si="159"/>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61">+F175+F177</f>
        <v>4481766559.6000004</v>
      </c>
      <c r="G172" s="168">
        <f t="shared" si="161"/>
        <v>0</v>
      </c>
      <c r="H172" s="168">
        <f t="shared" si="161"/>
        <v>4481766559.6000004</v>
      </c>
      <c r="I172" s="166">
        <f t="shared" si="124"/>
        <v>8.3158126591695086E-4</v>
      </c>
      <c r="J172" s="168">
        <f t="shared" ref="J172:L172" si="162">+J175+J177</f>
        <v>1826878153.6800001</v>
      </c>
      <c r="K172" s="168">
        <f t="shared" si="162"/>
        <v>1826878153.6800001</v>
      </c>
      <c r="L172" s="168">
        <f t="shared" si="162"/>
        <v>0</v>
      </c>
      <c r="M172" s="166">
        <f t="shared" si="129"/>
        <v>0.40762456709549139</v>
      </c>
      <c r="N172" s="166">
        <f t="shared" si="126"/>
        <v>0.40762456709549139</v>
      </c>
      <c r="O172" s="167">
        <f t="shared" si="132"/>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2.2440503227820456E-5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2.2440503227820456E-5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4.8949089300428942E-4</v>
      </c>
      <c r="J175" s="168">
        <f t="shared" ref="J175:L175" si="168">+J176</f>
        <v>1090695753.6800001</v>
      </c>
      <c r="K175" s="168">
        <f t="shared" si="168"/>
        <v>1090695753.6800001</v>
      </c>
      <c r="L175" s="168">
        <f t="shared" si="168"/>
        <v>0</v>
      </c>
      <c r="M175" s="166">
        <f t="shared" si="129"/>
        <v>0.41344188421157801</v>
      </c>
      <c r="N175" s="166">
        <f t="shared" si="126"/>
        <v>0.41344188421157801</v>
      </c>
      <c r="O175" s="167">
        <f t="shared" si="132"/>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4.8949089300428942E-4</v>
      </c>
      <c r="J176" s="173">
        <v>1090695753.6800001</v>
      </c>
      <c r="K176" s="173">
        <v>1090695753.6800001</v>
      </c>
      <c r="L176" s="174">
        <f t="shared" ref="L176" si="170">+J176-K176</f>
        <v>0</v>
      </c>
      <c r="M176" s="176">
        <f t="shared" si="129"/>
        <v>0.41344188421157801</v>
      </c>
      <c r="N176" s="176">
        <f t="shared" si="126"/>
        <v>0.41344188421157801</v>
      </c>
      <c r="O176" s="177">
        <f t="shared" si="132"/>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3.4209037291266139E-4</v>
      </c>
      <c r="J177" s="168">
        <f t="shared" ref="J177:L177" si="172">+J178</f>
        <v>736182400</v>
      </c>
      <c r="K177" s="168">
        <f t="shared" si="172"/>
        <v>736182400</v>
      </c>
      <c r="L177" s="168">
        <f t="shared" si="172"/>
        <v>0</v>
      </c>
      <c r="M177" s="166">
        <f t="shared" si="129"/>
        <v>0.39930067383360968</v>
      </c>
      <c r="N177" s="166">
        <f t="shared" si="126"/>
        <v>0.39930067383360968</v>
      </c>
      <c r="O177" s="167">
        <f t="shared" si="132"/>
        <v>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3.4209037291266139E-4</v>
      </c>
      <c r="J178" s="173">
        <v>736182400</v>
      </c>
      <c r="K178" s="173">
        <v>736182400</v>
      </c>
      <c r="L178" s="174">
        <f t="shared" ref="L178" si="174">+J178-K178</f>
        <v>0</v>
      </c>
      <c r="M178" s="176">
        <f t="shared" si="129"/>
        <v>0.39930067383360968</v>
      </c>
      <c r="N178" s="176">
        <f t="shared" si="126"/>
        <v>0.39930067383360968</v>
      </c>
      <c r="O178" s="177">
        <f t="shared" si="132"/>
        <v>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4.9853012030054487E-6</v>
      </c>
      <c r="J179" s="50">
        <f t="shared" ref="J179:L181" si="176">+J180</f>
        <v>13545473</v>
      </c>
      <c r="K179" s="50">
        <f t="shared" si="176"/>
        <v>13545473</v>
      </c>
      <c r="L179" s="50">
        <f t="shared" si="176"/>
        <v>0</v>
      </c>
      <c r="M179" s="166">
        <f t="shared" si="129"/>
        <v>0.5041482189413391</v>
      </c>
      <c r="N179" s="166">
        <f t="shared" si="126"/>
        <v>0.5041482189413391</v>
      </c>
      <c r="O179" s="167">
        <f t="shared" si="132"/>
        <v>1</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4.9853012030054487E-6</v>
      </c>
      <c r="J180" s="168">
        <f t="shared" si="176"/>
        <v>13545473</v>
      </c>
      <c r="K180" s="168">
        <f t="shared" si="176"/>
        <v>13545473</v>
      </c>
      <c r="L180" s="168">
        <f t="shared" si="176"/>
        <v>0</v>
      </c>
      <c r="M180" s="166">
        <f t="shared" si="129"/>
        <v>0.5041482189413391</v>
      </c>
      <c r="N180" s="166">
        <f t="shared" si="126"/>
        <v>0.5041482189413391</v>
      </c>
      <c r="O180" s="167">
        <f t="shared" si="132"/>
        <v>1</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4.9853012030054487E-6</v>
      </c>
      <c r="J181" s="224">
        <f t="shared" si="176"/>
        <v>13545473</v>
      </c>
      <c r="K181" s="224">
        <f t="shared" si="176"/>
        <v>13545473</v>
      </c>
      <c r="L181" s="224">
        <f t="shared" si="176"/>
        <v>0</v>
      </c>
      <c r="M181" s="166">
        <f t="shared" si="129"/>
        <v>0.5041482189413391</v>
      </c>
      <c r="N181" s="166">
        <f t="shared" si="126"/>
        <v>0.5041482189413391</v>
      </c>
      <c r="O181" s="167">
        <f t="shared" si="132"/>
        <v>1</v>
      </c>
    </row>
    <row r="182" spans="1:15" ht="42" customHeight="1" x14ac:dyDescent="0.25">
      <c r="A182" s="169" t="s">
        <v>421</v>
      </c>
      <c r="B182" s="170" t="s">
        <v>38</v>
      </c>
      <c r="C182" s="170">
        <v>10</v>
      </c>
      <c r="D182" s="170" t="s">
        <v>39</v>
      </c>
      <c r="E182" s="171" t="s">
        <v>262</v>
      </c>
      <c r="F182" s="172">
        <v>26868037</v>
      </c>
      <c r="G182" s="173">
        <v>0</v>
      </c>
      <c r="H182" s="174">
        <f t="shared" ref="H182" si="177">+F182-G182</f>
        <v>26868037</v>
      </c>
      <c r="I182" s="175">
        <f t="shared" si="124"/>
        <v>4.9853012030054487E-6</v>
      </c>
      <c r="J182" s="173">
        <v>13545473</v>
      </c>
      <c r="K182" s="173">
        <v>13545473</v>
      </c>
      <c r="L182" s="174">
        <f t="shared" ref="L182" si="178">+J182-K182</f>
        <v>0</v>
      </c>
      <c r="M182" s="176">
        <f t="shared" si="129"/>
        <v>0.5041482189413391</v>
      </c>
      <c r="N182" s="176">
        <f t="shared" si="126"/>
        <v>0.5041482189413391</v>
      </c>
      <c r="O182" s="177">
        <f t="shared" si="132"/>
        <v>1</v>
      </c>
    </row>
    <row r="183" spans="1:15" ht="42" customHeight="1" x14ac:dyDescent="0.25">
      <c r="A183" s="162" t="s">
        <v>461</v>
      </c>
      <c r="B183" s="163" t="s">
        <v>38</v>
      </c>
      <c r="C183" s="163">
        <v>10</v>
      </c>
      <c r="D183" s="163" t="s">
        <v>39</v>
      </c>
      <c r="E183" s="164" t="s">
        <v>462</v>
      </c>
      <c r="F183" s="212">
        <f t="shared" ref="F183:H187" si="179">+F184</f>
        <v>26857079</v>
      </c>
      <c r="G183" s="212">
        <f t="shared" si="179"/>
        <v>0</v>
      </c>
      <c r="H183" s="212">
        <f t="shared" si="179"/>
        <v>26857079</v>
      </c>
      <c r="I183" s="178">
        <f t="shared" si="124"/>
        <v>4.9832679718251238E-6</v>
      </c>
      <c r="J183" s="212">
        <f t="shared" ref="J183:L187" si="180">+J184</f>
        <v>22254843</v>
      </c>
      <c r="K183" s="212">
        <f t="shared" si="180"/>
        <v>22254843</v>
      </c>
      <c r="L183" s="212">
        <f t="shared" si="180"/>
        <v>0</v>
      </c>
      <c r="M183" s="166">
        <f t="shared" si="129"/>
        <v>0.8286397414998109</v>
      </c>
      <c r="N183" s="166">
        <f t="shared" si="126"/>
        <v>0.8286397414998109</v>
      </c>
      <c r="O183" s="167">
        <f t="shared" si="132"/>
        <v>1</v>
      </c>
    </row>
    <row r="184" spans="1:15" ht="42" customHeight="1" x14ac:dyDescent="0.25">
      <c r="A184" s="162" t="s">
        <v>463</v>
      </c>
      <c r="B184" s="163" t="s">
        <v>38</v>
      </c>
      <c r="C184" s="163">
        <v>10</v>
      </c>
      <c r="D184" s="163" t="s">
        <v>39</v>
      </c>
      <c r="E184" s="220" t="s">
        <v>254</v>
      </c>
      <c r="F184" s="212">
        <f>+F185</f>
        <v>26857079</v>
      </c>
      <c r="G184" s="212">
        <f t="shared" si="179"/>
        <v>0</v>
      </c>
      <c r="H184" s="212">
        <f t="shared" si="179"/>
        <v>26857079</v>
      </c>
      <c r="I184" s="178">
        <f t="shared" si="124"/>
        <v>4.9832679718251238E-6</v>
      </c>
      <c r="J184" s="212">
        <f t="shared" si="180"/>
        <v>22254843</v>
      </c>
      <c r="K184" s="212">
        <f t="shared" si="180"/>
        <v>22254843</v>
      </c>
      <c r="L184" s="212">
        <f t="shared" si="180"/>
        <v>0</v>
      </c>
      <c r="M184" s="166">
        <f t="shared" si="129"/>
        <v>0.8286397414998109</v>
      </c>
      <c r="N184" s="166">
        <f t="shared" si="126"/>
        <v>0.8286397414998109</v>
      </c>
      <c r="O184" s="167">
        <f t="shared" si="132"/>
        <v>1</v>
      </c>
    </row>
    <row r="185" spans="1:15" ht="63.75" customHeight="1" x14ac:dyDescent="0.25">
      <c r="A185" s="162" t="s">
        <v>464</v>
      </c>
      <c r="B185" s="163" t="s">
        <v>38</v>
      </c>
      <c r="C185" s="163">
        <v>10</v>
      </c>
      <c r="D185" s="163" t="s">
        <v>39</v>
      </c>
      <c r="E185" s="164" t="s">
        <v>465</v>
      </c>
      <c r="F185" s="168">
        <f t="shared" ref="F185:F187" si="181">+F186</f>
        <v>26857079</v>
      </c>
      <c r="G185" s="168">
        <f t="shared" si="179"/>
        <v>0</v>
      </c>
      <c r="H185" s="168">
        <f t="shared" si="179"/>
        <v>26857079</v>
      </c>
      <c r="I185" s="178">
        <f t="shared" si="124"/>
        <v>4.9832679718251238E-6</v>
      </c>
      <c r="J185" s="168">
        <f t="shared" si="180"/>
        <v>22254843</v>
      </c>
      <c r="K185" s="168">
        <f t="shared" si="180"/>
        <v>22254843</v>
      </c>
      <c r="L185" s="168">
        <f t="shared" si="180"/>
        <v>0</v>
      </c>
      <c r="M185" s="166">
        <f t="shared" si="129"/>
        <v>0.8286397414998109</v>
      </c>
      <c r="N185" s="166">
        <f t="shared" si="126"/>
        <v>0.8286397414998109</v>
      </c>
      <c r="O185" s="167">
        <f t="shared" si="132"/>
        <v>1</v>
      </c>
    </row>
    <row r="186" spans="1:15" ht="63.75" customHeight="1" x14ac:dyDescent="0.25">
      <c r="A186" s="162" t="s">
        <v>466</v>
      </c>
      <c r="B186" s="163" t="s">
        <v>38</v>
      </c>
      <c r="C186" s="163">
        <v>10</v>
      </c>
      <c r="D186" s="163" t="s">
        <v>39</v>
      </c>
      <c r="E186" s="164" t="s">
        <v>401</v>
      </c>
      <c r="F186" s="168">
        <f t="shared" si="181"/>
        <v>26857079</v>
      </c>
      <c r="G186" s="168">
        <f t="shared" si="179"/>
        <v>0</v>
      </c>
      <c r="H186" s="168">
        <f t="shared" si="179"/>
        <v>26857079</v>
      </c>
      <c r="I186" s="178">
        <f t="shared" si="124"/>
        <v>4.9832679718251238E-6</v>
      </c>
      <c r="J186" s="168">
        <f t="shared" si="180"/>
        <v>22254843</v>
      </c>
      <c r="K186" s="168">
        <f t="shared" si="180"/>
        <v>22254843</v>
      </c>
      <c r="L186" s="168">
        <f t="shared" si="180"/>
        <v>0</v>
      </c>
      <c r="M186" s="166">
        <f t="shared" si="129"/>
        <v>0.8286397414998109</v>
      </c>
      <c r="N186" s="166">
        <f t="shared" si="126"/>
        <v>0.8286397414998109</v>
      </c>
      <c r="O186" s="167">
        <f t="shared" si="132"/>
        <v>1</v>
      </c>
    </row>
    <row r="187" spans="1:15" ht="42" customHeight="1" x14ac:dyDescent="0.25">
      <c r="A187" s="162" t="s">
        <v>467</v>
      </c>
      <c r="B187" s="163" t="s">
        <v>38</v>
      </c>
      <c r="C187" s="163">
        <v>10</v>
      </c>
      <c r="D187" s="163" t="s">
        <v>39</v>
      </c>
      <c r="E187" s="164" t="s">
        <v>393</v>
      </c>
      <c r="F187" s="168">
        <f t="shared" si="181"/>
        <v>26857079</v>
      </c>
      <c r="G187" s="168">
        <f t="shared" si="179"/>
        <v>0</v>
      </c>
      <c r="H187" s="168">
        <f t="shared" si="179"/>
        <v>26857079</v>
      </c>
      <c r="I187" s="178">
        <f t="shared" si="124"/>
        <v>4.9832679718251238E-6</v>
      </c>
      <c r="J187" s="168">
        <f t="shared" si="180"/>
        <v>22254843</v>
      </c>
      <c r="K187" s="168">
        <f t="shared" si="180"/>
        <v>22254843</v>
      </c>
      <c r="L187" s="168">
        <f t="shared" si="180"/>
        <v>0</v>
      </c>
      <c r="M187" s="166">
        <f t="shared" si="129"/>
        <v>0.8286397414998109</v>
      </c>
      <c r="N187" s="166">
        <f t="shared" si="126"/>
        <v>0.8286397414998109</v>
      </c>
      <c r="O187" s="167">
        <f t="shared" si="132"/>
        <v>1</v>
      </c>
    </row>
    <row r="188" spans="1:15" ht="42" customHeight="1" x14ac:dyDescent="0.25">
      <c r="A188" s="169" t="s">
        <v>468</v>
      </c>
      <c r="B188" s="170" t="s">
        <v>38</v>
      </c>
      <c r="C188" s="170">
        <v>10</v>
      </c>
      <c r="D188" s="170" t="s">
        <v>39</v>
      </c>
      <c r="E188" s="171" t="s">
        <v>262</v>
      </c>
      <c r="F188" s="172">
        <v>26857079</v>
      </c>
      <c r="G188" s="173">
        <v>0</v>
      </c>
      <c r="H188" s="174">
        <f t="shared" ref="H188" si="182">+F188-G188</f>
        <v>26857079</v>
      </c>
      <c r="I188" s="175">
        <f t="shared" si="124"/>
        <v>4.9832679718251238E-6</v>
      </c>
      <c r="J188" s="173">
        <v>22254843</v>
      </c>
      <c r="K188" s="173">
        <v>22254843</v>
      </c>
      <c r="L188" s="174">
        <f t="shared" ref="L188" si="183">+J188-K188</f>
        <v>0</v>
      </c>
      <c r="M188" s="176">
        <f t="shared" si="129"/>
        <v>0.8286397414998109</v>
      </c>
      <c r="N188" s="176">
        <f t="shared" si="126"/>
        <v>0.8286397414998109</v>
      </c>
      <c r="O188" s="177">
        <f t="shared" si="132"/>
        <v>1</v>
      </c>
    </row>
    <row r="189" spans="1:15" ht="30.75" customHeight="1" x14ac:dyDescent="0.25">
      <c r="A189" s="225" t="s">
        <v>469</v>
      </c>
      <c r="B189" s="226" t="s">
        <v>38</v>
      </c>
      <c r="C189" s="163">
        <v>10</v>
      </c>
      <c r="D189" s="226" t="s">
        <v>39</v>
      </c>
      <c r="E189" s="164" t="s">
        <v>470</v>
      </c>
      <c r="F189" s="212">
        <f>+F190</f>
        <v>23869516</v>
      </c>
      <c r="G189" s="212">
        <f t="shared" ref="G189:H193" si="184">+G190</f>
        <v>0</v>
      </c>
      <c r="H189" s="212">
        <f t="shared" si="184"/>
        <v>23869516</v>
      </c>
      <c r="I189" s="178">
        <f t="shared" si="124"/>
        <v>4.4289326693259288E-6</v>
      </c>
      <c r="J189" s="212">
        <f t="shared" ref="J189:L193" si="185">+J190</f>
        <v>13858550</v>
      </c>
      <c r="K189" s="212">
        <f t="shared" si="185"/>
        <v>13858550</v>
      </c>
      <c r="L189" s="212">
        <f t="shared" si="185"/>
        <v>0</v>
      </c>
      <c r="M189" s="166">
        <f t="shared" si="129"/>
        <v>0.58059618804168467</v>
      </c>
      <c r="N189" s="166">
        <f t="shared" si="126"/>
        <v>0.58059618804168467</v>
      </c>
      <c r="O189" s="167">
        <f t="shared" si="132"/>
        <v>1</v>
      </c>
    </row>
    <row r="190" spans="1:15" ht="28.5" customHeight="1" x14ac:dyDescent="0.25">
      <c r="A190" s="225" t="s">
        <v>471</v>
      </c>
      <c r="B190" s="226" t="s">
        <v>38</v>
      </c>
      <c r="C190" s="163">
        <v>10</v>
      </c>
      <c r="D190" s="226" t="s">
        <v>39</v>
      </c>
      <c r="E190" s="220" t="s">
        <v>254</v>
      </c>
      <c r="F190" s="212">
        <f>+F191</f>
        <v>23869516</v>
      </c>
      <c r="G190" s="212">
        <f t="shared" si="184"/>
        <v>0</v>
      </c>
      <c r="H190" s="212">
        <f t="shared" si="184"/>
        <v>23869516</v>
      </c>
      <c r="I190" s="178">
        <f t="shared" si="124"/>
        <v>4.4289326693259288E-6</v>
      </c>
      <c r="J190" s="212">
        <f t="shared" si="185"/>
        <v>13858550</v>
      </c>
      <c r="K190" s="212">
        <f t="shared" si="185"/>
        <v>13858550</v>
      </c>
      <c r="L190" s="212">
        <f t="shared" si="185"/>
        <v>0</v>
      </c>
      <c r="M190" s="166">
        <f t="shared" si="129"/>
        <v>0.58059618804168467</v>
      </c>
      <c r="N190" s="166">
        <f t="shared" si="126"/>
        <v>0.58059618804168467</v>
      </c>
      <c r="O190" s="167">
        <f t="shared" si="132"/>
        <v>1</v>
      </c>
    </row>
    <row r="191" spans="1:15" ht="42" customHeight="1" x14ac:dyDescent="0.25">
      <c r="A191" s="162" t="s">
        <v>472</v>
      </c>
      <c r="B191" s="163" t="s">
        <v>38</v>
      </c>
      <c r="C191" s="163">
        <v>10</v>
      </c>
      <c r="D191" s="163" t="s">
        <v>39</v>
      </c>
      <c r="E191" s="164" t="s">
        <v>473</v>
      </c>
      <c r="F191" s="212">
        <f t="shared" ref="F191:F193" si="186">+F192</f>
        <v>23869516</v>
      </c>
      <c r="G191" s="212">
        <f t="shared" si="184"/>
        <v>0</v>
      </c>
      <c r="H191" s="212">
        <f t="shared" si="184"/>
        <v>23869516</v>
      </c>
      <c r="I191" s="178">
        <f t="shared" si="124"/>
        <v>4.4289326693259288E-6</v>
      </c>
      <c r="J191" s="212">
        <f t="shared" si="185"/>
        <v>13858550</v>
      </c>
      <c r="K191" s="212">
        <f t="shared" si="185"/>
        <v>13858550</v>
      </c>
      <c r="L191" s="212">
        <f t="shared" si="185"/>
        <v>0</v>
      </c>
      <c r="M191" s="166">
        <f t="shared" si="129"/>
        <v>0.58059618804168467</v>
      </c>
      <c r="N191" s="166">
        <f t="shared" si="126"/>
        <v>0.58059618804168467</v>
      </c>
      <c r="O191" s="167">
        <f t="shared" si="132"/>
        <v>1</v>
      </c>
    </row>
    <row r="192" spans="1:15" ht="80.25" customHeight="1" x14ac:dyDescent="0.25">
      <c r="A192" s="162" t="s">
        <v>474</v>
      </c>
      <c r="B192" s="163" t="s">
        <v>38</v>
      </c>
      <c r="C192" s="163">
        <v>10</v>
      </c>
      <c r="D192" s="163" t="s">
        <v>39</v>
      </c>
      <c r="E192" s="164" t="s">
        <v>475</v>
      </c>
      <c r="F192" s="212">
        <f t="shared" si="186"/>
        <v>23869516</v>
      </c>
      <c r="G192" s="212">
        <f t="shared" si="184"/>
        <v>0</v>
      </c>
      <c r="H192" s="212">
        <f t="shared" si="184"/>
        <v>23869516</v>
      </c>
      <c r="I192" s="178">
        <f t="shared" si="124"/>
        <v>4.4289326693259288E-6</v>
      </c>
      <c r="J192" s="212">
        <f t="shared" si="185"/>
        <v>13858550</v>
      </c>
      <c r="K192" s="212">
        <f t="shared" si="185"/>
        <v>13858550</v>
      </c>
      <c r="L192" s="212">
        <f t="shared" si="185"/>
        <v>0</v>
      </c>
      <c r="M192" s="166">
        <f t="shared" si="129"/>
        <v>0.58059618804168467</v>
      </c>
      <c r="N192" s="166">
        <f t="shared" si="126"/>
        <v>0.58059618804168467</v>
      </c>
      <c r="O192" s="167">
        <f t="shared" si="132"/>
        <v>1</v>
      </c>
    </row>
    <row r="193" spans="1:15" ht="42" customHeight="1" x14ac:dyDescent="0.25">
      <c r="A193" s="162" t="s">
        <v>476</v>
      </c>
      <c r="B193" s="163" t="s">
        <v>38</v>
      </c>
      <c r="C193" s="163">
        <v>10</v>
      </c>
      <c r="D193" s="163" t="s">
        <v>39</v>
      </c>
      <c r="E193" s="164" t="s">
        <v>576</v>
      </c>
      <c r="F193" s="212">
        <f t="shared" si="186"/>
        <v>23869516</v>
      </c>
      <c r="G193" s="212">
        <f t="shared" si="184"/>
        <v>0</v>
      </c>
      <c r="H193" s="212">
        <f t="shared" si="184"/>
        <v>23869516</v>
      </c>
      <c r="I193" s="178">
        <f t="shared" si="124"/>
        <v>4.4289326693259288E-6</v>
      </c>
      <c r="J193" s="212">
        <f t="shared" si="185"/>
        <v>13858550</v>
      </c>
      <c r="K193" s="212">
        <f t="shared" si="185"/>
        <v>13858550</v>
      </c>
      <c r="L193" s="212">
        <f t="shared" si="185"/>
        <v>0</v>
      </c>
      <c r="M193" s="166">
        <f t="shared" si="129"/>
        <v>0.58059618804168467</v>
      </c>
      <c r="N193" s="166">
        <f t="shared" si="126"/>
        <v>0.58059618804168467</v>
      </c>
      <c r="O193" s="167">
        <f t="shared" si="132"/>
        <v>1</v>
      </c>
    </row>
    <row r="194" spans="1:15" ht="42" customHeight="1" x14ac:dyDescent="0.25">
      <c r="A194" s="169" t="s">
        <v>477</v>
      </c>
      <c r="B194" s="170" t="s">
        <v>38</v>
      </c>
      <c r="C194" s="170">
        <v>10</v>
      </c>
      <c r="D194" s="170" t="s">
        <v>39</v>
      </c>
      <c r="E194" s="171" t="s">
        <v>262</v>
      </c>
      <c r="F194" s="172">
        <v>23869516</v>
      </c>
      <c r="G194" s="173">
        <v>0</v>
      </c>
      <c r="H194" s="174">
        <f t="shared" ref="H194" si="187">+F194-G194</f>
        <v>23869516</v>
      </c>
      <c r="I194" s="175">
        <f t="shared" si="124"/>
        <v>4.4289326693259288E-6</v>
      </c>
      <c r="J194" s="173">
        <v>13858550</v>
      </c>
      <c r="K194" s="173">
        <v>13858550</v>
      </c>
      <c r="L194" s="174">
        <f t="shared" ref="L194" si="188">+J194-K194</f>
        <v>0</v>
      </c>
      <c r="M194" s="176">
        <f t="shared" si="129"/>
        <v>0.58059618804168467</v>
      </c>
      <c r="N194" s="176">
        <f t="shared" si="126"/>
        <v>0.58059618804168467</v>
      </c>
      <c r="O194" s="177">
        <f t="shared" si="132"/>
        <v>1</v>
      </c>
    </row>
    <row r="195" spans="1:15" ht="35.25" customHeight="1" x14ac:dyDescent="0.25">
      <c r="A195" s="307" t="s">
        <v>484</v>
      </c>
      <c r="B195" s="115" t="s">
        <v>38</v>
      </c>
      <c r="C195" s="163">
        <v>10</v>
      </c>
      <c r="D195" s="304" t="s">
        <v>39</v>
      </c>
      <c r="E195" s="308" t="s">
        <v>485</v>
      </c>
      <c r="F195" s="50">
        <f>+F197</f>
        <v>3724881697</v>
      </c>
      <c r="G195" s="50">
        <f t="shared" ref="G195:H195" si="189">+G197</f>
        <v>243997600</v>
      </c>
      <c r="H195" s="50">
        <f t="shared" si="189"/>
        <v>3480884097</v>
      </c>
      <c r="I195" s="166">
        <f t="shared" si="124"/>
        <v>6.458698741667148E-4</v>
      </c>
      <c r="J195" s="50">
        <f t="shared" ref="J195:L196" si="190">+J197</f>
        <v>495992787</v>
      </c>
      <c r="K195" s="50">
        <f t="shared" si="190"/>
        <v>488792787</v>
      </c>
      <c r="L195" s="50">
        <f t="shared" si="190"/>
        <v>7200000</v>
      </c>
      <c r="M195" s="166">
        <f t="shared" si="129"/>
        <v>0.14249046310604579</v>
      </c>
      <c r="N195" s="166">
        <f t="shared" si="126"/>
        <v>0.14042202307777674</v>
      </c>
      <c r="O195" s="167">
        <f t="shared" si="132"/>
        <v>0.9854836598662069</v>
      </c>
    </row>
    <row r="196" spans="1:15" ht="35.25" customHeight="1" x14ac:dyDescent="0.25">
      <c r="A196" s="307"/>
      <c r="B196" s="115" t="s">
        <v>42</v>
      </c>
      <c r="C196" s="163">
        <v>20</v>
      </c>
      <c r="D196" s="304"/>
      <c r="E196" s="308"/>
      <c r="F196" s="212">
        <f t="shared" ref="F196:H196" si="191">+F198</f>
        <v>20825575264</v>
      </c>
      <c r="G196" s="212">
        <f t="shared" si="191"/>
        <v>0</v>
      </c>
      <c r="H196" s="212">
        <f t="shared" si="191"/>
        <v>20825575264</v>
      </c>
      <c r="I196" s="166">
        <f t="shared" si="124"/>
        <v>3.8641366102369042E-3</v>
      </c>
      <c r="J196" s="212">
        <f t="shared" si="190"/>
        <v>144031653</v>
      </c>
      <c r="K196" s="212">
        <f t="shared" si="190"/>
        <v>144031653</v>
      </c>
      <c r="L196" s="212">
        <f t="shared" si="190"/>
        <v>0</v>
      </c>
      <c r="M196" s="166">
        <f t="shared" si="129"/>
        <v>6.916094810066515E-3</v>
      </c>
      <c r="N196" s="166">
        <f t="shared" si="126"/>
        <v>6.916094810066515E-3</v>
      </c>
      <c r="O196" s="167">
        <f t="shared" si="132"/>
        <v>1</v>
      </c>
    </row>
    <row r="197" spans="1:15" ht="33.75" customHeight="1" x14ac:dyDescent="0.25">
      <c r="A197" s="307" t="s">
        <v>486</v>
      </c>
      <c r="B197" s="115" t="s">
        <v>38</v>
      </c>
      <c r="C197" s="163">
        <v>10</v>
      </c>
      <c r="D197" s="304" t="s">
        <v>39</v>
      </c>
      <c r="E197" s="308" t="s">
        <v>254</v>
      </c>
      <c r="F197" s="50">
        <f>+F199+F203+F213+F217+F221</f>
        <v>3724881697</v>
      </c>
      <c r="G197" s="50">
        <f t="shared" ref="G197:H197" si="192">+G199+G203+G213+G217+G221</f>
        <v>243997600</v>
      </c>
      <c r="H197" s="50">
        <f t="shared" si="192"/>
        <v>3480884097</v>
      </c>
      <c r="I197" s="166">
        <f t="shared" si="124"/>
        <v>6.458698741667148E-4</v>
      </c>
      <c r="J197" s="50">
        <f t="shared" ref="J197:L197" si="193">+J199+J203+J213+J217+J221</f>
        <v>495992787</v>
      </c>
      <c r="K197" s="50">
        <f t="shared" si="193"/>
        <v>488792787</v>
      </c>
      <c r="L197" s="50">
        <f t="shared" si="193"/>
        <v>7200000</v>
      </c>
      <c r="M197" s="166">
        <f t="shared" si="129"/>
        <v>0.14249046310604579</v>
      </c>
      <c r="N197" s="166">
        <f t="shared" si="126"/>
        <v>0.14042202307777674</v>
      </c>
      <c r="O197" s="167">
        <f t="shared" si="132"/>
        <v>0.9854836598662069</v>
      </c>
    </row>
    <row r="198" spans="1:15" ht="34.5" customHeight="1" x14ac:dyDescent="0.25">
      <c r="A198" s="307"/>
      <c r="B198" s="115" t="s">
        <v>42</v>
      </c>
      <c r="C198" s="163">
        <v>20</v>
      </c>
      <c r="D198" s="304"/>
      <c r="E198" s="308"/>
      <c r="F198" s="50">
        <f t="shared" ref="F198:H198" si="194">+F204</f>
        <v>20825575264</v>
      </c>
      <c r="G198" s="50">
        <f t="shared" si="194"/>
        <v>0</v>
      </c>
      <c r="H198" s="50">
        <f t="shared" si="194"/>
        <v>20825575264</v>
      </c>
      <c r="I198" s="166">
        <f t="shared" si="124"/>
        <v>3.8641366102369042E-3</v>
      </c>
      <c r="J198" s="50">
        <f t="shared" ref="J198:L198" si="195">+J204</f>
        <v>144031653</v>
      </c>
      <c r="K198" s="50">
        <f t="shared" si="195"/>
        <v>144031653</v>
      </c>
      <c r="L198" s="50">
        <f t="shared" si="195"/>
        <v>0</v>
      </c>
      <c r="M198" s="166">
        <f t="shared" si="129"/>
        <v>6.916094810066515E-3</v>
      </c>
      <c r="N198" s="166">
        <f t="shared" si="126"/>
        <v>6.916094810066515E-3</v>
      </c>
      <c r="O198" s="167">
        <f t="shared" si="132"/>
        <v>1</v>
      </c>
    </row>
    <row r="199" spans="1:15" ht="85.5" customHeight="1" x14ac:dyDescent="0.25">
      <c r="A199" s="46" t="s">
        <v>487</v>
      </c>
      <c r="B199" s="115" t="s">
        <v>38</v>
      </c>
      <c r="C199" s="163">
        <v>10</v>
      </c>
      <c r="D199" s="163" t="s">
        <v>39</v>
      </c>
      <c r="E199" s="220" t="s">
        <v>488</v>
      </c>
      <c r="F199" s="50">
        <f t="shared" ref="F199:H201" si="196">+F200</f>
        <v>32578187</v>
      </c>
      <c r="G199" s="50">
        <f t="shared" si="196"/>
        <v>0</v>
      </c>
      <c r="H199" s="50">
        <f t="shared" si="196"/>
        <v>32578187</v>
      </c>
      <c r="I199" s="165">
        <f t="shared" si="124"/>
        <v>6.0448061331327066E-6</v>
      </c>
      <c r="J199" s="50">
        <f t="shared" ref="J199:L201" si="197">+J200</f>
        <v>7200000</v>
      </c>
      <c r="K199" s="50">
        <f t="shared" si="197"/>
        <v>0</v>
      </c>
      <c r="L199" s="50">
        <f t="shared" si="197"/>
        <v>7200000</v>
      </c>
      <c r="M199" s="166">
        <f t="shared" si="129"/>
        <v>0.22100677364274446</v>
      </c>
      <c r="N199" s="166">
        <f t="shared" si="126"/>
        <v>0</v>
      </c>
      <c r="O199" s="167" t="s">
        <v>41</v>
      </c>
    </row>
    <row r="200" spans="1:15" ht="78" customHeight="1" x14ac:dyDescent="0.25">
      <c r="A200" s="46" t="s">
        <v>489</v>
      </c>
      <c r="B200" s="115" t="s">
        <v>38</v>
      </c>
      <c r="C200" s="163">
        <v>10</v>
      </c>
      <c r="D200" s="163" t="s">
        <v>39</v>
      </c>
      <c r="E200" s="164" t="s">
        <v>552</v>
      </c>
      <c r="F200" s="50">
        <f t="shared" si="196"/>
        <v>32578187</v>
      </c>
      <c r="G200" s="50">
        <f t="shared" si="196"/>
        <v>0</v>
      </c>
      <c r="H200" s="50">
        <f t="shared" si="196"/>
        <v>32578187</v>
      </c>
      <c r="I200" s="165">
        <f t="shared" si="124"/>
        <v>6.0448061331327066E-6</v>
      </c>
      <c r="J200" s="50">
        <f t="shared" si="197"/>
        <v>7200000</v>
      </c>
      <c r="K200" s="50">
        <f t="shared" si="197"/>
        <v>0</v>
      </c>
      <c r="L200" s="50">
        <f t="shared" si="197"/>
        <v>7200000</v>
      </c>
      <c r="M200" s="166">
        <f t="shared" si="129"/>
        <v>0.22100677364274446</v>
      </c>
      <c r="N200" s="166">
        <f t="shared" si="126"/>
        <v>0</v>
      </c>
      <c r="O200" s="167" t="s">
        <v>41</v>
      </c>
    </row>
    <row r="201" spans="1:15" ht="54" customHeight="1" x14ac:dyDescent="0.25">
      <c r="A201" s="46" t="s">
        <v>490</v>
      </c>
      <c r="B201" s="115" t="s">
        <v>38</v>
      </c>
      <c r="C201" s="163">
        <v>10</v>
      </c>
      <c r="D201" s="163" t="s">
        <v>39</v>
      </c>
      <c r="E201" s="220" t="s">
        <v>491</v>
      </c>
      <c r="F201" s="50">
        <f t="shared" si="196"/>
        <v>32578187</v>
      </c>
      <c r="G201" s="50">
        <f t="shared" si="196"/>
        <v>0</v>
      </c>
      <c r="H201" s="50">
        <f t="shared" si="196"/>
        <v>32578187</v>
      </c>
      <c r="I201" s="165">
        <f t="shared" si="124"/>
        <v>6.0448061331327066E-6</v>
      </c>
      <c r="J201" s="50">
        <f t="shared" si="197"/>
        <v>7200000</v>
      </c>
      <c r="K201" s="50">
        <f t="shared" si="197"/>
        <v>0</v>
      </c>
      <c r="L201" s="50">
        <f t="shared" si="197"/>
        <v>7200000</v>
      </c>
      <c r="M201" s="166">
        <f t="shared" si="129"/>
        <v>0.22100677364274446</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198">+F202-G202</f>
        <v>32578187</v>
      </c>
      <c r="I202" s="183">
        <f t="shared" ref="I202:I224" si="199">+H202/$H$225</f>
        <v>6.0448061331327066E-6</v>
      </c>
      <c r="J202" s="173">
        <v>7200000</v>
      </c>
      <c r="K202" s="173">
        <v>0</v>
      </c>
      <c r="L202" s="174">
        <f t="shared" ref="L202" si="200">+J202-K202</f>
        <v>7200000</v>
      </c>
      <c r="M202" s="176">
        <f t="shared" si="129"/>
        <v>0.22100677364274446</v>
      </c>
      <c r="N202" s="176">
        <f t="shared" ref="N202:N225" si="201">+K202/H202</f>
        <v>0</v>
      </c>
      <c r="O202" s="177" t="s">
        <v>41</v>
      </c>
    </row>
    <row r="203" spans="1:15" ht="36.75" customHeight="1" x14ac:dyDescent="0.25">
      <c r="A203" s="312" t="s">
        <v>493</v>
      </c>
      <c r="B203" s="47" t="s">
        <v>38</v>
      </c>
      <c r="C203" s="163">
        <v>10</v>
      </c>
      <c r="D203" s="304" t="s">
        <v>39</v>
      </c>
      <c r="E203" s="308" t="s">
        <v>494</v>
      </c>
      <c r="F203" s="212">
        <f t="shared" ref="F203:H205" si="202">+F205</f>
        <v>1096676616</v>
      </c>
      <c r="G203" s="212">
        <f t="shared" si="202"/>
        <v>243997600</v>
      </c>
      <c r="H203" s="212">
        <f t="shared" si="202"/>
        <v>852679016</v>
      </c>
      <c r="I203" s="166">
        <f t="shared" si="199"/>
        <v>1.5821259008398352E-4</v>
      </c>
      <c r="J203" s="212">
        <f t="shared" ref="J203:L205" si="203">+J205</f>
        <v>203038399</v>
      </c>
      <c r="K203" s="212">
        <f t="shared" si="203"/>
        <v>203038399</v>
      </c>
      <c r="L203" s="212">
        <f t="shared" si="203"/>
        <v>0</v>
      </c>
      <c r="M203" s="166">
        <f t="shared" ref="M203:M225" si="204">+J203/H203</f>
        <v>0.23811820766092359</v>
      </c>
      <c r="N203" s="166">
        <f t="shared" si="201"/>
        <v>0.23811820766092359</v>
      </c>
      <c r="O203" s="167">
        <f t="shared" si="132"/>
        <v>1</v>
      </c>
    </row>
    <row r="204" spans="1:15" ht="29.25" customHeight="1" x14ac:dyDescent="0.25">
      <c r="A204" s="312"/>
      <c r="B204" s="115" t="s">
        <v>42</v>
      </c>
      <c r="C204" s="163">
        <v>20</v>
      </c>
      <c r="D204" s="304"/>
      <c r="E204" s="308"/>
      <c r="F204" s="212">
        <f t="shared" si="202"/>
        <v>20825575264</v>
      </c>
      <c r="G204" s="212">
        <f t="shared" si="202"/>
        <v>0</v>
      </c>
      <c r="H204" s="212">
        <f t="shared" si="202"/>
        <v>20825575264</v>
      </c>
      <c r="I204" s="166">
        <f t="shared" si="199"/>
        <v>3.8641366102369042E-3</v>
      </c>
      <c r="J204" s="212">
        <f t="shared" si="203"/>
        <v>144031653</v>
      </c>
      <c r="K204" s="212">
        <f t="shared" si="203"/>
        <v>144031653</v>
      </c>
      <c r="L204" s="212">
        <f t="shared" si="203"/>
        <v>0</v>
      </c>
      <c r="M204" s="166">
        <f t="shared" si="204"/>
        <v>6.916094810066515E-3</v>
      </c>
      <c r="N204" s="166">
        <f t="shared" si="201"/>
        <v>6.916094810066515E-3</v>
      </c>
      <c r="O204" s="167">
        <f t="shared" si="132"/>
        <v>1</v>
      </c>
    </row>
    <row r="205" spans="1:15" ht="42.75" customHeight="1" x14ac:dyDescent="0.25">
      <c r="A205" s="312" t="s">
        <v>495</v>
      </c>
      <c r="B205" s="47" t="s">
        <v>38</v>
      </c>
      <c r="C205" s="163">
        <v>10</v>
      </c>
      <c r="D205" s="304" t="s">
        <v>39</v>
      </c>
      <c r="E205" s="306" t="s">
        <v>496</v>
      </c>
      <c r="F205" s="50">
        <f>+F207</f>
        <v>1096676616</v>
      </c>
      <c r="G205" s="50">
        <f t="shared" si="202"/>
        <v>243997600</v>
      </c>
      <c r="H205" s="50">
        <f t="shared" si="202"/>
        <v>852679016</v>
      </c>
      <c r="I205" s="166">
        <f t="shared" si="199"/>
        <v>1.5821259008398352E-4</v>
      </c>
      <c r="J205" s="50">
        <f t="shared" si="203"/>
        <v>203038399</v>
      </c>
      <c r="K205" s="50">
        <f t="shared" si="203"/>
        <v>203038399</v>
      </c>
      <c r="L205" s="50">
        <f t="shared" si="203"/>
        <v>0</v>
      </c>
      <c r="M205" s="166">
        <f t="shared" si="204"/>
        <v>0.23811820766092359</v>
      </c>
      <c r="N205" s="166">
        <f t="shared" si="201"/>
        <v>0.23811820766092359</v>
      </c>
      <c r="O205" s="167">
        <f t="shared" si="132"/>
        <v>1</v>
      </c>
    </row>
    <row r="206" spans="1:15" ht="46.5" customHeight="1" x14ac:dyDescent="0.25">
      <c r="A206" s="312"/>
      <c r="B206" s="47" t="s">
        <v>42</v>
      </c>
      <c r="C206" s="163">
        <v>20</v>
      </c>
      <c r="D206" s="304"/>
      <c r="E206" s="306"/>
      <c r="F206" s="50">
        <f>+F209+F211</f>
        <v>20825575264</v>
      </c>
      <c r="G206" s="50">
        <f t="shared" ref="G206:H206" si="205">+G209+G211</f>
        <v>0</v>
      </c>
      <c r="H206" s="50">
        <f t="shared" si="205"/>
        <v>20825575264</v>
      </c>
      <c r="I206" s="166">
        <f t="shared" si="199"/>
        <v>3.8641366102369042E-3</v>
      </c>
      <c r="J206" s="50">
        <f t="shared" ref="J206:L206" si="206">+J209+J211</f>
        <v>144031653</v>
      </c>
      <c r="K206" s="50">
        <f t="shared" si="206"/>
        <v>144031653</v>
      </c>
      <c r="L206" s="50">
        <f t="shared" si="206"/>
        <v>0</v>
      </c>
      <c r="M206" s="166">
        <f t="shared" si="204"/>
        <v>6.916094810066515E-3</v>
      </c>
      <c r="N206" s="166">
        <f t="shared" si="201"/>
        <v>6.916094810066515E-3</v>
      </c>
      <c r="O206" s="167">
        <f t="shared" ref="O206:O224" si="207">+K206/J206</f>
        <v>1</v>
      </c>
    </row>
    <row r="207" spans="1:15" ht="42" customHeight="1" x14ac:dyDescent="0.25">
      <c r="A207" s="46" t="s">
        <v>499</v>
      </c>
      <c r="B207" s="47" t="s">
        <v>38</v>
      </c>
      <c r="C207" s="163">
        <v>10</v>
      </c>
      <c r="D207" s="163" t="s">
        <v>39</v>
      </c>
      <c r="E207" s="164" t="s">
        <v>393</v>
      </c>
      <c r="F207" s="50">
        <f t="shared" ref="F207:H207" si="208">+F208</f>
        <v>1096676616</v>
      </c>
      <c r="G207" s="50">
        <f t="shared" si="208"/>
        <v>243997600</v>
      </c>
      <c r="H207" s="50">
        <f t="shared" si="208"/>
        <v>852679016</v>
      </c>
      <c r="I207" s="166">
        <f t="shared" si="199"/>
        <v>1.5821259008398352E-4</v>
      </c>
      <c r="J207" s="50">
        <f t="shared" ref="J207:L207" si="209">+J208</f>
        <v>203038399</v>
      </c>
      <c r="K207" s="50">
        <f t="shared" si="209"/>
        <v>203038399</v>
      </c>
      <c r="L207" s="50">
        <f t="shared" si="209"/>
        <v>0</v>
      </c>
      <c r="M207" s="166">
        <f t="shared" si="204"/>
        <v>0.23811820766092359</v>
      </c>
      <c r="N207" s="166">
        <f t="shared" si="201"/>
        <v>0.23811820766092359</v>
      </c>
      <c r="O207" s="167">
        <f t="shared" si="207"/>
        <v>1</v>
      </c>
    </row>
    <row r="208" spans="1:15" ht="42" customHeight="1" x14ac:dyDescent="0.25">
      <c r="A208" s="54" t="s">
        <v>500</v>
      </c>
      <c r="B208" s="55" t="s">
        <v>38</v>
      </c>
      <c r="C208" s="170">
        <v>10</v>
      </c>
      <c r="D208" s="170" t="s">
        <v>39</v>
      </c>
      <c r="E208" s="223" t="s">
        <v>262</v>
      </c>
      <c r="F208" s="57">
        <v>1096676616</v>
      </c>
      <c r="G208" s="173">
        <v>243997600</v>
      </c>
      <c r="H208" s="174">
        <f t="shared" ref="H208" si="210">+F208-G208</f>
        <v>852679016</v>
      </c>
      <c r="I208" s="176">
        <f t="shared" si="199"/>
        <v>1.5821259008398352E-4</v>
      </c>
      <c r="J208" s="173">
        <v>203038399</v>
      </c>
      <c r="K208" s="173">
        <v>203038399</v>
      </c>
      <c r="L208" s="174">
        <f t="shared" ref="L208" si="211">+J208-K208</f>
        <v>0</v>
      </c>
      <c r="M208" s="176">
        <f t="shared" si="204"/>
        <v>0.23811820766092359</v>
      </c>
      <c r="N208" s="176">
        <f t="shared" si="201"/>
        <v>0.23811820766092359</v>
      </c>
      <c r="O208" s="177">
        <f t="shared" si="207"/>
        <v>1</v>
      </c>
    </row>
    <row r="209" spans="1:15" ht="42" customHeight="1" x14ac:dyDescent="0.25">
      <c r="A209" s="46" t="s">
        <v>499</v>
      </c>
      <c r="B209" s="47" t="s">
        <v>42</v>
      </c>
      <c r="C209" s="163">
        <v>20</v>
      </c>
      <c r="D209" s="163" t="s">
        <v>39</v>
      </c>
      <c r="E209" s="164" t="s">
        <v>393</v>
      </c>
      <c r="F209" s="50">
        <f t="shared" ref="F209:H209" si="212">+F210</f>
        <v>184071816</v>
      </c>
      <c r="G209" s="50">
        <f t="shared" si="212"/>
        <v>0</v>
      </c>
      <c r="H209" s="50">
        <f t="shared" si="212"/>
        <v>184071816</v>
      </c>
      <c r="I209" s="166">
        <f t="shared" si="199"/>
        <v>3.4154093421272188E-5</v>
      </c>
      <c r="J209" s="50">
        <f t="shared" ref="J209:L209" si="213">+J210</f>
        <v>144031653</v>
      </c>
      <c r="K209" s="50">
        <f t="shared" si="213"/>
        <v>144031653</v>
      </c>
      <c r="L209" s="50">
        <f t="shared" si="213"/>
        <v>0</v>
      </c>
      <c r="M209" s="166">
        <f t="shared" si="204"/>
        <v>0.78247531930689485</v>
      </c>
      <c r="N209" s="166">
        <f t="shared" si="201"/>
        <v>0.78247531930689485</v>
      </c>
      <c r="O209" s="167">
        <f t="shared" si="207"/>
        <v>1</v>
      </c>
    </row>
    <row r="210" spans="1:15" ht="42" customHeight="1" x14ac:dyDescent="0.25">
      <c r="A210" s="54" t="s">
        <v>500</v>
      </c>
      <c r="B210" s="55" t="s">
        <v>42</v>
      </c>
      <c r="C210" s="170">
        <v>20</v>
      </c>
      <c r="D210" s="170" t="s">
        <v>39</v>
      </c>
      <c r="E210" s="223" t="s">
        <v>262</v>
      </c>
      <c r="F210" s="172">
        <v>184071816</v>
      </c>
      <c r="G210" s="173">
        <v>0</v>
      </c>
      <c r="H210" s="174">
        <f t="shared" ref="H210" si="214">+F210-G210</f>
        <v>184071816</v>
      </c>
      <c r="I210" s="176">
        <f t="shared" si="199"/>
        <v>3.4154093421272188E-5</v>
      </c>
      <c r="J210" s="173">
        <v>144031653</v>
      </c>
      <c r="K210" s="173">
        <v>144031653</v>
      </c>
      <c r="L210" s="174">
        <f t="shared" ref="L210" si="215">+J210-K210</f>
        <v>0</v>
      </c>
      <c r="M210" s="166">
        <f t="shared" si="204"/>
        <v>0.78247531930689485</v>
      </c>
      <c r="N210" s="166">
        <f t="shared" si="201"/>
        <v>0.78247531930689485</v>
      </c>
      <c r="O210" s="167">
        <f t="shared" si="207"/>
        <v>1</v>
      </c>
    </row>
    <row r="211" spans="1:15" ht="42" customHeight="1" x14ac:dyDescent="0.25">
      <c r="A211" s="46" t="s">
        <v>497</v>
      </c>
      <c r="B211" s="47" t="s">
        <v>42</v>
      </c>
      <c r="C211" s="163">
        <v>20</v>
      </c>
      <c r="D211" s="163" t="s">
        <v>39</v>
      </c>
      <c r="E211" s="164" t="s">
        <v>390</v>
      </c>
      <c r="F211" s="168">
        <f t="shared" ref="F211:H211" si="216">+F212</f>
        <v>20641503448</v>
      </c>
      <c r="G211" s="168">
        <f t="shared" si="216"/>
        <v>0</v>
      </c>
      <c r="H211" s="168">
        <f t="shared" si="216"/>
        <v>20641503448</v>
      </c>
      <c r="I211" s="166">
        <f t="shared" si="199"/>
        <v>3.829982516815632E-3</v>
      </c>
      <c r="J211" s="168">
        <f t="shared" ref="J211:L211" si="217">+J212</f>
        <v>0</v>
      </c>
      <c r="K211" s="168">
        <f t="shared" si="217"/>
        <v>0</v>
      </c>
      <c r="L211" s="168">
        <f t="shared" si="217"/>
        <v>0</v>
      </c>
      <c r="M211" s="166">
        <f t="shared" si="204"/>
        <v>0</v>
      </c>
      <c r="N211" s="166">
        <f t="shared" si="201"/>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8">+F212-G212</f>
        <v>20641503448</v>
      </c>
      <c r="I212" s="176">
        <f t="shared" si="199"/>
        <v>3.829982516815632E-3</v>
      </c>
      <c r="J212" s="173">
        <v>0</v>
      </c>
      <c r="K212" s="173">
        <v>0</v>
      </c>
      <c r="L212" s="174">
        <f t="shared" ref="L212" si="219">+J212-K212</f>
        <v>0</v>
      </c>
      <c r="M212" s="176">
        <f t="shared" si="204"/>
        <v>0</v>
      </c>
      <c r="N212" s="176">
        <f t="shared" si="201"/>
        <v>0</v>
      </c>
      <c r="O212" s="177" t="s">
        <v>41</v>
      </c>
    </row>
    <row r="213" spans="1:15" ht="60" customHeight="1" x14ac:dyDescent="0.25">
      <c r="A213" s="46" t="s">
        <v>501</v>
      </c>
      <c r="B213" s="115" t="s">
        <v>38</v>
      </c>
      <c r="C213" s="163">
        <v>10</v>
      </c>
      <c r="D213" s="163" t="s">
        <v>39</v>
      </c>
      <c r="E213" s="220" t="s">
        <v>577</v>
      </c>
      <c r="F213" s="50">
        <f t="shared" ref="F213:H215" si="220">+F214</f>
        <v>2494114229</v>
      </c>
      <c r="G213" s="50">
        <f t="shared" si="220"/>
        <v>0</v>
      </c>
      <c r="H213" s="50">
        <f t="shared" si="220"/>
        <v>2494114229</v>
      </c>
      <c r="I213" s="166">
        <f t="shared" si="199"/>
        <v>4.6277704122064104E-4</v>
      </c>
      <c r="J213" s="50">
        <f t="shared" ref="J213:L215" si="221">+J214</f>
        <v>184399223</v>
      </c>
      <c r="K213" s="50">
        <f t="shared" si="221"/>
        <v>184399223</v>
      </c>
      <c r="L213" s="50">
        <f t="shared" si="221"/>
        <v>0</v>
      </c>
      <c r="M213" s="166">
        <f t="shared" si="204"/>
        <v>7.3933752053503082E-2</v>
      </c>
      <c r="N213" s="166">
        <f t="shared" si="201"/>
        <v>7.3933752053503082E-2</v>
      </c>
      <c r="O213" s="167">
        <f t="shared" si="207"/>
        <v>1</v>
      </c>
    </row>
    <row r="214" spans="1:15" ht="78.75" customHeight="1" x14ac:dyDescent="0.25">
      <c r="A214" s="46" t="s">
        <v>503</v>
      </c>
      <c r="B214" s="115" t="s">
        <v>38</v>
      </c>
      <c r="C214" s="163">
        <v>10</v>
      </c>
      <c r="D214" s="163" t="s">
        <v>39</v>
      </c>
      <c r="E214" s="164" t="s">
        <v>552</v>
      </c>
      <c r="F214" s="50">
        <f t="shared" si="220"/>
        <v>2494114229</v>
      </c>
      <c r="G214" s="50">
        <f t="shared" si="220"/>
        <v>0</v>
      </c>
      <c r="H214" s="50">
        <f t="shared" si="220"/>
        <v>2494114229</v>
      </c>
      <c r="I214" s="166">
        <f t="shared" si="199"/>
        <v>4.6277704122064104E-4</v>
      </c>
      <c r="J214" s="50">
        <f t="shared" si="221"/>
        <v>184399223</v>
      </c>
      <c r="K214" s="50">
        <f t="shared" si="221"/>
        <v>184399223</v>
      </c>
      <c r="L214" s="50">
        <f t="shared" si="221"/>
        <v>0</v>
      </c>
      <c r="M214" s="166">
        <f t="shared" si="204"/>
        <v>7.3933752053503082E-2</v>
      </c>
      <c r="N214" s="166">
        <f t="shared" si="201"/>
        <v>7.3933752053503082E-2</v>
      </c>
      <c r="O214" s="167">
        <f t="shared" si="207"/>
        <v>1</v>
      </c>
    </row>
    <row r="215" spans="1:15" ht="60" customHeight="1" x14ac:dyDescent="0.25">
      <c r="A215" s="46" t="s">
        <v>504</v>
      </c>
      <c r="B215" s="115" t="s">
        <v>38</v>
      </c>
      <c r="C215" s="163">
        <v>10</v>
      </c>
      <c r="D215" s="163" t="s">
        <v>39</v>
      </c>
      <c r="E215" s="220" t="s">
        <v>505</v>
      </c>
      <c r="F215" s="50">
        <f t="shared" si="220"/>
        <v>2494114229</v>
      </c>
      <c r="G215" s="50">
        <f t="shared" si="220"/>
        <v>0</v>
      </c>
      <c r="H215" s="50">
        <f t="shared" si="220"/>
        <v>2494114229</v>
      </c>
      <c r="I215" s="166">
        <f t="shared" si="199"/>
        <v>4.6277704122064104E-4</v>
      </c>
      <c r="J215" s="50">
        <f t="shared" si="221"/>
        <v>184399223</v>
      </c>
      <c r="K215" s="50">
        <f t="shared" si="221"/>
        <v>184399223</v>
      </c>
      <c r="L215" s="50">
        <f t="shared" si="221"/>
        <v>0</v>
      </c>
      <c r="M215" s="166">
        <f t="shared" si="204"/>
        <v>7.3933752053503082E-2</v>
      </c>
      <c r="N215" s="166">
        <f t="shared" si="201"/>
        <v>7.3933752053503082E-2</v>
      </c>
      <c r="O215" s="167">
        <f t="shared" si="207"/>
        <v>1</v>
      </c>
    </row>
    <row r="216" spans="1:15" ht="42" customHeight="1" x14ac:dyDescent="0.25">
      <c r="A216" s="169" t="s">
        <v>506</v>
      </c>
      <c r="B216" s="116" t="s">
        <v>38</v>
      </c>
      <c r="C216" s="170">
        <v>10</v>
      </c>
      <c r="D216" s="170" t="s">
        <v>39</v>
      </c>
      <c r="E216" s="223" t="s">
        <v>262</v>
      </c>
      <c r="F216" s="172">
        <v>2494114229</v>
      </c>
      <c r="G216" s="173">
        <v>0</v>
      </c>
      <c r="H216" s="174">
        <f t="shared" ref="H216" si="222">+F216-G216</f>
        <v>2494114229</v>
      </c>
      <c r="I216" s="176">
        <f t="shared" si="199"/>
        <v>4.6277704122064104E-4</v>
      </c>
      <c r="J216" s="173">
        <v>184399223</v>
      </c>
      <c r="K216" s="173">
        <v>184399223</v>
      </c>
      <c r="L216" s="174">
        <f t="shared" ref="L216" si="223">+J216-K216</f>
        <v>0</v>
      </c>
      <c r="M216" s="176">
        <f t="shared" si="204"/>
        <v>7.3933752053503082E-2</v>
      </c>
      <c r="N216" s="176">
        <f t="shared" si="201"/>
        <v>7.3933752053503082E-2</v>
      </c>
      <c r="O216" s="177">
        <f t="shared" si="207"/>
        <v>1</v>
      </c>
    </row>
    <row r="217" spans="1:15" ht="70.5" customHeight="1" x14ac:dyDescent="0.25">
      <c r="A217" s="46" t="s">
        <v>507</v>
      </c>
      <c r="B217" s="115" t="s">
        <v>38</v>
      </c>
      <c r="C217" s="163">
        <v>10</v>
      </c>
      <c r="D217" s="163" t="s">
        <v>39</v>
      </c>
      <c r="E217" s="220" t="s">
        <v>508</v>
      </c>
      <c r="F217" s="50">
        <f t="shared" ref="F217:H219" si="224">+F218</f>
        <v>91567665</v>
      </c>
      <c r="G217" s="50">
        <f t="shared" si="224"/>
        <v>0</v>
      </c>
      <c r="H217" s="50">
        <f t="shared" si="224"/>
        <v>91567665</v>
      </c>
      <c r="I217" s="165">
        <f t="shared" si="199"/>
        <v>1.6990165321005771E-5</v>
      </c>
      <c r="J217" s="50">
        <f t="shared" ref="J217:L219" si="225">+J218</f>
        <v>91410165</v>
      </c>
      <c r="K217" s="50">
        <f t="shared" si="225"/>
        <v>91410165</v>
      </c>
      <c r="L217" s="50">
        <f t="shared" si="225"/>
        <v>0</v>
      </c>
      <c r="M217" s="166">
        <f t="shared" si="204"/>
        <v>0.99827996050789325</v>
      </c>
      <c r="N217" s="166">
        <f t="shared" si="201"/>
        <v>0.99827996050789325</v>
      </c>
      <c r="O217" s="167">
        <f t="shared" si="207"/>
        <v>1</v>
      </c>
    </row>
    <row r="218" spans="1:15" ht="75.75" customHeight="1" x14ac:dyDescent="0.25">
      <c r="A218" s="46" t="s">
        <v>509</v>
      </c>
      <c r="B218" s="115" t="s">
        <v>38</v>
      </c>
      <c r="C218" s="163">
        <v>10</v>
      </c>
      <c r="D218" s="163" t="s">
        <v>39</v>
      </c>
      <c r="E218" s="164" t="s">
        <v>552</v>
      </c>
      <c r="F218" s="50">
        <f t="shared" si="224"/>
        <v>91567665</v>
      </c>
      <c r="G218" s="50">
        <f t="shared" si="224"/>
        <v>0</v>
      </c>
      <c r="H218" s="50">
        <f t="shared" si="224"/>
        <v>91567665</v>
      </c>
      <c r="I218" s="165">
        <f t="shared" si="199"/>
        <v>1.6990165321005771E-5</v>
      </c>
      <c r="J218" s="50">
        <f t="shared" si="225"/>
        <v>91410165</v>
      </c>
      <c r="K218" s="50">
        <f t="shared" si="225"/>
        <v>91410165</v>
      </c>
      <c r="L218" s="50">
        <f t="shared" si="225"/>
        <v>0</v>
      </c>
      <c r="M218" s="166">
        <f t="shared" si="204"/>
        <v>0.99827996050789325</v>
      </c>
      <c r="N218" s="166">
        <f t="shared" si="201"/>
        <v>0.99827996050789325</v>
      </c>
      <c r="O218" s="167">
        <f t="shared" si="207"/>
        <v>1</v>
      </c>
    </row>
    <row r="219" spans="1:15" ht="42" customHeight="1" x14ac:dyDescent="0.25">
      <c r="A219" s="46" t="s">
        <v>510</v>
      </c>
      <c r="B219" s="115" t="s">
        <v>38</v>
      </c>
      <c r="C219" s="163">
        <v>10</v>
      </c>
      <c r="D219" s="163" t="s">
        <v>39</v>
      </c>
      <c r="E219" s="220" t="s">
        <v>511</v>
      </c>
      <c r="F219" s="50">
        <f t="shared" si="224"/>
        <v>91567665</v>
      </c>
      <c r="G219" s="50">
        <f t="shared" si="224"/>
        <v>0</v>
      </c>
      <c r="H219" s="50">
        <f t="shared" si="224"/>
        <v>91567665</v>
      </c>
      <c r="I219" s="165">
        <f t="shared" si="199"/>
        <v>1.6990165321005771E-5</v>
      </c>
      <c r="J219" s="50">
        <f t="shared" si="225"/>
        <v>91410165</v>
      </c>
      <c r="K219" s="50">
        <f t="shared" si="225"/>
        <v>91410165</v>
      </c>
      <c r="L219" s="50">
        <f t="shared" si="225"/>
        <v>0</v>
      </c>
      <c r="M219" s="166">
        <f t="shared" si="204"/>
        <v>0.99827996050789325</v>
      </c>
      <c r="N219" s="166">
        <f t="shared" si="201"/>
        <v>0.99827996050789325</v>
      </c>
      <c r="O219" s="167">
        <f t="shared" si="207"/>
        <v>1</v>
      </c>
    </row>
    <row r="220" spans="1:15" ht="42" customHeight="1" x14ac:dyDescent="0.25">
      <c r="A220" s="169" t="s">
        <v>512</v>
      </c>
      <c r="B220" s="116" t="s">
        <v>38</v>
      </c>
      <c r="C220" s="170">
        <v>10</v>
      </c>
      <c r="D220" s="170" t="s">
        <v>39</v>
      </c>
      <c r="E220" s="223" t="s">
        <v>262</v>
      </c>
      <c r="F220" s="57">
        <v>91567665</v>
      </c>
      <c r="G220" s="173">
        <v>0</v>
      </c>
      <c r="H220" s="174">
        <f t="shared" ref="H220" si="226">+F220-G220</f>
        <v>91567665</v>
      </c>
      <c r="I220" s="183">
        <f t="shared" si="199"/>
        <v>1.6990165321005771E-5</v>
      </c>
      <c r="J220" s="173">
        <v>91410165</v>
      </c>
      <c r="K220" s="173">
        <v>91410165</v>
      </c>
      <c r="L220" s="174">
        <f t="shared" ref="L220" si="227">+J220-K220</f>
        <v>0</v>
      </c>
      <c r="M220" s="176">
        <f t="shared" si="204"/>
        <v>0.99827996050789325</v>
      </c>
      <c r="N220" s="176">
        <f t="shared" si="201"/>
        <v>0.99827996050789325</v>
      </c>
      <c r="O220" s="177">
        <f t="shared" si="207"/>
        <v>1</v>
      </c>
    </row>
    <row r="221" spans="1:15" ht="95.25" customHeight="1" x14ac:dyDescent="0.25">
      <c r="A221" s="46" t="s">
        <v>578</v>
      </c>
      <c r="B221" s="115" t="s">
        <v>38</v>
      </c>
      <c r="C221" s="163">
        <v>10</v>
      </c>
      <c r="D221" s="163" t="s">
        <v>39</v>
      </c>
      <c r="E221" s="220" t="s">
        <v>579</v>
      </c>
      <c r="F221" s="50">
        <f t="shared" ref="F221:H223" si="228">+F222</f>
        <v>9945000</v>
      </c>
      <c r="G221" s="50">
        <f t="shared" si="228"/>
        <v>0</v>
      </c>
      <c r="H221" s="50">
        <f t="shared" si="228"/>
        <v>9945000</v>
      </c>
      <c r="I221" s="178">
        <f t="shared" si="199"/>
        <v>1.8452714079517305E-6</v>
      </c>
      <c r="J221" s="50">
        <f t="shared" ref="J221:L223" si="229">+J222</f>
        <v>9945000</v>
      </c>
      <c r="K221" s="50">
        <f t="shared" si="229"/>
        <v>9945000</v>
      </c>
      <c r="L221" s="50">
        <f t="shared" si="229"/>
        <v>0</v>
      </c>
      <c r="M221" s="166">
        <f t="shared" si="204"/>
        <v>1</v>
      </c>
      <c r="N221" s="166">
        <f t="shared" si="201"/>
        <v>1</v>
      </c>
      <c r="O221" s="167">
        <f t="shared" si="207"/>
        <v>1</v>
      </c>
    </row>
    <row r="222" spans="1:15" ht="75.75" customHeight="1" x14ac:dyDescent="0.25">
      <c r="A222" s="46" t="s">
        <v>580</v>
      </c>
      <c r="B222" s="115" t="s">
        <v>38</v>
      </c>
      <c r="C222" s="163">
        <v>10</v>
      </c>
      <c r="D222" s="163" t="s">
        <v>39</v>
      </c>
      <c r="E222" s="164" t="s">
        <v>581</v>
      </c>
      <c r="F222" s="50">
        <f t="shared" si="228"/>
        <v>9945000</v>
      </c>
      <c r="G222" s="50">
        <f t="shared" si="228"/>
        <v>0</v>
      </c>
      <c r="H222" s="50">
        <f t="shared" si="228"/>
        <v>9945000</v>
      </c>
      <c r="I222" s="178">
        <f t="shared" si="199"/>
        <v>1.8452714079517305E-6</v>
      </c>
      <c r="J222" s="50">
        <f t="shared" si="229"/>
        <v>9945000</v>
      </c>
      <c r="K222" s="50">
        <f t="shared" si="229"/>
        <v>9945000</v>
      </c>
      <c r="L222" s="50">
        <f t="shared" si="229"/>
        <v>0</v>
      </c>
      <c r="M222" s="166">
        <f t="shared" si="204"/>
        <v>1</v>
      </c>
      <c r="N222" s="166">
        <f t="shared" si="201"/>
        <v>1</v>
      </c>
      <c r="O222" s="167">
        <f t="shared" si="207"/>
        <v>1</v>
      </c>
    </row>
    <row r="223" spans="1:15" ht="42" customHeight="1" x14ac:dyDescent="0.25">
      <c r="A223" s="46" t="s">
        <v>582</v>
      </c>
      <c r="B223" s="115" t="s">
        <v>38</v>
      </c>
      <c r="C223" s="163">
        <v>10</v>
      </c>
      <c r="D223" s="163" t="s">
        <v>39</v>
      </c>
      <c r="E223" s="220" t="s">
        <v>390</v>
      </c>
      <c r="F223" s="50">
        <f t="shared" si="228"/>
        <v>9945000</v>
      </c>
      <c r="G223" s="50">
        <f t="shared" si="228"/>
        <v>0</v>
      </c>
      <c r="H223" s="50">
        <f t="shared" si="228"/>
        <v>9945000</v>
      </c>
      <c r="I223" s="178">
        <f t="shared" si="199"/>
        <v>1.8452714079517305E-6</v>
      </c>
      <c r="J223" s="50">
        <f t="shared" si="229"/>
        <v>9945000</v>
      </c>
      <c r="K223" s="50">
        <f t="shared" si="229"/>
        <v>9945000</v>
      </c>
      <c r="L223" s="50">
        <f t="shared" si="229"/>
        <v>0</v>
      </c>
      <c r="M223" s="166">
        <f t="shared" si="204"/>
        <v>1</v>
      </c>
      <c r="N223" s="166">
        <f t="shared" si="201"/>
        <v>1</v>
      </c>
      <c r="O223" s="167">
        <f t="shared" si="207"/>
        <v>1</v>
      </c>
    </row>
    <row r="224" spans="1:15" ht="42" customHeight="1" thickBot="1" x14ac:dyDescent="0.3">
      <c r="A224" s="186" t="s">
        <v>583</v>
      </c>
      <c r="B224" s="276" t="s">
        <v>38</v>
      </c>
      <c r="C224" s="187">
        <v>10</v>
      </c>
      <c r="D224" s="187" t="s">
        <v>39</v>
      </c>
      <c r="E224" s="275" t="s">
        <v>262</v>
      </c>
      <c r="F224" s="82">
        <v>9945000</v>
      </c>
      <c r="G224" s="190">
        <v>0</v>
      </c>
      <c r="H224" s="191">
        <f t="shared" ref="H224" si="230">+F224-G224</f>
        <v>9945000</v>
      </c>
      <c r="I224" s="192">
        <f t="shared" si="199"/>
        <v>1.8452714079517305E-6</v>
      </c>
      <c r="J224" s="190">
        <v>9945000</v>
      </c>
      <c r="K224" s="190">
        <v>9945000</v>
      </c>
      <c r="L224" s="191">
        <f t="shared" ref="L224" si="231">+J224-K224</f>
        <v>0</v>
      </c>
      <c r="M224" s="193">
        <f t="shared" si="204"/>
        <v>1</v>
      </c>
      <c r="N224" s="193">
        <f t="shared" si="201"/>
        <v>1</v>
      </c>
      <c r="O224" s="194">
        <f t="shared" si="207"/>
        <v>1</v>
      </c>
    </row>
    <row r="225" spans="1:15" ht="30.75" customHeight="1" thickBot="1" x14ac:dyDescent="0.3">
      <c r="A225" s="363" t="s">
        <v>519</v>
      </c>
      <c r="B225" s="364"/>
      <c r="C225" s="364"/>
      <c r="D225" s="364"/>
      <c r="E225" s="364"/>
      <c r="F225" s="155">
        <f>+F50+F49+F48+F44+F9</f>
        <v>5389696443358.3105</v>
      </c>
      <c r="G225" s="155">
        <f t="shared" ref="G225:L225" si="232">+G50+G49+G48+G44+G9</f>
        <v>245353863</v>
      </c>
      <c r="H225" s="155">
        <f t="shared" si="232"/>
        <v>5389451089495.3105</v>
      </c>
      <c r="I225" s="156">
        <f t="shared" si="232"/>
        <v>1</v>
      </c>
      <c r="J225" s="155">
        <f t="shared" si="232"/>
        <v>5362662525854.1299</v>
      </c>
      <c r="K225" s="155">
        <f t="shared" si="232"/>
        <v>4010341102515.2505</v>
      </c>
      <c r="L225" s="155">
        <f t="shared" si="232"/>
        <v>1352321423338.8799</v>
      </c>
      <c r="M225" s="157">
        <f t="shared" si="204"/>
        <v>0.99502944489219047</v>
      </c>
      <c r="N225" s="157">
        <f t="shared" si="201"/>
        <v>0.74410937884414396</v>
      </c>
      <c r="O225" s="158">
        <f>+K225/J225</f>
        <v>0.74782649163188009</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616</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DC51-F2BC-416C-AED3-527CAE2B0EDB}">
  <dimension ref="A1:O230"/>
  <sheetViews>
    <sheetView topLeftCell="A3" zoomScale="69" zoomScaleNormal="69" workbookViewId="0">
      <pane xSplit="5" ySplit="7" topLeftCell="I224"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5.5703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620</v>
      </c>
      <c r="B5" s="378"/>
      <c r="C5" s="378"/>
      <c r="D5" s="378"/>
      <c r="E5" s="378"/>
      <c r="F5" s="378"/>
      <c r="G5" s="378"/>
      <c r="H5" s="378"/>
      <c r="I5" s="378"/>
      <c r="J5" s="378"/>
      <c r="K5" s="141"/>
      <c r="L5" s="141"/>
      <c r="M5" s="141"/>
      <c r="N5" s="141"/>
      <c r="O5" s="141"/>
    </row>
    <row r="6" spans="1:15" ht="26.25" customHeight="1" thickBot="1" x14ac:dyDescent="0.3">
      <c r="A6" s="141"/>
      <c r="B6" s="141"/>
      <c r="C6" s="145"/>
      <c r="D6" s="145"/>
      <c r="E6" s="143"/>
      <c r="F6" s="143"/>
      <c r="G6" s="143"/>
      <c r="H6" s="146" t="s">
        <v>3</v>
      </c>
      <c r="I6" s="147" t="s">
        <v>4</v>
      </c>
      <c r="J6" s="148" t="s">
        <v>5</v>
      </c>
      <c r="K6" s="143"/>
      <c r="L6" s="141"/>
      <c r="M6" s="141"/>
      <c r="N6" s="141"/>
      <c r="O6" s="141"/>
    </row>
    <row r="7" spans="1:15" ht="29.25" customHeight="1" x14ac:dyDescent="0.25">
      <c r="A7" s="358" t="s">
        <v>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1356263</v>
      </c>
      <c r="H9" s="155">
        <f>+H10</f>
        <v>723762097.69000006</v>
      </c>
      <c r="I9" s="156">
        <f>+H9/$H$225</f>
        <v>1.3429235847426088E-4</v>
      </c>
      <c r="J9" s="155">
        <f>+J10</f>
        <v>597963028</v>
      </c>
      <c r="K9" s="155">
        <f>+K10</f>
        <v>597963028</v>
      </c>
      <c r="L9" s="155">
        <f>+L10</f>
        <v>0</v>
      </c>
      <c r="M9" s="157">
        <f>+J9/H9</f>
        <v>0.82618726499839179</v>
      </c>
      <c r="N9" s="157">
        <f>+K9/H9</f>
        <v>0.82618726499839179</v>
      </c>
      <c r="O9" s="158">
        <f>+K9/J9</f>
        <v>1</v>
      </c>
    </row>
    <row r="10" spans="1:15" s="1" customFormat="1" ht="42" customHeight="1" x14ac:dyDescent="0.25">
      <c r="A10" s="38" t="s">
        <v>103</v>
      </c>
      <c r="B10" s="39" t="s">
        <v>42</v>
      </c>
      <c r="C10" s="39">
        <v>20</v>
      </c>
      <c r="D10" s="39" t="s">
        <v>39</v>
      </c>
      <c r="E10" s="159" t="s">
        <v>104</v>
      </c>
      <c r="F10" s="42">
        <f>+F11+F17</f>
        <v>725118360.69000006</v>
      </c>
      <c r="G10" s="42">
        <f>+G11+G17</f>
        <v>1356263</v>
      </c>
      <c r="H10" s="42">
        <f>+H11+H17</f>
        <v>723762097.69000006</v>
      </c>
      <c r="I10" s="160">
        <f t="shared" ref="I10:I73" si="0">+H10/$H$225</f>
        <v>1.3429235847426088E-4</v>
      </c>
      <c r="J10" s="42">
        <f>+J11+J17</f>
        <v>597963028</v>
      </c>
      <c r="K10" s="42">
        <f>+K11+K17</f>
        <v>597963028</v>
      </c>
      <c r="L10" s="42">
        <f>+L11+L17</f>
        <v>0</v>
      </c>
      <c r="M10" s="160">
        <f>+J10/H10</f>
        <v>0.82618726499839179</v>
      </c>
      <c r="N10" s="160">
        <f t="shared" ref="N10:N73" si="1">+K10/H10</f>
        <v>0.82618726499839179</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2.5789805620634334E-5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2.5789805620634334E-5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2.5789805620634334E-5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7.9076550268852907E-7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1.3384753438175305E-5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1.1614286679770501E-5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1356263</v>
      </c>
      <c r="H17" s="50">
        <f>+H18+H30</f>
        <v>584769201.69000006</v>
      </c>
      <c r="I17" s="166">
        <f t="shared" si="0"/>
        <v>1.0850255285362654E-4</v>
      </c>
      <c r="J17" s="50">
        <f>+J18+J30</f>
        <v>458970132</v>
      </c>
      <c r="K17" s="50">
        <f>+K18+K30</f>
        <v>458970132</v>
      </c>
      <c r="L17" s="50">
        <f>+L18+L30</f>
        <v>0</v>
      </c>
      <c r="M17" s="166">
        <f t="shared" si="4"/>
        <v>0.78487398220282967</v>
      </c>
      <c r="N17" s="166">
        <f t="shared" si="1"/>
        <v>0.78487398220282967</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3.2603656120470467E-6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1.9267876871988514E-6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3.0594785491492577E-7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1.1739082320148598E-6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4.4693160026906592E-7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1.3335779248481951E-6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4.0848315782863095E-9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1.0846113830392682E-7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3.8632969581230147E-7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4.7068541079153759E-7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7.078642957602667E-9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3.569382054045402E-7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1356263</v>
      </c>
      <c r="H30" s="168">
        <f t="shared" si="12"/>
        <v>567197620.69000006</v>
      </c>
      <c r="I30" s="166">
        <f t="shared" si="0"/>
        <v>1.0524218724157949E-4</v>
      </c>
      <c r="J30" s="168">
        <f>+J31+J34+J36+J41</f>
        <v>443807267</v>
      </c>
      <c r="K30" s="168">
        <f>+K31+K34+K36+K41</f>
        <v>443807267</v>
      </c>
      <c r="L30" s="168">
        <f>+L31+L34+L36+L41</f>
        <v>0</v>
      </c>
      <c r="M30" s="166">
        <f t="shared" si="4"/>
        <v>0.78245615075060648</v>
      </c>
      <c r="N30" s="166">
        <f t="shared" si="1"/>
        <v>0.78245615075060648</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1.2205785692761549E-5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1.4518825516853795E-7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1.206059743759301E-5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2.7535457235942157E-8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2.7535457235942157E-8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1356263</v>
      </c>
      <c r="H36" s="168">
        <f t="shared" si="19"/>
        <v>185233430.69</v>
      </c>
      <c r="I36" s="165">
        <f t="shared" si="0"/>
        <v>3.436962830055964E-5</v>
      </c>
      <c r="J36" s="168">
        <f t="shared" ref="J36:L36" si="20">SUM(J37:J40)</f>
        <v>62222687</v>
      </c>
      <c r="K36" s="168">
        <f t="shared" si="20"/>
        <v>62222687</v>
      </c>
      <c r="L36" s="168">
        <f t="shared" si="20"/>
        <v>0</v>
      </c>
      <c r="M36" s="166">
        <f t="shared" si="4"/>
        <v>0.33591499530197466</v>
      </c>
      <c r="N36" s="166">
        <f t="shared" si="1"/>
        <v>0.33591499530197466</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3.7094686764978379E-7</v>
      </c>
      <c r="J37" s="173">
        <v>1191700</v>
      </c>
      <c r="K37" s="173">
        <v>1191700</v>
      </c>
      <c r="L37" s="174">
        <f t="shared" si="15"/>
        <v>0</v>
      </c>
      <c r="M37" s="176">
        <f t="shared" si="4"/>
        <v>0.59608843537414968</v>
      </c>
      <c r="N37" s="176">
        <f t="shared" si="1"/>
        <v>0.59608843537414968</v>
      </c>
      <c r="O37" s="203">
        <f t="shared" si="5"/>
        <v>1</v>
      </c>
    </row>
    <row r="38" spans="1:15" ht="72.75" customHeight="1" x14ac:dyDescent="0.25">
      <c r="A38" s="169" t="s">
        <v>181</v>
      </c>
      <c r="B38" s="170" t="s">
        <v>42</v>
      </c>
      <c r="C38" s="170">
        <v>20</v>
      </c>
      <c r="D38" s="170" t="s">
        <v>39</v>
      </c>
      <c r="E38" s="171" t="s">
        <v>182</v>
      </c>
      <c r="F38" s="172">
        <v>4905625</v>
      </c>
      <c r="G38" s="173">
        <v>1356263</v>
      </c>
      <c r="H38" s="174">
        <f t="shared" si="21"/>
        <v>3549362</v>
      </c>
      <c r="I38" s="179">
        <f t="shared" si="0"/>
        <v>6.5857578834292307E-7</v>
      </c>
      <c r="J38" s="173">
        <v>2955862</v>
      </c>
      <c r="K38" s="173">
        <v>2955862</v>
      </c>
      <c r="L38" s="174">
        <f t="shared" si="15"/>
        <v>0</v>
      </c>
      <c r="M38" s="176">
        <f t="shared" si="4"/>
        <v>0.83278685014377229</v>
      </c>
      <c r="N38" s="176">
        <f t="shared" si="1"/>
        <v>0.83278685014377229</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3.3235004032066161E-5</v>
      </c>
      <c r="J39" s="173">
        <v>57508685</v>
      </c>
      <c r="K39" s="173">
        <v>57508685</v>
      </c>
      <c r="L39" s="174">
        <f t="shared" si="15"/>
        <v>0</v>
      </c>
      <c r="M39" s="176">
        <f t="shared" si="4"/>
        <v>0.32106514902232758</v>
      </c>
      <c r="N39" s="176">
        <f t="shared" si="1"/>
        <v>0.32106514902232758</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1.0510161250077208E-7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5.8639237791022352E-5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5.601194945221567E-5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2.6272883388066825E-6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9.6537169841487747E-2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9.6537169841487747E-2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9.6537169841487747E-2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9.6537169841487747E-2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243997600</v>
      </c>
      <c r="H48" s="207">
        <f>+H51+H159+H165+H183+H189+H195</f>
        <v>145037726198.57001</v>
      </c>
      <c r="I48" s="156">
        <f t="shared" si="0"/>
        <v>2.6911409676073694E-2</v>
      </c>
      <c r="J48" s="207">
        <f>+J51+J159+J165+J183+J189+J195</f>
        <v>141797783639</v>
      </c>
      <c r="K48" s="207">
        <f>+K51+K159+K165+K183+K189+K195</f>
        <v>141768988962</v>
      </c>
      <c r="L48" s="207">
        <f>+L51+L159+L165+L183+L189+L195</f>
        <v>28794677</v>
      </c>
      <c r="M48" s="156">
        <f t="shared" si="4"/>
        <v>0.97766138063186248</v>
      </c>
      <c r="N48" s="156">
        <f t="shared" si="1"/>
        <v>0.97746284830682739</v>
      </c>
      <c r="O48" s="197">
        <f t="shared" si="5"/>
        <v>0.99979693140286796</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0.87172141024781036</v>
      </c>
      <c r="J49" s="207">
        <f>+J52</f>
        <v>4698099904196.4502</v>
      </c>
      <c r="K49" s="207">
        <f>+K52</f>
        <v>3345785680857.5703</v>
      </c>
      <c r="L49" s="207">
        <f>+L52</f>
        <v>1352314223338.8799</v>
      </c>
      <c r="M49" s="156">
        <f t="shared" si="4"/>
        <v>1</v>
      </c>
      <c r="N49" s="156">
        <f t="shared" si="1"/>
        <v>0.71215720165274432</v>
      </c>
      <c r="O49" s="197">
        <f t="shared" si="5"/>
        <v>0.71215720165274432</v>
      </c>
    </row>
    <row r="50" spans="1:15" s="2" customFormat="1" ht="29.25" customHeight="1" thickBot="1" x14ac:dyDescent="0.3">
      <c r="A50" s="367"/>
      <c r="B50" s="205" t="s">
        <v>42</v>
      </c>
      <c r="C50" s="206">
        <v>20</v>
      </c>
      <c r="D50" s="370"/>
      <c r="E50" s="373"/>
      <c r="F50" s="208">
        <f>+F166+F196</f>
        <v>25307341823.599998</v>
      </c>
      <c r="G50" s="208">
        <f>+G166+G196</f>
        <v>0</v>
      </c>
      <c r="H50" s="208">
        <f>+H166+H196</f>
        <v>25307341823.599998</v>
      </c>
      <c r="I50" s="209">
        <f t="shared" si="0"/>
        <v>4.6957178761538546E-3</v>
      </c>
      <c r="J50" s="208">
        <f>+J166+J196</f>
        <v>2836985999.5299997</v>
      </c>
      <c r="K50" s="208">
        <f>+K166+K196</f>
        <v>2836985999.5299997</v>
      </c>
      <c r="L50" s="208">
        <f>+L166+L196</f>
        <v>0</v>
      </c>
      <c r="M50" s="209">
        <f t="shared" si="4"/>
        <v>0.11210130322278293</v>
      </c>
      <c r="N50" s="209">
        <f t="shared" si="1"/>
        <v>0.11210130322278293</v>
      </c>
      <c r="O50" s="197">
        <f t="shared" si="5"/>
        <v>1</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2.6218548430918635E-2</v>
      </c>
      <c r="J51" s="211">
        <f t="shared" ref="J51:L52" si="31">+J53</f>
        <v>141191161294</v>
      </c>
      <c r="K51" s="211">
        <f t="shared" si="31"/>
        <v>141191161294</v>
      </c>
      <c r="L51" s="211">
        <f t="shared" si="31"/>
        <v>0</v>
      </c>
      <c r="M51" s="160">
        <f t="shared" si="4"/>
        <v>0.99920438598587147</v>
      </c>
      <c r="N51" s="160">
        <f t="shared" si="1"/>
        <v>0.99920438598587147</v>
      </c>
      <c r="O51" s="161">
        <f t="shared" si="5"/>
        <v>1</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0.87172141024781036</v>
      </c>
      <c r="J52" s="212">
        <f t="shared" si="31"/>
        <v>4698099904196.4502</v>
      </c>
      <c r="K52" s="212">
        <f t="shared" si="31"/>
        <v>3345785680857.5703</v>
      </c>
      <c r="L52" s="212">
        <f t="shared" si="31"/>
        <v>1352314223338.8799</v>
      </c>
      <c r="M52" s="166">
        <f t="shared" si="4"/>
        <v>1</v>
      </c>
      <c r="N52" s="166">
        <f t="shared" si="1"/>
        <v>0.71215720165274432</v>
      </c>
      <c r="O52" s="167">
        <f t="shared" si="5"/>
        <v>0.71215720165274432</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2.6218548430918635E-2</v>
      </c>
      <c r="J53" s="212">
        <f>+J63+J95</f>
        <v>141191161294</v>
      </c>
      <c r="K53" s="212">
        <f>+K63+K95</f>
        <v>141191161294</v>
      </c>
      <c r="L53" s="212">
        <f>+L63+L95</f>
        <v>0</v>
      </c>
      <c r="M53" s="166">
        <f t="shared" si="4"/>
        <v>0.99920438598587147</v>
      </c>
      <c r="N53" s="166">
        <f t="shared" si="1"/>
        <v>0.99920438598587147</v>
      </c>
      <c r="O53" s="167">
        <f t="shared" si="5"/>
        <v>1</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0.87172141024781036</v>
      </c>
      <c r="J54" s="168">
        <f>+J55+J59+J64+J71+J75+J79+J83+J87+J91+J99+J103+J107+J111+J115+J119+J123+J127+J131+J135+J139+J143+J147+J151+J155</f>
        <v>4698099904196.4502</v>
      </c>
      <c r="K54" s="168">
        <f>+K55+K59+K64+K71+K75+K79+K83+K87+K91+K99+K103+K107+K111+K115+K119+K123+K127+K131+K135+K139+K143+K147+K151+K155</f>
        <v>3345785680857.5703</v>
      </c>
      <c r="L54" s="168">
        <f>+L55+L59+L64+L71+L75+L79+L83+L87+L91+L99+L103+L107+L111+L115+L119+L123+L127+L131+L135+L139+L143+L147+L151+L155</f>
        <v>1352314223338.8799</v>
      </c>
      <c r="M54" s="166">
        <f t="shared" si="4"/>
        <v>1</v>
      </c>
      <c r="N54" s="166">
        <f t="shared" si="1"/>
        <v>0.71215720165274432</v>
      </c>
      <c r="O54" s="167">
        <f t="shared" si="5"/>
        <v>0.71215720165274432</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5.0847456653449689E-2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5.0847456653449689E-2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5.0847456653449689E-2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5.0847456653449689E-2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6.4068419059042743E-4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6.4068419059042743E-4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6.4068419059042743E-4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6.4068419059042743E-4</v>
      </c>
      <c r="J62" s="173">
        <v>3452936109</v>
      </c>
      <c r="K62" s="173">
        <v>3452936109</v>
      </c>
      <c r="L62" s="174">
        <f t="shared" ref="L62" si="38">+J62-K62</f>
        <v>0</v>
      </c>
      <c r="M62" s="176">
        <f t="shared" si="4"/>
        <v>1</v>
      </c>
      <c r="N62" s="176">
        <f t="shared" si="1"/>
        <v>1</v>
      </c>
      <c r="O62" s="177">
        <f t="shared" si="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2.6174122039060901E-2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1.7242752482739803E-2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2.6174122039060901E-2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1.7242752482739803E-2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2.6174122039060901E-2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2.6174122039060901E-2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1.7242752482739803E-2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1.7242752482739803E-2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4.4292091997879833E-2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4.4292091997879833E-2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4.4292091997879833E-2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4.4292091997879833E-2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4.7247681532971368E-2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4.7247681532971368E-2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4.7247681532971368E-2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4.7247681532971368E-2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4.2542698982999928E-2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4.2542698982999928E-2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4.2542698982999928E-2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4.2542698982999928E-2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4.2668260197261429E-2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4.2668260197261429E-2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4.2668260197261429E-2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4.2668260197261429E-2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4.6280253028023521E-2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4.6280253028023521E-2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4.6280253028023521E-2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4.6280253028023521E-2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3.2183225021760527E-2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3.2183225021760527E-2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3.2183225021760527E-2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3.2183225021760527E-2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4.4426391857732126E-5</v>
      </c>
      <c r="J95" s="168">
        <f t="shared" ref="J95:L96" si="80">+J96</f>
        <v>127010754</v>
      </c>
      <c r="K95" s="168">
        <f t="shared" si="80"/>
        <v>127010754</v>
      </c>
      <c r="L95" s="168">
        <f t="shared" si="80"/>
        <v>0</v>
      </c>
      <c r="M95" s="166">
        <f t="shared" si="59"/>
        <v>0.5304627792294011</v>
      </c>
      <c r="N95" s="166">
        <f t="shared" si="56"/>
        <v>0.5304627792294011</v>
      </c>
      <c r="O95" s="167">
        <f t="shared" si="62"/>
        <v>1</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4.4426391857732126E-5</v>
      </c>
      <c r="J96" s="168">
        <f t="shared" si="80"/>
        <v>127010754</v>
      </c>
      <c r="K96" s="168">
        <f t="shared" si="80"/>
        <v>127010754</v>
      </c>
      <c r="L96" s="168">
        <f t="shared" si="80"/>
        <v>0</v>
      </c>
      <c r="M96" s="166">
        <f t="shared" si="59"/>
        <v>0.5304627792294011</v>
      </c>
      <c r="N96" s="166">
        <f t="shared" si="56"/>
        <v>0.5304627792294011</v>
      </c>
      <c r="O96" s="167">
        <f t="shared" si="62"/>
        <v>1</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4.4426391857732126E-5</v>
      </c>
      <c r="J97" s="168">
        <f t="shared" ref="J97:L97" si="82">SUM(J98:J98)</f>
        <v>127010754</v>
      </c>
      <c r="K97" s="168">
        <f t="shared" si="82"/>
        <v>127010754</v>
      </c>
      <c r="L97" s="168">
        <f t="shared" si="82"/>
        <v>0</v>
      </c>
      <c r="M97" s="166">
        <f t="shared" si="59"/>
        <v>0.5304627792294011</v>
      </c>
      <c r="N97" s="166">
        <f t="shared" si="56"/>
        <v>0.5304627792294011</v>
      </c>
      <c r="O97" s="167">
        <f t="shared" si="62"/>
        <v>1</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4.4426391857732126E-5</v>
      </c>
      <c r="J98" s="173">
        <v>127010754</v>
      </c>
      <c r="K98" s="173">
        <v>127010754</v>
      </c>
      <c r="L98" s="174">
        <f t="shared" ref="L98" si="84">+J98-K98</f>
        <v>0</v>
      </c>
      <c r="M98" s="176">
        <f t="shared" si="59"/>
        <v>0.5304627792294011</v>
      </c>
      <c r="N98" s="176">
        <f t="shared" si="56"/>
        <v>0.5304627792294011</v>
      </c>
      <c r="O98" s="177">
        <f t="shared" si="62"/>
        <v>1</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3.9890938271253992E-2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3.9890938271253992E-2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3.9890938271253992E-2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3.9890938271253992E-2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1.2088207629527035E-2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1.2088207629527035E-2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1.2088207629527035E-2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1.2088207629527035E-2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3.0144641198926566E-2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3.0144641198926566E-2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3.0144641198926566E-2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3.0144641198926566E-2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2.4106654113112358E-2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2.4106654113112358E-2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2.4106654113112358E-2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2.4106654113112358E-2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3.2422365653078634E-2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3.2422365653078634E-2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3.2422365653078634E-2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3.2422365653078634E-2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4.5292933827674624E-2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4.5292933827674624E-2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4.5292933827674624E-2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4.5292933827674624E-2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3.5058094028958604E-2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3.5058094028958604E-2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3.5058094028958604E-2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3.5058094028958604E-2</v>
      </c>
      <c r="J126" s="173">
        <v>188943883060</v>
      </c>
      <c r="K126" s="173">
        <v>0</v>
      </c>
      <c r="L126" s="174">
        <f t="shared" ref="L126" si="112">+J126-K126</f>
        <v>188943883060</v>
      </c>
      <c r="M126" s="176">
        <f t="shared" si="59"/>
        <v>1</v>
      </c>
      <c r="N126" s="176">
        <f t="shared" si="56"/>
        <v>0</v>
      </c>
      <c r="O126" s="177">
        <f>+K126/J126</f>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5.8768870975255481E-2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5.8768870975255481E-2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5.8768870975255481E-2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5.8768870975255481E-2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2.0513066108250502E-2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2.0513066108250502E-2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2.0513066108250502E-2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2.0513066108250502E-2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6.0496101027337046E-2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6.0496101027337046E-2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6.0496101027337046E-2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6.0496101027337046E-2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8.7221336755561804E-3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8.7221336755561804E-3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8.7221336755561804E-3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8.7221336755561804E-3</v>
      </c>
      <c r="J142" s="173">
        <v>47007512840.449997</v>
      </c>
      <c r="K142" s="173">
        <v>47007512840.449997</v>
      </c>
      <c r="L142" s="174">
        <f t="shared" ref="L142" si="131">+J142-K142</f>
        <v>0</v>
      </c>
      <c r="M142" s="176">
        <f t="shared" si="129"/>
        <v>1</v>
      </c>
      <c r="N142" s="176">
        <f t="shared" si="126"/>
        <v>1</v>
      </c>
      <c r="O142" s="177">
        <f t="shared" ref="O142:O205"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7.6009273623143889E-3</v>
      </c>
      <c r="J143" s="212">
        <f t="shared" ref="J143:L145" si="134">+J144</f>
        <v>40964826254</v>
      </c>
      <c r="K143" s="212">
        <f t="shared" si="134"/>
        <v>40964826254</v>
      </c>
      <c r="L143" s="212">
        <f t="shared" si="134"/>
        <v>0</v>
      </c>
      <c r="M143" s="166">
        <f t="shared" si="129"/>
        <v>1</v>
      </c>
      <c r="N143" s="166">
        <f t="shared" si="126"/>
        <v>1</v>
      </c>
      <c r="O143" s="167">
        <f t="shared" si="132"/>
        <v>1</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7.6009273623143889E-3</v>
      </c>
      <c r="J144" s="212">
        <f t="shared" si="134"/>
        <v>40964826254</v>
      </c>
      <c r="K144" s="212">
        <f t="shared" si="134"/>
        <v>40964826254</v>
      </c>
      <c r="L144" s="212">
        <f t="shared" si="134"/>
        <v>0</v>
      </c>
      <c r="M144" s="166">
        <f t="shared" si="129"/>
        <v>1</v>
      </c>
      <c r="N144" s="166">
        <f t="shared" si="126"/>
        <v>1</v>
      </c>
      <c r="O144" s="167">
        <f t="shared" si="132"/>
        <v>1</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7.6009273623143889E-3</v>
      </c>
      <c r="J145" s="212">
        <f t="shared" si="134"/>
        <v>40964826254</v>
      </c>
      <c r="K145" s="212">
        <f t="shared" si="134"/>
        <v>40964826254</v>
      </c>
      <c r="L145" s="212">
        <f>+L146</f>
        <v>0</v>
      </c>
      <c r="M145" s="166">
        <f t="shared" si="129"/>
        <v>1</v>
      </c>
      <c r="N145" s="166">
        <f t="shared" si="126"/>
        <v>1</v>
      </c>
      <c r="O145" s="167">
        <f t="shared" si="132"/>
        <v>1</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7.6009273623143889E-3</v>
      </c>
      <c r="J146" s="173">
        <v>40964826254</v>
      </c>
      <c r="K146" s="173">
        <v>40964826254</v>
      </c>
      <c r="L146" s="174">
        <f>+J146-K146</f>
        <v>0</v>
      </c>
      <c r="M146" s="176">
        <f t="shared" si="129"/>
        <v>1</v>
      </c>
      <c r="N146" s="176">
        <f t="shared" si="126"/>
        <v>1</v>
      </c>
      <c r="O146" s="177">
        <f t="shared" si="132"/>
        <v>1</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6.6600889669566107E-2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6.6600889669566107E-2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6.6600889669566107E-2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6.6600889669566107E-2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3.2607128298191214E-2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3.2607128298191214E-2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3.2607128298191214E-2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3.2607128298191214E-2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7.3463354321131089E-2</v>
      </c>
      <c r="J155" s="212">
        <f t="shared" ref="J155:L157" si="146">+J156</f>
        <v>395927154984</v>
      </c>
      <c r="K155" s="212">
        <f t="shared" si="146"/>
        <v>16658735332.120001</v>
      </c>
      <c r="L155" s="212">
        <f t="shared" si="146"/>
        <v>379268419651.88</v>
      </c>
      <c r="M155" s="166">
        <f t="shared" si="129"/>
        <v>1</v>
      </c>
      <c r="N155" s="166">
        <f t="shared" si="126"/>
        <v>4.2075253294493541E-2</v>
      </c>
      <c r="O155" s="167">
        <f t="shared" si="132"/>
        <v>4.2075253294493541E-2</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7.3463354321131089E-2</v>
      </c>
      <c r="J156" s="212">
        <f t="shared" si="146"/>
        <v>395927154984</v>
      </c>
      <c r="K156" s="212">
        <f t="shared" si="146"/>
        <v>16658735332.120001</v>
      </c>
      <c r="L156" s="212">
        <f t="shared" si="146"/>
        <v>379268419651.88</v>
      </c>
      <c r="M156" s="166">
        <f t="shared" si="129"/>
        <v>1</v>
      </c>
      <c r="N156" s="166">
        <f t="shared" si="126"/>
        <v>4.2075253294493541E-2</v>
      </c>
      <c r="O156" s="167">
        <f t="shared" si="132"/>
        <v>4.2075253294493541E-2</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7.3463354321131089E-2</v>
      </c>
      <c r="J157" s="212">
        <f t="shared" si="146"/>
        <v>395927154984</v>
      </c>
      <c r="K157" s="212">
        <f t="shared" si="146"/>
        <v>16658735332.120001</v>
      </c>
      <c r="L157" s="212">
        <f t="shared" si="146"/>
        <v>379268419651.88</v>
      </c>
      <c r="M157" s="166">
        <f t="shared" si="129"/>
        <v>1</v>
      </c>
      <c r="N157" s="166">
        <f t="shared" si="126"/>
        <v>4.2075253294493541E-2</v>
      </c>
      <c r="O157" s="167">
        <f t="shared" si="132"/>
        <v>4.2075253294493541E-2</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7.3463354321131089E-2</v>
      </c>
      <c r="J158" s="173">
        <v>395927154984</v>
      </c>
      <c r="K158" s="173">
        <v>16658735332.120001</v>
      </c>
      <c r="L158" s="174">
        <f t="shared" ref="L158" si="148">+J158-K158</f>
        <v>379268419651.88</v>
      </c>
      <c r="M158" s="176">
        <f t="shared" si="129"/>
        <v>1</v>
      </c>
      <c r="N158" s="176">
        <f t="shared" si="126"/>
        <v>4.2075253294493541E-2</v>
      </c>
      <c r="O158" s="177">
        <f t="shared" si="132"/>
        <v>4.2075253294493541E-2</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1.015336591636539E-5</v>
      </c>
      <c r="J159" s="50">
        <f t="shared" ref="J159:L163" si="150">+J160</f>
        <v>8176015</v>
      </c>
      <c r="K159" s="50">
        <f t="shared" si="150"/>
        <v>8176015</v>
      </c>
      <c r="L159" s="50">
        <f t="shared" si="150"/>
        <v>0</v>
      </c>
      <c r="M159" s="166">
        <f t="shared" si="129"/>
        <v>0.14941255990448579</v>
      </c>
      <c r="N159" s="166">
        <f t="shared" si="126"/>
        <v>0.14941255990448579</v>
      </c>
      <c r="O159" s="167">
        <f t="shared" si="132"/>
        <v>1</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1.015336591636539E-5</v>
      </c>
      <c r="J160" s="168">
        <f t="shared" si="150"/>
        <v>8176015</v>
      </c>
      <c r="K160" s="168">
        <f t="shared" si="150"/>
        <v>8176015</v>
      </c>
      <c r="L160" s="168">
        <f t="shared" si="150"/>
        <v>0</v>
      </c>
      <c r="M160" s="166">
        <f t="shared" si="129"/>
        <v>0.14941255990448579</v>
      </c>
      <c r="N160" s="166">
        <f t="shared" si="126"/>
        <v>0.14941255990448579</v>
      </c>
      <c r="O160" s="167">
        <f t="shared" si="132"/>
        <v>1</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1.015336591636539E-5</v>
      </c>
      <c r="J161" s="168">
        <f t="shared" si="150"/>
        <v>8176015</v>
      </c>
      <c r="K161" s="168">
        <f t="shared" si="150"/>
        <v>8176015</v>
      </c>
      <c r="L161" s="168">
        <f t="shared" si="150"/>
        <v>0</v>
      </c>
      <c r="M161" s="166">
        <f t="shared" si="129"/>
        <v>0.14941255990448579</v>
      </c>
      <c r="N161" s="166">
        <f t="shared" si="126"/>
        <v>0.14941255990448579</v>
      </c>
      <c r="O161" s="167">
        <f t="shared" si="132"/>
        <v>1</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1.015336591636539E-5</v>
      </c>
      <c r="J162" s="168">
        <f t="shared" si="150"/>
        <v>8176015</v>
      </c>
      <c r="K162" s="168">
        <f t="shared" si="150"/>
        <v>8176015</v>
      </c>
      <c r="L162" s="168">
        <f t="shared" si="150"/>
        <v>0</v>
      </c>
      <c r="M162" s="166">
        <f t="shared" si="129"/>
        <v>0.14941255990448579</v>
      </c>
      <c r="N162" s="166">
        <f t="shared" si="126"/>
        <v>0.14941255990448579</v>
      </c>
      <c r="O162" s="167">
        <f t="shared" si="132"/>
        <v>1</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1.015336591636539E-5</v>
      </c>
      <c r="J163" s="168">
        <f t="shared" si="150"/>
        <v>8176015</v>
      </c>
      <c r="K163" s="168">
        <f t="shared" si="150"/>
        <v>8176015</v>
      </c>
      <c r="L163" s="168">
        <f t="shared" si="150"/>
        <v>0</v>
      </c>
      <c r="M163" s="166">
        <f t="shared" si="129"/>
        <v>0.14941255990448579</v>
      </c>
      <c r="N163" s="166">
        <f t="shared" si="126"/>
        <v>0.14941255990448579</v>
      </c>
      <c r="O163" s="167">
        <f t="shared" si="132"/>
        <v>1</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1.015336591636539E-5</v>
      </c>
      <c r="J164" s="173">
        <v>8176015</v>
      </c>
      <c r="K164" s="173">
        <v>8176015</v>
      </c>
      <c r="L164" s="174">
        <f t="shared" ref="L164" si="153">+J164-K164</f>
        <v>0</v>
      </c>
      <c r="M164" s="176">
        <f t="shared" si="129"/>
        <v>0.14941255990448579</v>
      </c>
      <c r="N164" s="176">
        <f t="shared" si="126"/>
        <v>0.14941255990448579</v>
      </c>
      <c r="O164" s="177">
        <f t="shared" si="132"/>
        <v>1</v>
      </c>
    </row>
    <row r="165" spans="1:15" s="2" customFormat="1" ht="29.25" customHeight="1" x14ac:dyDescent="0.25">
      <c r="A165" s="302" t="s">
        <v>404</v>
      </c>
      <c r="B165" s="163" t="s">
        <v>38</v>
      </c>
      <c r="C165" s="163">
        <v>10</v>
      </c>
      <c r="D165" s="304" t="s">
        <v>39</v>
      </c>
      <c r="E165" s="306" t="s">
        <v>405</v>
      </c>
      <c r="F165" s="168">
        <f t="shared" ref="F165:H166" si="154">+F167</f>
        <v>147810031.56999999</v>
      </c>
      <c r="G165" s="168">
        <f t="shared" si="154"/>
        <v>0</v>
      </c>
      <c r="H165" s="168">
        <f t="shared" si="154"/>
        <v>147810031.56999999</v>
      </c>
      <c r="I165" s="165">
        <f t="shared" si="124"/>
        <v>2.7425804430825906E-5</v>
      </c>
      <c r="J165" s="168">
        <f t="shared" ref="J165:L166" si="155">+J167</f>
        <v>13545473</v>
      </c>
      <c r="K165" s="168">
        <f t="shared" si="155"/>
        <v>13545473</v>
      </c>
      <c r="L165" s="168">
        <f t="shared" si="155"/>
        <v>0</v>
      </c>
      <c r="M165" s="166">
        <f t="shared" si="129"/>
        <v>9.1641094018609454E-2</v>
      </c>
      <c r="N165" s="166">
        <f t="shared" si="126"/>
        <v>9.1641094018609454E-2</v>
      </c>
      <c r="O165" s="167">
        <f t="shared" si="132"/>
        <v>1</v>
      </c>
    </row>
    <row r="166" spans="1:15" s="32" customFormat="1" ht="29.25" customHeight="1" x14ac:dyDescent="0.25">
      <c r="A166" s="302"/>
      <c r="B166" s="47" t="s">
        <v>42</v>
      </c>
      <c r="C166" s="47">
        <v>20</v>
      </c>
      <c r="D166" s="304"/>
      <c r="E166" s="306"/>
      <c r="F166" s="50">
        <f t="shared" si="154"/>
        <v>4481766559.6000004</v>
      </c>
      <c r="G166" s="50">
        <f t="shared" si="154"/>
        <v>0</v>
      </c>
      <c r="H166" s="50">
        <f t="shared" si="154"/>
        <v>4481766559.6000004</v>
      </c>
      <c r="I166" s="166">
        <f t="shared" si="124"/>
        <v>8.3158126591695086E-4</v>
      </c>
      <c r="J166" s="50">
        <f t="shared" si="155"/>
        <v>2692954346.5299997</v>
      </c>
      <c r="K166" s="50">
        <f t="shared" si="155"/>
        <v>2692954346.5299997</v>
      </c>
      <c r="L166" s="50">
        <f t="shared" si="155"/>
        <v>0</v>
      </c>
      <c r="M166" s="166">
        <f t="shared" si="129"/>
        <v>0.60086894547456016</v>
      </c>
      <c r="N166" s="166">
        <f t="shared" si="126"/>
        <v>0.60086894547456016</v>
      </c>
      <c r="O166" s="167">
        <f t="shared" si="132"/>
        <v>1</v>
      </c>
    </row>
    <row r="167" spans="1:15" ht="30" customHeight="1" x14ac:dyDescent="0.25">
      <c r="A167" s="302" t="s">
        <v>406</v>
      </c>
      <c r="B167" s="163" t="s">
        <v>38</v>
      </c>
      <c r="C167" s="163">
        <v>10</v>
      </c>
      <c r="D167" s="304" t="s">
        <v>39</v>
      </c>
      <c r="E167" s="306" t="s">
        <v>254</v>
      </c>
      <c r="F167" s="168">
        <f t="shared" ref="F167:H167" si="156">+F169+F179</f>
        <v>147810031.56999999</v>
      </c>
      <c r="G167" s="168">
        <f t="shared" si="156"/>
        <v>0</v>
      </c>
      <c r="H167" s="168">
        <f t="shared" si="156"/>
        <v>147810031.56999999</v>
      </c>
      <c r="I167" s="165">
        <f t="shared" si="124"/>
        <v>2.7425804430825906E-5</v>
      </c>
      <c r="J167" s="168">
        <f t="shared" ref="J167:L167" si="157">+J169+J179</f>
        <v>13545473</v>
      </c>
      <c r="K167" s="168">
        <f t="shared" si="157"/>
        <v>13545473</v>
      </c>
      <c r="L167" s="168">
        <f t="shared" si="157"/>
        <v>0</v>
      </c>
      <c r="M167" s="166">
        <f t="shared" si="129"/>
        <v>9.1641094018609454E-2</v>
      </c>
      <c r="N167" s="166">
        <f t="shared" si="126"/>
        <v>9.1641094018609454E-2</v>
      </c>
      <c r="O167" s="167">
        <f t="shared" si="132"/>
        <v>1</v>
      </c>
    </row>
    <row r="168" spans="1:15" ht="30" customHeight="1" x14ac:dyDescent="0.25">
      <c r="A168" s="302"/>
      <c r="B168" s="163" t="s">
        <v>42</v>
      </c>
      <c r="C168" s="163">
        <v>20</v>
      </c>
      <c r="D168" s="304"/>
      <c r="E168" s="306"/>
      <c r="F168" s="168">
        <f t="shared" ref="F168:H171" si="158">+F170</f>
        <v>4481766559.6000004</v>
      </c>
      <c r="G168" s="168">
        <f t="shared" si="158"/>
        <v>0</v>
      </c>
      <c r="H168" s="168">
        <f t="shared" si="158"/>
        <v>4481766559.6000004</v>
      </c>
      <c r="I168" s="166">
        <f t="shared" si="124"/>
        <v>8.3158126591695086E-4</v>
      </c>
      <c r="J168" s="168">
        <f t="shared" ref="J168:L171" si="159">+J170</f>
        <v>2692954346.5299997</v>
      </c>
      <c r="K168" s="168">
        <f t="shared" si="159"/>
        <v>2692954346.5299997</v>
      </c>
      <c r="L168" s="168">
        <f t="shared" si="159"/>
        <v>0</v>
      </c>
      <c r="M168" s="166">
        <f t="shared" si="129"/>
        <v>0.60086894547456016</v>
      </c>
      <c r="N168" s="166">
        <f t="shared" si="126"/>
        <v>0.60086894547456016</v>
      </c>
      <c r="O168" s="167">
        <f t="shared" si="132"/>
        <v>1</v>
      </c>
    </row>
    <row r="169" spans="1:15" ht="37.5" customHeight="1" x14ac:dyDescent="0.25">
      <c r="A169" s="302" t="s">
        <v>407</v>
      </c>
      <c r="B169" s="163" t="s">
        <v>38</v>
      </c>
      <c r="C169" s="163">
        <v>10</v>
      </c>
      <c r="D169" s="304" t="s">
        <v>39</v>
      </c>
      <c r="E169" s="306" t="s">
        <v>408</v>
      </c>
      <c r="F169" s="168">
        <f t="shared" si="158"/>
        <v>120941994.56999999</v>
      </c>
      <c r="G169" s="168">
        <f t="shared" si="158"/>
        <v>0</v>
      </c>
      <c r="H169" s="168">
        <f t="shared" si="158"/>
        <v>120941994.56999999</v>
      </c>
      <c r="I169" s="165">
        <f t="shared" si="124"/>
        <v>2.2440503227820456E-5</v>
      </c>
      <c r="J169" s="168">
        <f t="shared" si="159"/>
        <v>0</v>
      </c>
      <c r="K169" s="168">
        <f t="shared" si="159"/>
        <v>0</v>
      </c>
      <c r="L169" s="168">
        <f t="shared" si="159"/>
        <v>0</v>
      </c>
      <c r="M169" s="166">
        <f t="shared" si="129"/>
        <v>0</v>
      </c>
      <c r="N169" s="166">
        <f t="shared" si="126"/>
        <v>0</v>
      </c>
      <c r="O169" s="167" t="s">
        <v>41</v>
      </c>
    </row>
    <row r="170" spans="1:15" ht="37.5" customHeight="1" x14ac:dyDescent="0.25">
      <c r="A170" s="302"/>
      <c r="B170" s="163" t="s">
        <v>42</v>
      </c>
      <c r="C170" s="163">
        <v>20</v>
      </c>
      <c r="D170" s="304"/>
      <c r="E170" s="306"/>
      <c r="F170" s="168">
        <f t="shared" si="158"/>
        <v>4481766559.6000004</v>
      </c>
      <c r="G170" s="168">
        <f t="shared" si="158"/>
        <v>0</v>
      </c>
      <c r="H170" s="168">
        <f t="shared" si="158"/>
        <v>4481766559.6000004</v>
      </c>
      <c r="I170" s="166">
        <f t="shared" si="124"/>
        <v>8.3158126591695086E-4</v>
      </c>
      <c r="J170" s="168">
        <f t="shared" si="159"/>
        <v>2692954346.5299997</v>
      </c>
      <c r="K170" s="168">
        <f t="shared" si="159"/>
        <v>2692954346.5299997</v>
      </c>
      <c r="L170" s="168">
        <f t="shared" si="159"/>
        <v>0</v>
      </c>
      <c r="M170" s="166">
        <f t="shared" si="129"/>
        <v>0.60086894547456016</v>
      </c>
      <c r="N170" s="166">
        <f t="shared" si="126"/>
        <v>0.60086894547456016</v>
      </c>
      <c r="O170" s="167">
        <f t="shared" ref="O170" si="160">+K170/J170</f>
        <v>1</v>
      </c>
    </row>
    <row r="171" spans="1:15" ht="60" customHeight="1" x14ac:dyDescent="0.25">
      <c r="A171" s="302" t="s">
        <v>409</v>
      </c>
      <c r="B171" s="163" t="s">
        <v>38</v>
      </c>
      <c r="C171" s="163">
        <v>10</v>
      </c>
      <c r="D171" s="304" t="s">
        <v>39</v>
      </c>
      <c r="E171" s="306" t="s">
        <v>410</v>
      </c>
      <c r="F171" s="168">
        <f t="shared" si="158"/>
        <v>120941994.56999999</v>
      </c>
      <c r="G171" s="168">
        <f t="shared" si="158"/>
        <v>0</v>
      </c>
      <c r="H171" s="168">
        <f t="shared" si="158"/>
        <v>120941994.56999999</v>
      </c>
      <c r="I171" s="165">
        <f t="shared" si="124"/>
        <v>2.2440503227820456E-5</v>
      </c>
      <c r="J171" s="168">
        <f t="shared" si="159"/>
        <v>0</v>
      </c>
      <c r="K171" s="168">
        <f t="shared" si="159"/>
        <v>0</v>
      </c>
      <c r="L171" s="168">
        <f t="shared" si="159"/>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61">+F175+F177</f>
        <v>4481766559.6000004</v>
      </c>
      <c r="G172" s="168">
        <f t="shared" si="161"/>
        <v>0</v>
      </c>
      <c r="H172" s="168">
        <f t="shared" si="161"/>
        <v>4481766559.6000004</v>
      </c>
      <c r="I172" s="166">
        <f t="shared" si="124"/>
        <v>8.3158126591695086E-4</v>
      </c>
      <c r="J172" s="168">
        <f t="shared" ref="J172:L172" si="162">+J175+J177</f>
        <v>2692954346.5299997</v>
      </c>
      <c r="K172" s="168">
        <f t="shared" si="162"/>
        <v>2692954346.5299997</v>
      </c>
      <c r="L172" s="168">
        <f t="shared" si="162"/>
        <v>0</v>
      </c>
      <c r="M172" s="166">
        <f t="shared" si="129"/>
        <v>0.60086894547456016</v>
      </c>
      <c r="N172" s="166">
        <f t="shared" si="126"/>
        <v>0.60086894547456016</v>
      </c>
      <c r="O172" s="167">
        <f t="shared" si="132"/>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2.2440503227820456E-5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2.2440503227820456E-5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4.8949089300428942E-4</v>
      </c>
      <c r="J175" s="168">
        <f t="shared" ref="J175:L175" si="168">+J176</f>
        <v>1183038490.53</v>
      </c>
      <c r="K175" s="168">
        <f t="shared" si="168"/>
        <v>1183038490.53</v>
      </c>
      <c r="L175" s="168">
        <f t="shared" si="168"/>
        <v>0</v>
      </c>
      <c r="M175" s="166">
        <f t="shared" si="129"/>
        <v>0.44844555502234656</v>
      </c>
      <c r="N175" s="166">
        <f t="shared" si="126"/>
        <v>0.44844555502234656</v>
      </c>
      <c r="O175" s="167">
        <f t="shared" si="132"/>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4.8949089300428942E-4</v>
      </c>
      <c r="J176" s="173">
        <v>1183038490.53</v>
      </c>
      <c r="K176" s="173">
        <v>1183038490.53</v>
      </c>
      <c r="L176" s="174">
        <f t="shared" ref="L176" si="170">+J176-K176</f>
        <v>0</v>
      </c>
      <c r="M176" s="176">
        <f t="shared" si="129"/>
        <v>0.44844555502234656</v>
      </c>
      <c r="N176" s="176">
        <f t="shared" si="126"/>
        <v>0.44844555502234656</v>
      </c>
      <c r="O176" s="177">
        <f t="shared" si="132"/>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3.4209037291266139E-4</v>
      </c>
      <c r="J177" s="168">
        <f t="shared" ref="J177:L177" si="172">+J178</f>
        <v>1509915856</v>
      </c>
      <c r="K177" s="168">
        <f t="shared" si="172"/>
        <v>1509915856</v>
      </c>
      <c r="L177" s="168">
        <f t="shared" si="172"/>
        <v>0</v>
      </c>
      <c r="M177" s="166">
        <f t="shared" si="129"/>
        <v>0.81896880274895401</v>
      </c>
      <c r="N177" s="166">
        <f t="shared" si="126"/>
        <v>0.81896880274895401</v>
      </c>
      <c r="O177" s="167">
        <f t="shared" si="132"/>
        <v>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3.4209037291266139E-4</v>
      </c>
      <c r="J178" s="174">
        <v>1509915856</v>
      </c>
      <c r="K178" s="173">
        <v>1509915856</v>
      </c>
      <c r="L178" s="174">
        <f t="shared" ref="L178" si="174">+J178-K178</f>
        <v>0</v>
      </c>
      <c r="M178" s="176">
        <f t="shared" si="129"/>
        <v>0.81896880274895401</v>
      </c>
      <c r="N178" s="176">
        <f t="shared" si="126"/>
        <v>0.81896880274895401</v>
      </c>
      <c r="O178" s="177">
        <f t="shared" si="132"/>
        <v>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4.9853012030054487E-6</v>
      </c>
      <c r="J179" s="50">
        <f t="shared" ref="J179:L181" si="176">+J180</f>
        <v>13545473</v>
      </c>
      <c r="K179" s="50">
        <f t="shared" si="176"/>
        <v>13545473</v>
      </c>
      <c r="L179" s="50">
        <f t="shared" si="176"/>
        <v>0</v>
      </c>
      <c r="M179" s="166">
        <f t="shared" si="129"/>
        <v>0.5041482189413391</v>
      </c>
      <c r="N179" s="166">
        <f t="shared" si="126"/>
        <v>0.5041482189413391</v>
      </c>
      <c r="O179" s="167">
        <f t="shared" si="132"/>
        <v>1</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4.9853012030054487E-6</v>
      </c>
      <c r="J180" s="168">
        <f t="shared" si="176"/>
        <v>13545473</v>
      </c>
      <c r="K180" s="168">
        <f t="shared" si="176"/>
        <v>13545473</v>
      </c>
      <c r="L180" s="168">
        <f t="shared" si="176"/>
        <v>0</v>
      </c>
      <c r="M180" s="166">
        <f t="shared" si="129"/>
        <v>0.5041482189413391</v>
      </c>
      <c r="N180" s="166">
        <f t="shared" si="126"/>
        <v>0.5041482189413391</v>
      </c>
      <c r="O180" s="167">
        <f t="shared" si="132"/>
        <v>1</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4.9853012030054487E-6</v>
      </c>
      <c r="J181" s="224">
        <f t="shared" si="176"/>
        <v>13545473</v>
      </c>
      <c r="K181" s="224">
        <f t="shared" si="176"/>
        <v>13545473</v>
      </c>
      <c r="L181" s="224">
        <f t="shared" si="176"/>
        <v>0</v>
      </c>
      <c r="M181" s="166">
        <f t="shared" si="129"/>
        <v>0.5041482189413391</v>
      </c>
      <c r="N181" s="166">
        <f t="shared" si="126"/>
        <v>0.5041482189413391</v>
      </c>
      <c r="O181" s="167">
        <f t="shared" si="132"/>
        <v>1</v>
      </c>
    </row>
    <row r="182" spans="1:15" ht="42" customHeight="1" x14ac:dyDescent="0.25">
      <c r="A182" s="169" t="s">
        <v>421</v>
      </c>
      <c r="B182" s="170" t="s">
        <v>38</v>
      </c>
      <c r="C182" s="170">
        <v>10</v>
      </c>
      <c r="D182" s="170" t="s">
        <v>39</v>
      </c>
      <c r="E182" s="171" t="s">
        <v>262</v>
      </c>
      <c r="F182" s="172">
        <v>26868037</v>
      </c>
      <c r="G182" s="173">
        <v>0</v>
      </c>
      <c r="H182" s="174">
        <f t="shared" ref="H182" si="177">+F182-G182</f>
        <v>26868037</v>
      </c>
      <c r="I182" s="175">
        <f t="shared" si="124"/>
        <v>4.9853012030054487E-6</v>
      </c>
      <c r="J182" s="173">
        <v>13545473</v>
      </c>
      <c r="K182" s="173">
        <v>13545473</v>
      </c>
      <c r="L182" s="174">
        <f t="shared" ref="L182" si="178">+J182-K182</f>
        <v>0</v>
      </c>
      <c r="M182" s="176">
        <f t="shared" si="129"/>
        <v>0.5041482189413391</v>
      </c>
      <c r="N182" s="176">
        <f t="shared" si="126"/>
        <v>0.5041482189413391</v>
      </c>
      <c r="O182" s="177">
        <f t="shared" si="132"/>
        <v>1</v>
      </c>
    </row>
    <row r="183" spans="1:15" ht="42" customHeight="1" x14ac:dyDescent="0.25">
      <c r="A183" s="162" t="s">
        <v>461</v>
      </c>
      <c r="B183" s="163" t="s">
        <v>38</v>
      </c>
      <c r="C183" s="163">
        <v>10</v>
      </c>
      <c r="D183" s="163" t="s">
        <v>39</v>
      </c>
      <c r="E183" s="164" t="s">
        <v>462</v>
      </c>
      <c r="F183" s="212">
        <f t="shared" ref="F183:H187" si="179">+F184</f>
        <v>26857079</v>
      </c>
      <c r="G183" s="212">
        <f t="shared" si="179"/>
        <v>0</v>
      </c>
      <c r="H183" s="212">
        <f t="shared" si="179"/>
        <v>26857079</v>
      </c>
      <c r="I183" s="178">
        <f t="shared" si="124"/>
        <v>4.9832679718251238E-6</v>
      </c>
      <c r="J183" s="212">
        <f t="shared" ref="J183:L187" si="180">+J184</f>
        <v>22254843</v>
      </c>
      <c r="K183" s="212">
        <f t="shared" si="180"/>
        <v>22254843</v>
      </c>
      <c r="L183" s="212">
        <f t="shared" si="180"/>
        <v>0</v>
      </c>
      <c r="M183" s="166">
        <f t="shared" si="129"/>
        <v>0.8286397414998109</v>
      </c>
      <c r="N183" s="166">
        <f t="shared" si="126"/>
        <v>0.8286397414998109</v>
      </c>
      <c r="O183" s="167">
        <f t="shared" si="132"/>
        <v>1</v>
      </c>
    </row>
    <row r="184" spans="1:15" ht="42" customHeight="1" x14ac:dyDescent="0.25">
      <c r="A184" s="162" t="s">
        <v>463</v>
      </c>
      <c r="B184" s="163" t="s">
        <v>38</v>
      </c>
      <c r="C184" s="163">
        <v>10</v>
      </c>
      <c r="D184" s="163" t="s">
        <v>39</v>
      </c>
      <c r="E184" s="220" t="s">
        <v>254</v>
      </c>
      <c r="F184" s="212">
        <f>+F185</f>
        <v>26857079</v>
      </c>
      <c r="G184" s="212">
        <f t="shared" si="179"/>
        <v>0</v>
      </c>
      <c r="H184" s="212">
        <f t="shared" si="179"/>
        <v>26857079</v>
      </c>
      <c r="I184" s="178">
        <f t="shared" si="124"/>
        <v>4.9832679718251238E-6</v>
      </c>
      <c r="J184" s="212">
        <f t="shared" si="180"/>
        <v>22254843</v>
      </c>
      <c r="K184" s="212">
        <f t="shared" si="180"/>
        <v>22254843</v>
      </c>
      <c r="L184" s="212">
        <f t="shared" si="180"/>
        <v>0</v>
      </c>
      <c r="M184" s="166">
        <f t="shared" si="129"/>
        <v>0.8286397414998109</v>
      </c>
      <c r="N184" s="166">
        <f t="shared" si="126"/>
        <v>0.8286397414998109</v>
      </c>
      <c r="O184" s="167">
        <f t="shared" si="132"/>
        <v>1</v>
      </c>
    </row>
    <row r="185" spans="1:15" ht="63.75" customHeight="1" x14ac:dyDescent="0.25">
      <c r="A185" s="162" t="s">
        <v>464</v>
      </c>
      <c r="B185" s="163" t="s">
        <v>38</v>
      </c>
      <c r="C185" s="163">
        <v>10</v>
      </c>
      <c r="D185" s="163" t="s">
        <v>39</v>
      </c>
      <c r="E185" s="164" t="s">
        <v>465</v>
      </c>
      <c r="F185" s="168">
        <f t="shared" ref="F185:F187" si="181">+F186</f>
        <v>26857079</v>
      </c>
      <c r="G185" s="168">
        <f t="shared" si="179"/>
        <v>0</v>
      </c>
      <c r="H185" s="168">
        <f t="shared" si="179"/>
        <v>26857079</v>
      </c>
      <c r="I185" s="178">
        <f t="shared" si="124"/>
        <v>4.9832679718251238E-6</v>
      </c>
      <c r="J185" s="168">
        <f t="shared" si="180"/>
        <v>22254843</v>
      </c>
      <c r="K185" s="168">
        <f t="shared" si="180"/>
        <v>22254843</v>
      </c>
      <c r="L185" s="168">
        <f t="shared" si="180"/>
        <v>0</v>
      </c>
      <c r="M185" s="166">
        <f t="shared" si="129"/>
        <v>0.8286397414998109</v>
      </c>
      <c r="N185" s="166">
        <f t="shared" si="126"/>
        <v>0.8286397414998109</v>
      </c>
      <c r="O185" s="167">
        <f t="shared" si="132"/>
        <v>1</v>
      </c>
    </row>
    <row r="186" spans="1:15" ht="63.75" customHeight="1" x14ac:dyDescent="0.25">
      <c r="A186" s="162" t="s">
        <v>466</v>
      </c>
      <c r="B186" s="163" t="s">
        <v>38</v>
      </c>
      <c r="C186" s="163">
        <v>10</v>
      </c>
      <c r="D186" s="163" t="s">
        <v>39</v>
      </c>
      <c r="E186" s="164" t="s">
        <v>401</v>
      </c>
      <c r="F186" s="168">
        <f t="shared" si="181"/>
        <v>26857079</v>
      </c>
      <c r="G186" s="168">
        <f t="shared" si="179"/>
        <v>0</v>
      </c>
      <c r="H186" s="168">
        <f t="shared" si="179"/>
        <v>26857079</v>
      </c>
      <c r="I186" s="178">
        <f t="shared" si="124"/>
        <v>4.9832679718251238E-6</v>
      </c>
      <c r="J186" s="168">
        <f t="shared" si="180"/>
        <v>22254843</v>
      </c>
      <c r="K186" s="168">
        <f t="shared" si="180"/>
        <v>22254843</v>
      </c>
      <c r="L186" s="168">
        <f t="shared" si="180"/>
        <v>0</v>
      </c>
      <c r="M186" s="166">
        <f t="shared" si="129"/>
        <v>0.8286397414998109</v>
      </c>
      <c r="N186" s="166">
        <f t="shared" si="126"/>
        <v>0.8286397414998109</v>
      </c>
      <c r="O186" s="167">
        <f t="shared" si="132"/>
        <v>1</v>
      </c>
    </row>
    <row r="187" spans="1:15" ht="42" customHeight="1" x14ac:dyDescent="0.25">
      <c r="A187" s="162" t="s">
        <v>467</v>
      </c>
      <c r="B187" s="163" t="s">
        <v>38</v>
      </c>
      <c r="C187" s="163">
        <v>10</v>
      </c>
      <c r="D187" s="163" t="s">
        <v>39</v>
      </c>
      <c r="E187" s="164" t="s">
        <v>393</v>
      </c>
      <c r="F187" s="168">
        <f t="shared" si="181"/>
        <v>26857079</v>
      </c>
      <c r="G187" s="168">
        <f t="shared" si="179"/>
        <v>0</v>
      </c>
      <c r="H187" s="168">
        <f t="shared" si="179"/>
        <v>26857079</v>
      </c>
      <c r="I187" s="178">
        <f t="shared" si="124"/>
        <v>4.9832679718251238E-6</v>
      </c>
      <c r="J187" s="168">
        <f t="shared" si="180"/>
        <v>22254843</v>
      </c>
      <c r="K187" s="168">
        <f t="shared" si="180"/>
        <v>22254843</v>
      </c>
      <c r="L187" s="168">
        <f t="shared" si="180"/>
        <v>0</v>
      </c>
      <c r="M187" s="166">
        <f t="shared" si="129"/>
        <v>0.8286397414998109</v>
      </c>
      <c r="N187" s="166">
        <f t="shared" si="126"/>
        <v>0.8286397414998109</v>
      </c>
      <c r="O187" s="167">
        <f t="shared" si="132"/>
        <v>1</v>
      </c>
    </row>
    <row r="188" spans="1:15" ht="42" customHeight="1" x14ac:dyDescent="0.25">
      <c r="A188" s="169" t="s">
        <v>468</v>
      </c>
      <c r="B188" s="170" t="s">
        <v>38</v>
      </c>
      <c r="C188" s="170">
        <v>10</v>
      </c>
      <c r="D188" s="170" t="s">
        <v>39</v>
      </c>
      <c r="E188" s="171" t="s">
        <v>262</v>
      </c>
      <c r="F188" s="172">
        <v>26857079</v>
      </c>
      <c r="G188" s="173">
        <v>0</v>
      </c>
      <c r="H188" s="174">
        <f t="shared" ref="H188" si="182">+F188-G188</f>
        <v>26857079</v>
      </c>
      <c r="I188" s="175">
        <f t="shared" si="124"/>
        <v>4.9832679718251238E-6</v>
      </c>
      <c r="J188" s="173">
        <v>22254843</v>
      </c>
      <c r="K188" s="173">
        <v>22254843</v>
      </c>
      <c r="L188" s="174">
        <f t="shared" ref="L188" si="183">+J188-K188</f>
        <v>0</v>
      </c>
      <c r="M188" s="176">
        <f t="shared" si="129"/>
        <v>0.8286397414998109</v>
      </c>
      <c r="N188" s="176">
        <f t="shared" si="126"/>
        <v>0.8286397414998109</v>
      </c>
      <c r="O188" s="177">
        <f t="shared" si="132"/>
        <v>1</v>
      </c>
    </row>
    <row r="189" spans="1:15" ht="30.75" customHeight="1" x14ac:dyDescent="0.25">
      <c r="A189" s="225" t="s">
        <v>469</v>
      </c>
      <c r="B189" s="226" t="s">
        <v>38</v>
      </c>
      <c r="C189" s="163">
        <v>10</v>
      </c>
      <c r="D189" s="226" t="s">
        <v>39</v>
      </c>
      <c r="E189" s="164" t="s">
        <v>470</v>
      </c>
      <c r="F189" s="212">
        <f>+F190</f>
        <v>23869516</v>
      </c>
      <c r="G189" s="212">
        <f t="shared" ref="G189:H193" si="184">+G190</f>
        <v>0</v>
      </c>
      <c r="H189" s="212">
        <f t="shared" si="184"/>
        <v>23869516</v>
      </c>
      <c r="I189" s="178">
        <f t="shared" si="124"/>
        <v>4.4289326693259288E-6</v>
      </c>
      <c r="J189" s="212">
        <f t="shared" ref="J189:L193" si="185">+J190</f>
        <v>13858550</v>
      </c>
      <c r="K189" s="212">
        <f t="shared" si="185"/>
        <v>13858550</v>
      </c>
      <c r="L189" s="212">
        <f t="shared" si="185"/>
        <v>0</v>
      </c>
      <c r="M189" s="166">
        <f t="shared" si="129"/>
        <v>0.58059618804168467</v>
      </c>
      <c r="N189" s="166">
        <f t="shared" si="126"/>
        <v>0.58059618804168467</v>
      </c>
      <c r="O189" s="167">
        <f t="shared" si="132"/>
        <v>1</v>
      </c>
    </row>
    <row r="190" spans="1:15" ht="28.5" customHeight="1" x14ac:dyDescent="0.25">
      <c r="A190" s="225" t="s">
        <v>471</v>
      </c>
      <c r="B190" s="226" t="s">
        <v>38</v>
      </c>
      <c r="C190" s="163">
        <v>10</v>
      </c>
      <c r="D190" s="226" t="s">
        <v>39</v>
      </c>
      <c r="E190" s="220" t="s">
        <v>254</v>
      </c>
      <c r="F190" s="212">
        <f>+F191</f>
        <v>23869516</v>
      </c>
      <c r="G190" s="212">
        <f t="shared" si="184"/>
        <v>0</v>
      </c>
      <c r="H190" s="212">
        <f t="shared" si="184"/>
        <v>23869516</v>
      </c>
      <c r="I190" s="178">
        <f t="shared" si="124"/>
        <v>4.4289326693259288E-6</v>
      </c>
      <c r="J190" s="212">
        <f t="shared" si="185"/>
        <v>13858550</v>
      </c>
      <c r="K190" s="212">
        <f t="shared" si="185"/>
        <v>13858550</v>
      </c>
      <c r="L190" s="212">
        <f t="shared" si="185"/>
        <v>0</v>
      </c>
      <c r="M190" s="166">
        <f t="shared" si="129"/>
        <v>0.58059618804168467</v>
      </c>
      <c r="N190" s="166">
        <f t="shared" si="126"/>
        <v>0.58059618804168467</v>
      </c>
      <c r="O190" s="167">
        <f t="shared" si="132"/>
        <v>1</v>
      </c>
    </row>
    <row r="191" spans="1:15" ht="42" customHeight="1" x14ac:dyDescent="0.25">
      <c r="A191" s="162" t="s">
        <v>472</v>
      </c>
      <c r="B191" s="163" t="s">
        <v>38</v>
      </c>
      <c r="C191" s="163">
        <v>10</v>
      </c>
      <c r="D191" s="163" t="s">
        <v>39</v>
      </c>
      <c r="E191" s="164" t="s">
        <v>473</v>
      </c>
      <c r="F191" s="212">
        <f t="shared" ref="F191:F193" si="186">+F192</f>
        <v>23869516</v>
      </c>
      <c r="G191" s="212">
        <f t="shared" si="184"/>
        <v>0</v>
      </c>
      <c r="H191" s="212">
        <f t="shared" si="184"/>
        <v>23869516</v>
      </c>
      <c r="I191" s="178">
        <f t="shared" si="124"/>
        <v>4.4289326693259288E-6</v>
      </c>
      <c r="J191" s="212">
        <f t="shared" si="185"/>
        <v>13858550</v>
      </c>
      <c r="K191" s="212">
        <f t="shared" si="185"/>
        <v>13858550</v>
      </c>
      <c r="L191" s="212">
        <f t="shared" si="185"/>
        <v>0</v>
      </c>
      <c r="M191" s="166">
        <f t="shared" si="129"/>
        <v>0.58059618804168467</v>
      </c>
      <c r="N191" s="166">
        <f t="shared" si="126"/>
        <v>0.58059618804168467</v>
      </c>
      <c r="O191" s="167">
        <f t="shared" si="132"/>
        <v>1</v>
      </c>
    </row>
    <row r="192" spans="1:15" ht="80.25" customHeight="1" x14ac:dyDescent="0.25">
      <c r="A192" s="162" t="s">
        <v>474</v>
      </c>
      <c r="B192" s="163" t="s">
        <v>38</v>
      </c>
      <c r="C192" s="163">
        <v>10</v>
      </c>
      <c r="D192" s="163" t="s">
        <v>39</v>
      </c>
      <c r="E192" s="164" t="s">
        <v>475</v>
      </c>
      <c r="F192" s="212">
        <f t="shared" si="186"/>
        <v>23869516</v>
      </c>
      <c r="G192" s="212">
        <f t="shared" si="184"/>
        <v>0</v>
      </c>
      <c r="H192" s="212">
        <f t="shared" si="184"/>
        <v>23869516</v>
      </c>
      <c r="I192" s="178">
        <f t="shared" si="124"/>
        <v>4.4289326693259288E-6</v>
      </c>
      <c r="J192" s="212">
        <f t="shared" si="185"/>
        <v>13858550</v>
      </c>
      <c r="K192" s="212">
        <f t="shared" si="185"/>
        <v>13858550</v>
      </c>
      <c r="L192" s="212">
        <f t="shared" si="185"/>
        <v>0</v>
      </c>
      <c r="M192" s="166">
        <f t="shared" si="129"/>
        <v>0.58059618804168467</v>
      </c>
      <c r="N192" s="166">
        <f t="shared" si="126"/>
        <v>0.58059618804168467</v>
      </c>
      <c r="O192" s="167">
        <f t="shared" si="132"/>
        <v>1</v>
      </c>
    </row>
    <row r="193" spans="1:15" ht="42" customHeight="1" x14ac:dyDescent="0.25">
      <c r="A193" s="162" t="s">
        <v>476</v>
      </c>
      <c r="B193" s="163" t="s">
        <v>38</v>
      </c>
      <c r="C193" s="163">
        <v>10</v>
      </c>
      <c r="D193" s="163" t="s">
        <v>39</v>
      </c>
      <c r="E193" s="164" t="s">
        <v>576</v>
      </c>
      <c r="F193" s="212">
        <f t="shared" si="186"/>
        <v>23869516</v>
      </c>
      <c r="G193" s="212">
        <f t="shared" si="184"/>
        <v>0</v>
      </c>
      <c r="H193" s="212">
        <f t="shared" si="184"/>
        <v>23869516</v>
      </c>
      <c r="I193" s="178">
        <f t="shared" si="124"/>
        <v>4.4289326693259288E-6</v>
      </c>
      <c r="J193" s="212">
        <f t="shared" si="185"/>
        <v>13858550</v>
      </c>
      <c r="K193" s="212">
        <f t="shared" si="185"/>
        <v>13858550</v>
      </c>
      <c r="L193" s="212">
        <f t="shared" si="185"/>
        <v>0</v>
      </c>
      <c r="M193" s="166">
        <f t="shared" si="129"/>
        <v>0.58059618804168467</v>
      </c>
      <c r="N193" s="166">
        <f t="shared" si="126"/>
        <v>0.58059618804168467</v>
      </c>
      <c r="O193" s="167">
        <f t="shared" si="132"/>
        <v>1</v>
      </c>
    </row>
    <row r="194" spans="1:15" ht="42" customHeight="1" x14ac:dyDescent="0.25">
      <c r="A194" s="169" t="s">
        <v>477</v>
      </c>
      <c r="B194" s="170" t="s">
        <v>38</v>
      </c>
      <c r="C194" s="170">
        <v>10</v>
      </c>
      <c r="D194" s="170" t="s">
        <v>39</v>
      </c>
      <c r="E194" s="171" t="s">
        <v>262</v>
      </c>
      <c r="F194" s="172">
        <v>23869516</v>
      </c>
      <c r="G194" s="173">
        <v>0</v>
      </c>
      <c r="H194" s="174">
        <f t="shared" ref="H194" si="187">+F194-G194</f>
        <v>23869516</v>
      </c>
      <c r="I194" s="175">
        <f t="shared" si="124"/>
        <v>4.4289326693259288E-6</v>
      </c>
      <c r="J194" s="173">
        <v>13858550</v>
      </c>
      <c r="K194" s="173">
        <v>13858550</v>
      </c>
      <c r="L194" s="174">
        <f t="shared" ref="L194" si="188">+J194-K194</f>
        <v>0</v>
      </c>
      <c r="M194" s="176">
        <f t="shared" si="129"/>
        <v>0.58059618804168467</v>
      </c>
      <c r="N194" s="176">
        <f t="shared" si="126"/>
        <v>0.58059618804168467</v>
      </c>
      <c r="O194" s="177">
        <f t="shared" si="132"/>
        <v>1</v>
      </c>
    </row>
    <row r="195" spans="1:15" ht="35.25" customHeight="1" x14ac:dyDescent="0.25">
      <c r="A195" s="307" t="s">
        <v>484</v>
      </c>
      <c r="B195" s="115" t="s">
        <v>38</v>
      </c>
      <c r="C195" s="163">
        <v>10</v>
      </c>
      <c r="D195" s="304" t="s">
        <v>39</v>
      </c>
      <c r="E195" s="308" t="s">
        <v>485</v>
      </c>
      <c r="F195" s="50">
        <f>+F197</f>
        <v>3724881697</v>
      </c>
      <c r="G195" s="50">
        <f t="shared" ref="G195:H195" si="189">+G197</f>
        <v>243997600</v>
      </c>
      <c r="H195" s="50">
        <f t="shared" si="189"/>
        <v>3480884097</v>
      </c>
      <c r="I195" s="166">
        <f t="shared" si="124"/>
        <v>6.458698741667148E-4</v>
      </c>
      <c r="J195" s="50">
        <f t="shared" ref="J195:L196" si="190">+J197</f>
        <v>548787464</v>
      </c>
      <c r="K195" s="50">
        <f t="shared" si="190"/>
        <v>519992787</v>
      </c>
      <c r="L195" s="50">
        <f t="shared" si="190"/>
        <v>28794677</v>
      </c>
      <c r="M195" s="166">
        <f t="shared" si="129"/>
        <v>0.15765749410414798</v>
      </c>
      <c r="N195" s="166">
        <f t="shared" si="126"/>
        <v>0.14938526320027598</v>
      </c>
      <c r="O195" s="167">
        <f t="shared" si="132"/>
        <v>0.94753036669219548</v>
      </c>
    </row>
    <row r="196" spans="1:15" ht="35.25" customHeight="1" x14ac:dyDescent="0.25">
      <c r="A196" s="307"/>
      <c r="B196" s="115" t="s">
        <v>42</v>
      </c>
      <c r="C196" s="163">
        <v>20</v>
      </c>
      <c r="D196" s="304"/>
      <c r="E196" s="308"/>
      <c r="F196" s="212">
        <f t="shared" ref="F196:H196" si="191">+F198</f>
        <v>20825575264</v>
      </c>
      <c r="G196" s="212">
        <f t="shared" si="191"/>
        <v>0</v>
      </c>
      <c r="H196" s="212">
        <f t="shared" si="191"/>
        <v>20825575264</v>
      </c>
      <c r="I196" s="166">
        <f t="shared" si="124"/>
        <v>3.8641366102369042E-3</v>
      </c>
      <c r="J196" s="212">
        <f t="shared" si="190"/>
        <v>144031653</v>
      </c>
      <c r="K196" s="212">
        <f t="shared" si="190"/>
        <v>144031653</v>
      </c>
      <c r="L196" s="212">
        <f t="shared" si="190"/>
        <v>0</v>
      </c>
      <c r="M196" s="166">
        <f t="shared" si="129"/>
        <v>6.916094810066515E-3</v>
      </c>
      <c r="N196" s="166">
        <f t="shared" si="126"/>
        <v>6.916094810066515E-3</v>
      </c>
      <c r="O196" s="167">
        <f t="shared" si="132"/>
        <v>1</v>
      </c>
    </row>
    <row r="197" spans="1:15" ht="33.75" customHeight="1" x14ac:dyDescent="0.25">
      <c r="A197" s="307" t="s">
        <v>486</v>
      </c>
      <c r="B197" s="115" t="s">
        <v>38</v>
      </c>
      <c r="C197" s="163">
        <v>10</v>
      </c>
      <c r="D197" s="304" t="s">
        <v>39</v>
      </c>
      <c r="E197" s="308" t="s">
        <v>254</v>
      </c>
      <c r="F197" s="50">
        <f>+F199+F203+F213+F217+F221</f>
        <v>3724881697</v>
      </c>
      <c r="G197" s="50">
        <f t="shared" ref="G197:H197" si="192">+G199+G203+G213+G217+G221</f>
        <v>243997600</v>
      </c>
      <c r="H197" s="50">
        <f t="shared" si="192"/>
        <v>3480884097</v>
      </c>
      <c r="I197" s="166">
        <f t="shared" si="124"/>
        <v>6.458698741667148E-4</v>
      </c>
      <c r="J197" s="50">
        <f t="shared" ref="J197:L197" si="193">+J199+J203+J213+J217+J221</f>
        <v>548787464</v>
      </c>
      <c r="K197" s="50">
        <f t="shared" si="193"/>
        <v>519992787</v>
      </c>
      <c r="L197" s="50">
        <f t="shared" si="193"/>
        <v>28794677</v>
      </c>
      <c r="M197" s="166">
        <f t="shared" si="129"/>
        <v>0.15765749410414798</v>
      </c>
      <c r="N197" s="166">
        <f t="shared" si="126"/>
        <v>0.14938526320027598</v>
      </c>
      <c r="O197" s="167">
        <f t="shared" si="132"/>
        <v>0.94753036669219548</v>
      </c>
    </row>
    <row r="198" spans="1:15" ht="34.5" customHeight="1" x14ac:dyDescent="0.25">
      <c r="A198" s="307"/>
      <c r="B198" s="115" t="s">
        <v>42</v>
      </c>
      <c r="C198" s="163">
        <v>20</v>
      </c>
      <c r="D198" s="304"/>
      <c r="E198" s="308"/>
      <c r="F198" s="50">
        <f t="shared" ref="F198:H198" si="194">+F204</f>
        <v>20825575264</v>
      </c>
      <c r="G198" s="50">
        <f t="shared" si="194"/>
        <v>0</v>
      </c>
      <c r="H198" s="50">
        <f t="shared" si="194"/>
        <v>20825575264</v>
      </c>
      <c r="I198" s="166">
        <f t="shared" si="124"/>
        <v>3.8641366102369042E-3</v>
      </c>
      <c r="J198" s="50">
        <f t="shared" ref="J198:L198" si="195">+J204</f>
        <v>144031653</v>
      </c>
      <c r="K198" s="50">
        <f t="shared" si="195"/>
        <v>144031653</v>
      </c>
      <c r="L198" s="50">
        <f t="shared" si="195"/>
        <v>0</v>
      </c>
      <c r="M198" s="166">
        <f t="shared" si="129"/>
        <v>6.916094810066515E-3</v>
      </c>
      <c r="N198" s="166">
        <f t="shared" si="126"/>
        <v>6.916094810066515E-3</v>
      </c>
      <c r="O198" s="167">
        <f t="shared" si="132"/>
        <v>1</v>
      </c>
    </row>
    <row r="199" spans="1:15" ht="85.5" customHeight="1" x14ac:dyDescent="0.25">
      <c r="A199" s="46" t="s">
        <v>487</v>
      </c>
      <c r="B199" s="115" t="s">
        <v>38</v>
      </c>
      <c r="C199" s="163">
        <v>10</v>
      </c>
      <c r="D199" s="163" t="s">
        <v>39</v>
      </c>
      <c r="E199" s="220" t="s">
        <v>488</v>
      </c>
      <c r="F199" s="50">
        <f t="shared" ref="F199:H201" si="196">+F200</f>
        <v>32578187</v>
      </c>
      <c r="G199" s="50">
        <f t="shared" si="196"/>
        <v>0</v>
      </c>
      <c r="H199" s="50">
        <f t="shared" si="196"/>
        <v>32578187</v>
      </c>
      <c r="I199" s="165">
        <f t="shared" si="124"/>
        <v>6.0448061331327066E-6</v>
      </c>
      <c r="J199" s="50">
        <f t="shared" ref="J199:L201" si="197">+J200</f>
        <v>32578187</v>
      </c>
      <c r="K199" s="50">
        <f t="shared" si="197"/>
        <v>7200000</v>
      </c>
      <c r="L199" s="50">
        <f t="shared" si="197"/>
        <v>25378187</v>
      </c>
      <c r="M199" s="166">
        <f t="shared" si="129"/>
        <v>1</v>
      </c>
      <c r="N199" s="166">
        <f t="shared" si="126"/>
        <v>0.22100677364274446</v>
      </c>
      <c r="O199" s="167">
        <f t="shared" si="132"/>
        <v>0.22100677364274446</v>
      </c>
    </row>
    <row r="200" spans="1:15" ht="78" customHeight="1" x14ac:dyDescent="0.25">
      <c r="A200" s="46" t="s">
        <v>489</v>
      </c>
      <c r="B200" s="115" t="s">
        <v>38</v>
      </c>
      <c r="C200" s="163">
        <v>10</v>
      </c>
      <c r="D200" s="163" t="s">
        <v>39</v>
      </c>
      <c r="E200" s="164" t="s">
        <v>552</v>
      </c>
      <c r="F200" s="50">
        <f t="shared" si="196"/>
        <v>32578187</v>
      </c>
      <c r="G200" s="50">
        <f t="shared" si="196"/>
        <v>0</v>
      </c>
      <c r="H200" s="50">
        <f t="shared" si="196"/>
        <v>32578187</v>
      </c>
      <c r="I200" s="165">
        <f t="shared" si="124"/>
        <v>6.0448061331327066E-6</v>
      </c>
      <c r="J200" s="50">
        <f t="shared" si="197"/>
        <v>32578187</v>
      </c>
      <c r="K200" s="50">
        <f t="shared" si="197"/>
        <v>7200000</v>
      </c>
      <c r="L200" s="50">
        <f t="shared" si="197"/>
        <v>25378187</v>
      </c>
      <c r="M200" s="166">
        <f t="shared" si="129"/>
        <v>1</v>
      </c>
      <c r="N200" s="166">
        <f t="shared" si="126"/>
        <v>0.22100677364274446</v>
      </c>
      <c r="O200" s="167">
        <f t="shared" si="132"/>
        <v>0.22100677364274446</v>
      </c>
    </row>
    <row r="201" spans="1:15" ht="54" customHeight="1" x14ac:dyDescent="0.25">
      <c r="A201" s="46" t="s">
        <v>490</v>
      </c>
      <c r="B201" s="115" t="s">
        <v>38</v>
      </c>
      <c r="C201" s="163">
        <v>10</v>
      </c>
      <c r="D201" s="163" t="s">
        <v>39</v>
      </c>
      <c r="E201" s="220" t="s">
        <v>491</v>
      </c>
      <c r="F201" s="50">
        <f t="shared" si="196"/>
        <v>32578187</v>
      </c>
      <c r="G201" s="50">
        <f t="shared" si="196"/>
        <v>0</v>
      </c>
      <c r="H201" s="50">
        <f t="shared" si="196"/>
        <v>32578187</v>
      </c>
      <c r="I201" s="165">
        <f t="shared" si="124"/>
        <v>6.0448061331327066E-6</v>
      </c>
      <c r="J201" s="50">
        <f t="shared" si="197"/>
        <v>32578187</v>
      </c>
      <c r="K201" s="50">
        <f t="shared" si="197"/>
        <v>7200000</v>
      </c>
      <c r="L201" s="50">
        <f t="shared" si="197"/>
        <v>25378187</v>
      </c>
      <c r="M201" s="166">
        <f t="shared" si="129"/>
        <v>1</v>
      </c>
      <c r="N201" s="166">
        <f t="shared" si="126"/>
        <v>0.22100677364274446</v>
      </c>
      <c r="O201" s="167">
        <f t="shared" si="132"/>
        <v>0.22100677364274446</v>
      </c>
    </row>
    <row r="202" spans="1:15" ht="42" customHeight="1" x14ac:dyDescent="0.25">
      <c r="A202" s="169" t="s">
        <v>492</v>
      </c>
      <c r="B202" s="227" t="s">
        <v>38</v>
      </c>
      <c r="C202" s="170">
        <v>10</v>
      </c>
      <c r="D202" s="170" t="s">
        <v>39</v>
      </c>
      <c r="E202" s="171" t="s">
        <v>262</v>
      </c>
      <c r="F202" s="221">
        <v>32578187</v>
      </c>
      <c r="G202" s="173">
        <v>0</v>
      </c>
      <c r="H202" s="174">
        <f t="shared" ref="H202" si="198">+F202-G202</f>
        <v>32578187</v>
      </c>
      <c r="I202" s="183">
        <f t="shared" ref="I202:I224" si="199">+H202/$H$225</f>
        <v>6.0448061331327066E-6</v>
      </c>
      <c r="J202" s="173">
        <v>32578187</v>
      </c>
      <c r="K202" s="173">
        <v>7200000</v>
      </c>
      <c r="L202" s="174">
        <f t="shared" ref="L202" si="200">+J202-K202</f>
        <v>25378187</v>
      </c>
      <c r="M202" s="176">
        <f t="shared" si="129"/>
        <v>1</v>
      </c>
      <c r="N202" s="176">
        <f t="shared" ref="N202:N225" si="201">+K202/H202</f>
        <v>0.22100677364274446</v>
      </c>
      <c r="O202" s="177">
        <f t="shared" si="132"/>
        <v>0.22100677364274446</v>
      </c>
    </row>
    <row r="203" spans="1:15" ht="36.75" customHeight="1" x14ac:dyDescent="0.25">
      <c r="A203" s="312" t="s">
        <v>493</v>
      </c>
      <c r="B203" s="47" t="s">
        <v>38</v>
      </c>
      <c r="C203" s="163">
        <v>10</v>
      </c>
      <c r="D203" s="304" t="s">
        <v>39</v>
      </c>
      <c r="E203" s="308" t="s">
        <v>494</v>
      </c>
      <c r="F203" s="212">
        <f t="shared" ref="F203:H205" si="202">+F205</f>
        <v>1096676616</v>
      </c>
      <c r="G203" s="212">
        <f t="shared" si="202"/>
        <v>243997600</v>
      </c>
      <c r="H203" s="212">
        <f t="shared" si="202"/>
        <v>852679016</v>
      </c>
      <c r="I203" s="166">
        <f t="shared" si="199"/>
        <v>1.5821259008398352E-4</v>
      </c>
      <c r="J203" s="212">
        <f t="shared" ref="J203:L205" si="203">+J205</f>
        <v>227038399</v>
      </c>
      <c r="K203" s="212">
        <f t="shared" si="203"/>
        <v>227038399</v>
      </c>
      <c r="L203" s="212">
        <f t="shared" si="203"/>
        <v>0</v>
      </c>
      <c r="M203" s="166">
        <f t="shared" ref="M203:M225" si="204">+J203/H203</f>
        <v>0.26626478984443541</v>
      </c>
      <c r="N203" s="166">
        <f t="shared" si="201"/>
        <v>0.26626478984443541</v>
      </c>
      <c r="O203" s="167">
        <f t="shared" si="132"/>
        <v>1</v>
      </c>
    </row>
    <row r="204" spans="1:15" ht="29.25" customHeight="1" x14ac:dyDescent="0.25">
      <c r="A204" s="312"/>
      <c r="B204" s="115" t="s">
        <v>42</v>
      </c>
      <c r="C204" s="163">
        <v>20</v>
      </c>
      <c r="D204" s="304"/>
      <c r="E204" s="308"/>
      <c r="F204" s="212">
        <f t="shared" si="202"/>
        <v>20825575264</v>
      </c>
      <c r="G204" s="212">
        <f t="shared" si="202"/>
        <v>0</v>
      </c>
      <c r="H204" s="212">
        <f t="shared" si="202"/>
        <v>20825575264</v>
      </c>
      <c r="I204" s="166">
        <f t="shared" si="199"/>
        <v>3.8641366102369042E-3</v>
      </c>
      <c r="J204" s="212">
        <f t="shared" si="203"/>
        <v>144031653</v>
      </c>
      <c r="K204" s="212">
        <f t="shared" si="203"/>
        <v>144031653</v>
      </c>
      <c r="L204" s="212">
        <f t="shared" si="203"/>
        <v>0</v>
      </c>
      <c r="M204" s="166">
        <f t="shared" si="204"/>
        <v>6.916094810066515E-3</v>
      </c>
      <c r="N204" s="166">
        <f t="shared" si="201"/>
        <v>6.916094810066515E-3</v>
      </c>
      <c r="O204" s="167">
        <f t="shared" si="132"/>
        <v>1</v>
      </c>
    </row>
    <row r="205" spans="1:15" ht="42.75" customHeight="1" x14ac:dyDescent="0.25">
      <c r="A205" s="312" t="s">
        <v>495</v>
      </c>
      <c r="B205" s="47" t="s">
        <v>38</v>
      </c>
      <c r="C205" s="163">
        <v>10</v>
      </c>
      <c r="D205" s="304" t="s">
        <v>39</v>
      </c>
      <c r="E205" s="306" t="s">
        <v>496</v>
      </c>
      <c r="F205" s="50">
        <f>+F207</f>
        <v>1096676616</v>
      </c>
      <c r="G205" s="50">
        <f t="shared" si="202"/>
        <v>243997600</v>
      </c>
      <c r="H205" s="50">
        <f t="shared" si="202"/>
        <v>852679016</v>
      </c>
      <c r="I205" s="166">
        <f t="shared" si="199"/>
        <v>1.5821259008398352E-4</v>
      </c>
      <c r="J205" s="50">
        <f t="shared" si="203"/>
        <v>227038399</v>
      </c>
      <c r="K205" s="50">
        <f t="shared" si="203"/>
        <v>227038399</v>
      </c>
      <c r="L205" s="50">
        <f t="shared" si="203"/>
        <v>0</v>
      </c>
      <c r="M205" s="166">
        <f t="shared" si="204"/>
        <v>0.26626478984443541</v>
      </c>
      <c r="N205" s="166">
        <f t="shared" si="201"/>
        <v>0.26626478984443541</v>
      </c>
      <c r="O205" s="167">
        <f t="shared" si="132"/>
        <v>1</v>
      </c>
    </row>
    <row r="206" spans="1:15" ht="46.5" customHeight="1" x14ac:dyDescent="0.25">
      <c r="A206" s="312"/>
      <c r="B206" s="47" t="s">
        <v>42</v>
      </c>
      <c r="C206" s="163">
        <v>20</v>
      </c>
      <c r="D206" s="304"/>
      <c r="E206" s="306"/>
      <c r="F206" s="50">
        <f>+F209+F211</f>
        <v>20825575264</v>
      </c>
      <c r="G206" s="50">
        <f t="shared" ref="G206:H206" si="205">+G209+G211</f>
        <v>0</v>
      </c>
      <c r="H206" s="50">
        <f t="shared" si="205"/>
        <v>20825575264</v>
      </c>
      <c r="I206" s="166">
        <f t="shared" si="199"/>
        <v>3.8641366102369042E-3</v>
      </c>
      <c r="J206" s="50">
        <f t="shared" ref="J206:L206" si="206">+J209+J211</f>
        <v>144031653</v>
      </c>
      <c r="K206" s="50">
        <f t="shared" si="206"/>
        <v>144031653</v>
      </c>
      <c r="L206" s="50">
        <f t="shared" si="206"/>
        <v>0</v>
      </c>
      <c r="M206" s="166">
        <f t="shared" si="204"/>
        <v>6.916094810066515E-3</v>
      </c>
      <c r="N206" s="166">
        <f t="shared" si="201"/>
        <v>6.916094810066515E-3</v>
      </c>
      <c r="O206" s="167">
        <f t="shared" ref="O206:O224" si="207">+K206/J206</f>
        <v>1</v>
      </c>
    </row>
    <row r="207" spans="1:15" ht="42" customHeight="1" x14ac:dyDescent="0.25">
      <c r="A207" s="46" t="s">
        <v>499</v>
      </c>
      <c r="B207" s="47" t="s">
        <v>38</v>
      </c>
      <c r="C207" s="163">
        <v>10</v>
      </c>
      <c r="D207" s="163" t="s">
        <v>39</v>
      </c>
      <c r="E207" s="164" t="s">
        <v>393</v>
      </c>
      <c r="F207" s="50">
        <f t="shared" ref="F207:H207" si="208">+F208</f>
        <v>1096676616</v>
      </c>
      <c r="G207" s="50">
        <f t="shared" si="208"/>
        <v>243997600</v>
      </c>
      <c r="H207" s="50">
        <f t="shared" si="208"/>
        <v>852679016</v>
      </c>
      <c r="I207" s="166">
        <f t="shared" si="199"/>
        <v>1.5821259008398352E-4</v>
      </c>
      <c r="J207" s="50">
        <f t="shared" ref="J207:L207" si="209">+J208</f>
        <v>227038399</v>
      </c>
      <c r="K207" s="50">
        <f t="shared" si="209"/>
        <v>227038399</v>
      </c>
      <c r="L207" s="50">
        <f t="shared" si="209"/>
        <v>0</v>
      </c>
      <c r="M207" s="166">
        <f t="shared" si="204"/>
        <v>0.26626478984443541</v>
      </c>
      <c r="N207" s="166">
        <f t="shared" si="201"/>
        <v>0.26626478984443541</v>
      </c>
      <c r="O207" s="167">
        <f t="shared" si="207"/>
        <v>1</v>
      </c>
    </row>
    <row r="208" spans="1:15" ht="42" customHeight="1" x14ac:dyDescent="0.25">
      <c r="A208" s="54" t="s">
        <v>500</v>
      </c>
      <c r="B208" s="55" t="s">
        <v>38</v>
      </c>
      <c r="C208" s="170">
        <v>10</v>
      </c>
      <c r="D208" s="170" t="s">
        <v>39</v>
      </c>
      <c r="E208" s="223" t="s">
        <v>262</v>
      </c>
      <c r="F208" s="57">
        <v>1096676616</v>
      </c>
      <c r="G208" s="173">
        <v>243997600</v>
      </c>
      <c r="H208" s="174">
        <f t="shared" ref="H208" si="210">+F208-G208</f>
        <v>852679016</v>
      </c>
      <c r="I208" s="176">
        <f t="shared" si="199"/>
        <v>1.5821259008398352E-4</v>
      </c>
      <c r="J208" s="173">
        <v>227038399</v>
      </c>
      <c r="K208" s="173">
        <v>227038399</v>
      </c>
      <c r="L208" s="174">
        <f t="shared" ref="L208" si="211">+J208-K208</f>
        <v>0</v>
      </c>
      <c r="M208" s="176">
        <f t="shared" si="204"/>
        <v>0.26626478984443541</v>
      </c>
      <c r="N208" s="176">
        <f t="shared" si="201"/>
        <v>0.26626478984443541</v>
      </c>
      <c r="O208" s="177">
        <f t="shared" si="207"/>
        <v>1</v>
      </c>
    </row>
    <row r="209" spans="1:15" ht="42" customHeight="1" x14ac:dyDescent="0.25">
      <c r="A209" s="46" t="s">
        <v>499</v>
      </c>
      <c r="B209" s="47" t="s">
        <v>42</v>
      </c>
      <c r="C209" s="163">
        <v>20</v>
      </c>
      <c r="D209" s="163" t="s">
        <v>39</v>
      </c>
      <c r="E209" s="164" t="s">
        <v>393</v>
      </c>
      <c r="F209" s="50">
        <f t="shared" ref="F209:H209" si="212">+F210</f>
        <v>184071816</v>
      </c>
      <c r="G209" s="50">
        <f t="shared" si="212"/>
        <v>0</v>
      </c>
      <c r="H209" s="50">
        <f t="shared" si="212"/>
        <v>184071816</v>
      </c>
      <c r="I209" s="166">
        <f t="shared" si="199"/>
        <v>3.4154093421272188E-5</v>
      </c>
      <c r="J209" s="50">
        <f t="shared" ref="J209:L209" si="213">+J210</f>
        <v>144031653</v>
      </c>
      <c r="K209" s="50">
        <f t="shared" si="213"/>
        <v>144031653</v>
      </c>
      <c r="L209" s="50">
        <f t="shared" si="213"/>
        <v>0</v>
      </c>
      <c r="M209" s="166">
        <f t="shared" si="204"/>
        <v>0.78247531930689485</v>
      </c>
      <c r="N209" s="166">
        <f t="shared" si="201"/>
        <v>0.78247531930689485</v>
      </c>
      <c r="O209" s="167">
        <f t="shared" si="207"/>
        <v>1</v>
      </c>
    </row>
    <row r="210" spans="1:15" ht="42" customHeight="1" x14ac:dyDescent="0.25">
      <c r="A210" s="54" t="s">
        <v>500</v>
      </c>
      <c r="B210" s="55" t="s">
        <v>42</v>
      </c>
      <c r="C210" s="170">
        <v>20</v>
      </c>
      <c r="D210" s="170" t="s">
        <v>39</v>
      </c>
      <c r="E210" s="223" t="s">
        <v>262</v>
      </c>
      <c r="F210" s="172">
        <v>184071816</v>
      </c>
      <c r="G210" s="173">
        <v>0</v>
      </c>
      <c r="H210" s="174">
        <f t="shared" ref="H210" si="214">+F210-G210</f>
        <v>184071816</v>
      </c>
      <c r="I210" s="176">
        <f t="shared" si="199"/>
        <v>3.4154093421272188E-5</v>
      </c>
      <c r="J210" s="173">
        <v>144031653</v>
      </c>
      <c r="K210" s="173">
        <v>144031653</v>
      </c>
      <c r="L210" s="174">
        <f t="shared" ref="L210" si="215">+J210-K210</f>
        <v>0</v>
      </c>
      <c r="M210" s="166">
        <f t="shared" si="204"/>
        <v>0.78247531930689485</v>
      </c>
      <c r="N210" s="166">
        <f t="shared" si="201"/>
        <v>0.78247531930689485</v>
      </c>
      <c r="O210" s="167">
        <f t="shared" si="207"/>
        <v>1</v>
      </c>
    </row>
    <row r="211" spans="1:15" ht="42" customHeight="1" x14ac:dyDescent="0.25">
      <c r="A211" s="46" t="s">
        <v>497</v>
      </c>
      <c r="B211" s="47" t="s">
        <v>42</v>
      </c>
      <c r="C211" s="163">
        <v>20</v>
      </c>
      <c r="D211" s="163" t="s">
        <v>39</v>
      </c>
      <c r="E211" s="164" t="s">
        <v>390</v>
      </c>
      <c r="F211" s="168">
        <f t="shared" ref="F211:H211" si="216">+F212</f>
        <v>20641503448</v>
      </c>
      <c r="G211" s="168">
        <f t="shared" si="216"/>
        <v>0</v>
      </c>
      <c r="H211" s="168">
        <f t="shared" si="216"/>
        <v>20641503448</v>
      </c>
      <c r="I211" s="166">
        <f t="shared" si="199"/>
        <v>3.829982516815632E-3</v>
      </c>
      <c r="J211" s="168">
        <f t="shared" ref="J211:L211" si="217">+J212</f>
        <v>0</v>
      </c>
      <c r="K211" s="168">
        <f t="shared" si="217"/>
        <v>0</v>
      </c>
      <c r="L211" s="168">
        <f t="shared" si="217"/>
        <v>0</v>
      </c>
      <c r="M211" s="166">
        <f t="shared" si="204"/>
        <v>0</v>
      </c>
      <c r="N211" s="166">
        <f t="shared" si="201"/>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8">+F212-G212</f>
        <v>20641503448</v>
      </c>
      <c r="I212" s="176">
        <f t="shared" si="199"/>
        <v>3.829982516815632E-3</v>
      </c>
      <c r="J212" s="173">
        <v>0</v>
      </c>
      <c r="K212" s="173">
        <v>0</v>
      </c>
      <c r="L212" s="174">
        <f t="shared" ref="L212" si="219">+J212-K212</f>
        <v>0</v>
      </c>
      <c r="M212" s="176">
        <f t="shared" si="204"/>
        <v>0</v>
      </c>
      <c r="N212" s="176">
        <f t="shared" si="201"/>
        <v>0</v>
      </c>
      <c r="O212" s="177" t="s">
        <v>41</v>
      </c>
    </row>
    <row r="213" spans="1:15" ht="60" customHeight="1" x14ac:dyDescent="0.25">
      <c r="A213" s="46" t="s">
        <v>501</v>
      </c>
      <c r="B213" s="115" t="s">
        <v>38</v>
      </c>
      <c r="C213" s="163">
        <v>10</v>
      </c>
      <c r="D213" s="163" t="s">
        <v>39</v>
      </c>
      <c r="E213" s="220" t="s">
        <v>577</v>
      </c>
      <c r="F213" s="50">
        <f t="shared" ref="F213:H215" si="220">+F214</f>
        <v>2494114229</v>
      </c>
      <c r="G213" s="50">
        <f t="shared" si="220"/>
        <v>0</v>
      </c>
      <c r="H213" s="50">
        <f t="shared" si="220"/>
        <v>2494114229</v>
      </c>
      <c r="I213" s="166">
        <f t="shared" si="199"/>
        <v>4.6277704122064104E-4</v>
      </c>
      <c r="J213" s="50">
        <f t="shared" ref="J213:L215" si="221">+J214</f>
        <v>187815713</v>
      </c>
      <c r="K213" s="50">
        <f t="shared" si="221"/>
        <v>184399223</v>
      </c>
      <c r="L213" s="50">
        <f t="shared" si="221"/>
        <v>3416490</v>
      </c>
      <c r="M213" s="166">
        <f t="shared" si="204"/>
        <v>7.530357303454524E-2</v>
      </c>
      <c r="N213" s="166">
        <f t="shared" si="201"/>
        <v>7.3933752053503082E-2</v>
      </c>
      <c r="O213" s="167">
        <f t="shared" si="207"/>
        <v>0.98180934946587772</v>
      </c>
    </row>
    <row r="214" spans="1:15" ht="78.75" customHeight="1" x14ac:dyDescent="0.25">
      <c r="A214" s="46" t="s">
        <v>503</v>
      </c>
      <c r="B214" s="115" t="s">
        <v>38</v>
      </c>
      <c r="C214" s="163">
        <v>10</v>
      </c>
      <c r="D214" s="163" t="s">
        <v>39</v>
      </c>
      <c r="E214" s="164" t="s">
        <v>552</v>
      </c>
      <c r="F214" s="50">
        <f t="shared" si="220"/>
        <v>2494114229</v>
      </c>
      <c r="G214" s="50">
        <f t="shared" si="220"/>
        <v>0</v>
      </c>
      <c r="H214" s="50">
        <f t="shared" si="220"/>
        <v>2494114229</v>
      </c>
      <c r="I214" s="166">
        <f t="shared" si="199"/>
        <v>4.6277704122064104E-4</v>
      </c>
      <c r="J214" s="50">
        <f t="shared" si="221"/>
        <v>187815713</v>
      </c>
      <c r="K214" s="50">
        <f t="shared" si="221"/>
        <v>184399223</v>
      </c>
      <c r="L214" s="50">
        <f t="shared" si="221"/>
        <v>3416490</v>
      </c>
      <c r="M214" s="166">
        <f t="shared" si="204"/>
        <v>7.530357303454524E-2</v>
      </c>
      <c r="N214" s="166">
        <f t="shared" si="201"/>
        <v>7.3933752053503082E-2</v>
      </c>
      <c r="O214" s="167">
        <f t="shared" si="207"/>
        <v>0.98180934946587772</v>
      </c>
    </row>
    <row r="215" spans="1:15" ht="60" customHeight="1" x14ac:dyDescent="0.25">
      <c r="A215" s="46" t="s">
        <v>504</v>
      </c>
      <c r="B215" s="115" t="s">
        <v>38</v>
      </c>
      <c r="C215" s="163">
        <v>10</v>
      </c>
      <c r="D215" s="163" t="s">
        <v>39</v>
      </c>
      <c r="E215" s="220" t="s">
        <v>505</v>
      </c>
      <c r="F215" s="50">
        <f t="shared" si="220"/>
        <v>2494114229</v>
      </c>
      <c r="G215" s="50">
        <f t="shared" si="220"/>
        <v>0</v>
      </c>
      <c r="H215" s="50">
        <f t="shared" si="220"/>
        <v>2494114229</v>
      </c>
      <c r="I215" s="166">
        <f t="shared" si="199"/>
        <v>4.6277704122064104E-4</v>
      </c>
      <c r="J215" s="50">
        <f t="shared" si="221"/>
        <v>187815713</v>
      </c>
      <c r="K215" s="50">
        <f t="shared" si="221"/>
        <v>184399223</v>
      </c>
      <c r="L215" s="50">
        <f t="shared" si="221"/>
        <v>3416490</v>
      </c>
      <c r="M215" s="166">
        <f t="shared" si="204"/>
        <v>7.530357303454524E-2</v>
      </c>
      <c r="N215" s="166">
        <f t="shared" si="201"/>
        <v>7.3933752053503082E-2</v>
      </c>
      <c r="O215" s="167">
        <f t="shared" si="207"/>
        <v>0.98180934946587772</v>
      </c>
    </row>
    <row r="216" spans="1:15" ht="42" customHeight="1" x14ac:dyDescent="0.25">
      <c r="A216" s="169" t="s">
        <v>506</v>
      </c>
      <c r="B216" s="116" t="s">
        <v>38</v>
      </c>
      <c r="C216" s="170">
        <v>10</v>
      </c>
      <c r="D216" s="170" t="s">
        <v>39</v>
      </c>
      <c r="E216" s="223" t="s">
        <v>262</v>
      </c>
      <c r="F216" s="172">
        <v>2494114229</v>
      </c>
      <c r="G216" s="173">
        <v>0</v>
      </c>
      <c r="H216" s="174">
        <f t="shared" ref="H216" si="222">+F216-G216</f>
        <v>2494114229</v>
      </c>
      <c r="I216" s="176">
        <f t="shared" si="199"/>
        <v>4.6277704122064104E-4</v>
      </c>
      <c r="J216" s="173">
        <v>187815713</v>
      </c>
      <c r="K216" s="173">
        <v>184399223</v>
      </c>
      <c r="L216" s="174">
        <f t="shared" ref="L216" si="223">+J216-K216</f>
        <v>3416490</v>
      </c>
      <c r="M216" s="176">
        <f t="shared" si="204"/>
        <v>7.530357303454524E-2</v>
      </c>
      <c r="N216" s="176">
        <f t="shared" si="201"/>
        <v>7.3933752053503082E-2</v>
      </c>
      <c r="O216" s="177">
        <f t="shared" si="207"/>
        <v>0.98180934946587772</v>
      </c>
    </row>
    <row r="217" spans="1:15" ht="70.5" customHeight="1" x14ac:dyDescent="0.25">
      <c r="A217" s="46" t="s">
        <v>507</v>
      </c>
      <c r="B217" s="115" t="s">
        <v>38</v>
      </c>
      <c r="C217" s="163">
        <v>10</v>
      </c>
      <c r="D217" s="163" t="s">
        <v>39</v>
      </c>
      <c r="E217" s="220" t="s">
        <v>508</v>
      </c>
      <c r="F217" s="50">
        <f t="shared" ref="F217:H219" si="224">+F218</f>
        <v>91567665</v>
      </c>
      <c r="G217" s="50">
        <f t="shared" si="224"/>
        <v>0</v>
      </c>
      <c r="H217" s="50">
        <f t="shared" si="224"/>
        <v>91567665</v>
      </c>
      <c r="I217" s="165">
        <f t="shared" si="199"/>
        <v>1.6990165321005771E-5</v>
      </c>
      <c r="J217" s="50">
        <f t="shared" ref="J217:L219" si="225">+J218</f>
        <v>91410165</v>
      </c>
      <c r="K217" s="50">
        <f t="shared" si="225"/>
        <v>91410165</v>
      </c>
      <c r="L217" s="50">
        <f t="shared" si="225"/>
        <v>0</v>
      </c>
      <c r="M217" s="166">
        <f t="shared" si="204"/>
        <v>0.99827996050789325</v>
      </c>
      <c r="N217" s="166">
        <f t="shared" si="201"/>
        <v>0.99827996050789325</v>
      </c>
      <c r="O217" s="167">
        <f t="shared" si="207"/>
        <v>1</v>
      </c>
    </row>
    <row r="218" spans="1:15" ht="75.75" customHeight="1" x14ac:dyDescent="0.25">
      <c r="A218" s="46" t="s">
        <v>509</v>
      </c>
      <c r="B218" s="115" t="s">
        <v>38</v>
      </c>
      <c r="C218" s="163">
        <v>10</v>
      </c>
      <c r="D218" s="163" t="s">
        <v>39</v>
      </c>
      <c r="E218" s="164" t="s">
        <v>552</v>
      </c>
      <c r="F218" s="50">
        <f t="shared" si="224"/>
        <v>91567665</v>
      </c>
      <c r="G218" s="50">
        <f t="shared" si="224"/>
        <v>0</v>
      </c>
      <c r="H218" s="50">
        <f t="shared" si="224"/>
        <v>91567665</v>
      </c>
      <c r="I218" s="165">
        <f t="shared" si="199"/>
        <v>1.6990165321005771E-5</v>
      </c>
      <c r="J218" s="50">
        <f t="shared" si="225"/>
        <v>91410165</v>
      </c>
      <c r="K218" s="50">
        <f t="shared" si="225"/>
        <v>91410165</v>
      </c>
      <c r="L218" s="50">
        <f t="shared" si="225"/>
        <v>0</v>
      </c>
      <c r="M218" s="166">
        <f t="shared" si="204"/>
        <v>0.99827996050789325</v>
      </c>
      <c r="N218" s="166">
        <f t="shared" si="201"/>
        <v>0.99827996050789325</v>
      </c>
      <c r="O218" s="167">
        <f t="shared" si="207"/>
        <v>1</v>
      </c>
    </row>
    <row r="219" spans="1:15" ht="42" customHeight="1" x14ac:dyDescent="0.25">
      <c r="A219" s="46" t="s">
        <v>510</v>
      </c>
      <c r="B219" s="115" t="s">
        <v>38</v>
      </c>
      <c r="C219" s="163">
        <v>10</v>
      </c>
      <c r="D219" s="163" t="s">
        <v>39</v>
      </c>
      <c r="E219" s="220" t="s">
        <v>511</v>
      </c>
      <c r="F219" s="50">
        <f t="shared" si="224"/>
        <v>91567665</v>
      </c>
      <c r="G219" s="50">
        <f t="shared" si="224"/>
        <v>0</v>
      </c>
      <c r="H219" s="50">
        <f t="shared" si="224"/>
        <v>91567665</v>
      </c>
      <c r="I219" s="165">
        <f t="shared" si="199"/>
        <v>1.6990165321005771E-5</v>
      </c>
      <c r="J219" s="50">
        <f t="shared" si="225"/>
        <v>91410165</v>
      </c>
      <c r="K219" s="50">
        <f t="shared" si="225"/>
        <v>91410165</v>
      </c>
      <c r="L219" s="50">
        <f t="shared" si="225"/>
        <v>0</v>
      </c>
      <c r="M219" s="166">
        <f t="shared" si="204"/>
        <v>0.99827996050789325</v>
      </c>
      <c r="N219" s="166">
        <f t="shared" si="201"/>
        <v>0.99827996050789325</v>
      </c>
      <c r="O219" s="167">
        <f t="shared" si="207"/>
        <v>1</v>
      </c>
    </row>
    <row r="220" spans="1:15" ht="42" customHeight="1" x14ac:dyDescent="0.25">
      <c r="A220" s="169" t="s">
        <v>512</v>
      </c>
      <c r="B220" s="116" t="s">
        <v>38</v>
      </c>
      <c r="C220" s="170">
        <v>10</v>
      </c>
      <c r="D220" s="170" t="s">
        <v>39</v>
      </c>
      <c r="E220" s="223" t="s">
        <v>262</v>
      </c>
      <c r="F220" s="57">
        <v>91567665</v>
      </c>
      <c r="G220" s="173">
        <v>0</v>
      </c>
      <c r="H220" s="174">
        <f t="shared" ref="H220" si="226">+F220-G220</f>
        <v>91567665</v>
      </c>
      <c r="I220" s="183">
        <f t="shared" si="199"/>
        <v>1.6990165321005771E-5</v>
      </c>
      <c r="J220" s="173">
        <v>91410165</v>
      </c>
      <c r="K220" s="173">
        <v>91410165</v>
      </c>
      <c r="L220" s="174">
        <f t="shared" ref="L220" si="227">+J220-K220</f>
        <v>0</v>
      </c>
      <c r="M220" s="176">
        <f t="shared" si="204"/>
        <v>0.99827996050789325</v>
      </c>
      <c r="N220" s="176">
        <f t="shared" si="201"/>
        <v>0.99827996050789325</v>
      </c>
      <c r="O220" s="177">
        <f t="shared" si="207"/>
        <v>1</v>
      </c>
    </row>
    <row r="221" spans="1:15" ht="95.25" customHeight="1" x14ac:dyDescent="0.25">
      <c r="A221" s="46" t="s">
        <v>578</v>
      </c>
      <c r="B221" s="115" t="s">
        <v>38</v>
      </c>
      <c r="C221" s="163">
        <v>10</v>
      </c>
      <c r="D221" s="163" t="s">
        <v>39</v>
      </c>
      <c r="E221" s="220" t="s">
        <v>579</v>
      </c>
      <c r="F221" s="50">
        <f t="shared" ref="F221:H223" si="228">+F222</f>
        <v>9945000</v>
      </c>
      <c r="G221" s="50">
        <f t="shared" si="228"/>
        <v>0</v>
      </c>
      <c r="H221" s="50">
        <f t="shared" si="228"/>
        <v>9945000</v>
      </c>
      <c r="I221" s="178">
        <f t="shared" si="199"/>
        <v>1.8452714079517305E-6</v>
      </c>
      <c r="J221" s="50">
        <f t="shared" ref="J221:L223" si="229">+J222</f>
        <v>9945000</v>
      </c>
      <c r="K221" s="50">
        <f t="shared" si="229"/>
        <v>9945000</v>
      </c>
      <c r="L221" s="50">
        <f t="shared" si="229"/>
        <v>0</v>
      </c>
      <c r="M221" s="166">
        <f t="shared" si="204"/>
        <v>1</v>
      </c>
      <c r="N221" s="166">
        <f t="shared" si="201"/>
        <v>1</v>
      </c>
      <c r="O221" s="167">
        <f t="shared" si="207"/>
        <v>1</v>
      </c>
    </row>
    <row r="222" spans="1:15" ht="75.75" customHeight="1" x14ac:dyDescent="0.25">
      <c r="A222" s="46" t="s">
        <v>580</v>
      </c>
      <c r="B222" s="115" t="s">
        <v>38</v>
      </c>
      <c r="C222" s="163">
        <v>10</v>
      </c>
      <c r="D222" s="163" t="s">
        <v>39</v>
      </c>
      <c r="E222" s="164" t="s">
        <v>581</v>
      </c>
      <c r="F222" s="50">
        <f t="shared" si="228"/>
        <v>9945000</v>
      </c>
      <c r="G222" s="50">
        <f t="shared" si="228"/>
        <v>0</v>
      </c>
      <c r="H222" s="50">
        <f t="shared" si="228"/>
        <v>9945000</v>
      </c>
      <c r="I222" s="178">
        <f t="shared" si="199"/>
        <v>1.8452714079517305E-6</v>
      </c>
      <c r="J222" s="50">
        <f t="shared" si="229"/>
        <v>9945000</v>
      </c>
      <c r="K222" s="50">
        <f t="shared" si="229"/>
        <v>9945000</v>
      </c>
      <c r="L222" s="50">
        <f t="shared" si="229"/>
        <v>0</v>
      </c>
      <c r="M222" s="166">
        <f t="shared" si="204"/>
        <v>1</v>
      </c>
      <c r="N222" s="166">
        <f t="shared" si="201"/>
        <v>1</v>
      </c>
      <c r="O222" s="167">
        <f t="shared" si="207"/>
        <v>1</v>
      </c>
    </row>
    <row r="223" spans="1:15" ht="42" customHeight="1" x14ac:dyDescent="0.25">
      <c r="A223" s="46" t="s">
        <v>582</v>
      </c>
      <c r="B223" s="115" t="s">
        <v>38</v>
      </c>
      <c r="C223" s="163">
        <v>10</v>
      </c>
      <c r="D223" s="163" t="s">
        <v>39</v>
      </c>
      <c r="E223" s="220" t="s">
        <v>390</v>
      </c>
      <c r="F223" s="50">
        <f t="shared" si="228"/>
        <v>9945000</v>
      </c>
      <c r="G223" s="50">
        <f t="shared" si="228"/>
        <v>0</v>
      </c>
      <c r="H223" s="50">
        <f t="shared" si="228"/>
        <v>9945000</v>
      </c>
      <c r="I223" s="178">
        <f t="shared" si="199"/>
        <v>1.8452714079517305E-6</v>
      </c>
      <c r="J223" s="50">
        <f t="shared" si="229"/>
        <v>9945000</v>
      </c>
      <c r="K223" s="50">
        <f t="shared" si="229"/>
        <v>9945000</v>
      </c>
      <c r="L223" s="50">
        <f t="shared" si="229"/>
        <v>0</v>
      </c>
      <c r="M223" s="166">
        <f t="shared" si="204"/>
        <v>1</v>
      </c>
      <c r="N223" s="166">
        <f t="shared" si="201"/>
        <v>1</v>
      </c>
      <c r="O223" s="167">
        <f t="shared" si="207"/>
        <v>1</v>
      </c>
    </row>
    <row r="224" spans="1:15" ht="42" customHeight="1" thickBot="1" x14ac:dyDescent="0.3">
      <c r="A224" s="186" t="s">
        <v>583</v>
      </c>
      <c r="B224" s="276" t="s">
        <v>38</v>
      </c>
      <c r="C224" s="187">
        <v>10</v>
      </c>
      <c r="D224" s="187" t="s">
        <v>39</v>
      </c>
      <c r="E224" s="275" t="s">
        <v>262</v>
      </c>
      <c r="F224" s="82">
        <v>9945000</v>
      </c>
      <c r="G224" s="190">
        <v>0</v>
      </c>
      <c r="H224" s="191">
        <f t="shared" ref="H224" si="230">+F224-G224</f>
        <v>9945000</v>
      </c>
      <c r="I224" s="192">
        <f t="shared" si="199"/>
        <v>1.8452714079517305E-6</v>
      </c>
      <c r="J224" s="190">
        <v>9945000</v>
      </c>
      <c r="K224" s="190">
        <v>9945000</v>
      </c>
      <c r="L224" s="191">
        <f t="shared" ref="L224" si="231">+J224-K224</f>
        <v>0</v>
      </c>
      <c r="M224" s="193">
        <f t="shared" si="204"/>
        <v>1</v>
      </c>
      <c r="N224" s="193">
        <f t="shared" si="201"/>
        <v>1</v>
      </c>
      <c r="O224" s="194">
        <f t="shared" si="207"/>
        <v>1</v>
      </c>
    </row>
    <row r="225" spans="1:15" ht="30.75" customHeight="1" thickBot="1" x14ac:dyDescent="0.3">
      <c r="A225" s="363" t="s">
        <v>519</v>
      </c>
      <c r="B225" s="364"/>
      <c r="C225" s="364"/>
      <c r="D225" s="364"/>
      <c r="E225" s="364"/>
      <c r="F225" s="155">
        <f>+F50+F49+F48+F44+F9</f>
        <v>5389696443358.3105</v>
      </c>
      <c r="G225" s="155">
        <f t="shared" ref="G225:L225" si="232">+G50+G49+G48+G44+G9</f>
        <v>245353863</v>
      </c>
      <c r="H225" s="155">
        <f>+H50+H49+H48+H44+H9</f>
        <v>5389451089495.3105</v>
      </c>
      <c r="I225" s="156">
        <f t="shared" si="232"/>
        <v>1</v>
      </c>
      <c r="J225" s="155">
        <f t="shared" si="232"/>
        <v>5363614992041.9805</v>
      </c>
      <c r="K225" s="155">
        <f t="shared" si="232"/>
        <v>4011271974026.1001</v>
      </c>
      <c r="L225" s="155">
        <f t="shared" si="232"/>
        <v>1352343018015.8799</v>
      </c>
      <c r="M225" s="157">
        <f t="shared" si="204"/>
        <v>0.99520617275779943</v>
      </c>
      <c r="N225" s="157">
        <f t="shared" si="201"/>
        <v>0.74428209986812055</v>
      </c>
      <c r="O225" s="158">
        <f>+K225/J225</f>
        <v>0.74786724624672762</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621</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5359-D138-412E-AEB0-1774DB5F3874}">
  <dimension ref="A1:O230"/>
  <sheetViews>
    <sheetView topLeftCell="A3" zoomScale="69" zoomScaleNormal="69" workbookViewId="0">
      <pane xSplit="5" ySplit="7" topLeftCell="F221"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5.5703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623</v>
      </c>
      <c r="B5" s="378"/>
      <c r="C5" s="378"/>
      <c r="D5" s="378"/>
      <c r="E5" s="378"/>
      <c r="F5" s="378"/>
      <c r="G5" s="378"/>
      <c r="H5" s="378"/>
      <c r="I5" s="378"/>
      <c r="J5" s="378"/>
      <c r="K5" s="141"/>
      <c r="L5" s="141"/>
      <c r="M5" s="141"/>
      <c r="N5" s="141"/>
      <c r="O5" s="141"/>
    </row>
    <row r="6" spans="1:15" ht="26.25" customHeight="1" thickBot="1" x14ac:dyDescent="0.3">
      <c r="A6" s="141"/>
      <c r="B6" s="141"/>
      <c r="C6" s="145"/>
      <c r="D6" s="145"/>
      <c r="E6" s="143"/>
      <c r="F6" s="143"/>
      <c r="G6" s="143"/>
      <c r="H6" s="146" t="s">
        <v>3</v>
      </c>
      <c r="I6" s="147" t="s">
        <v>4</v>
      </c>
      <c r="J6" s="148" t="s">
        <v>5</v>
      </c>
      <c r="K6" s="143"/>
      <c r="L6" s="141"/>
      <c r="M6" s="141"/>
      <c r="N6" s="141"/>
      <c r="O6" s="141"/>
    </row>
    <row r="7" spans="1:15" ht="29.25" customHeight="1" x14ac:dyDescent="0.25">
      <c r="A7" s="358" t="s">
        <v>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2" t="s">
        <v>39</v>
      </c>
      <c r="E9" s="154" t="s">
        <v>40</v>
      </c>
      <c r="F9" s="155">
        <f>+F10</f>
        <v>725118360.69000006</v>
      </c>
      <c r="G9" s="155">
        <f>+G10</f>
        <v>1356263</v>
      </c>
      <c r="H9" s="155">
        <f>+H10</f>
        <v>723762097.69000006</v>
      </c>
      <c r="I9" s="156">
        <f>+H9/$H$225</f>
        <v>1.3429283643184907E-4</v>
      </c>
      <c r="J9" s="155">
        <f>+J10</f>
        <v>598220528</v>
      </c>
      <c r="K9" s="155">
        <f>+K10</f>
        <v>598220528</v>
      </c>
      <c r="L9" s="155">
        <f>+L10</f>
        <v>0</v>
      </c>
      <c r="M9" s="157">
        <f>+J9/H9</f>
        <v>0.82654304488907937</v>
      </c>
      <c r="N9" s="157">
        <f>+K9/H9</f>
        <v>0.82654304488907937</v>
      </c>
      <c r="O9" s="158">
        <f>+K9/J9</f>
        <v>1</v>
      </c>
    </row>
    <row r="10" spans="1:15" s="1" customFormat="1" ht="42" customHeight="1" x14ac:dyDescent="0.25">
      <c r="A10" s="38" t="s">
        <v>103</v>
      </c>
      <c r="B10" s="39" t="s">
        <v>42</v>
      </c>
      <c r="C10" s="39">
        <v>20</v>
      </c>
      <c r="D10" s="39" t="s">
        <v>39</v>
      </c>
      <c r="E10" s="159" t="s">
        <v>104</v>
      </c>
      <c r="F10" s="42">
        <f>+F11+F17</f>
        <v>725118360.69000006</v>
      </c>
      <c r="G10" s="42">
        <f>+G11+G17</f>
        <v>1356263</v>
      </c>
      <c r="H10" s="42">
        <f>+H11+H17</f>
        <v>723762097.69000006</v>
      </c>
      <c r="I10" s="160">
        <f t="shared" ref="I10:I73" si="0">+H10/$H$225</f>
        <v>1.3429283643184907E-4</v>
      </c>
      <c r="J10" s="42">
        <f>+J11+J17</f>
        <v>598220528</v>
      </c>
      <c r="K10" s="42">
        <f>+K11+K17</f>
        <v>598220528</v>
      </c>
      <c r="L10" s="42">
        <f>+L11+L17</f>
        <v>0</v>
      </c>
      <c r="M10" s="160">
        <f>+J10/H10</f>
        <v>0.82654304488907937</v>
      </c>
      <c r="N10" s="160">
        <f t="shared" ref="N10:N73" si="1">+K10/H10</f>
        <v>0.82654304488907937</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2.5789897408681207E-5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2.5789897408681207E-5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2.5789897408681207E-5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7.9076831708822226E-7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1.3384801075617557E-5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1.1614328015975427E-5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1356263</v>
      </c>
      <c r="H17" s="50">
        <f>+H18+H30</f>
        <v>584769201.69000006</v>
      </c>
      <c r="I17" s="166">
        <f t="shared" si="0"/>
        <v>1.0850293902316786E-4</v>
      </c>
      <c r="J17" s="50">
        <f>+J18+J30</f>
        <v>459227632</v>
      </c>
      <c r="K17" s="50">
        <f>+K18+K30</f>
        <v>459227632</v>
      </c>
      <c r="L17" s="50">
        <f>+L18+L30</f>
        <v>0</v>
      </c>
      <c r="M17" s="166">
        <f t="shared" si="4"/>
        <v>0.78531432687087277</v>
      </c>
      <c r="N17" s="166">
        <f t="shared" si="1"/>
        <v>0.78531432687087277</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3.2603772159573677E-6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1.9267945447952657E-6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3.059489438085941E-7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1.1739124100511509E-6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4.4693319093552065E-7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1.3335826711621019E-6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4.0848461165390549E-9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1.0846152432607034E-7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3.8633107079157617E-7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4.7068708599976458E-7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7.0786681510772184E-9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3.5693947577707461E-7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1356263</v>
      </c>
      <c r="H30" s="168">
        <f t="shared" si="12"/>
        <v>567197620.69000006</v>
      </c>
      <c r="I30" s="166">
        <f t="shared" si="0"/>
        <v>1.0524256180721049E-4</v>
      </c>
      <c r="J30" s="168">
        <f>+J31+J34+J36+J41</f>
        <v>444064767</v>
      </c>
      <c r="K30" s="168">
        <f>+K31+K34+K36+K41</f>
        <v>444064767</v>
      </c>
      <c r="L30" s="168">
        <f>+L31+L34+L36+L41</f>
        <v>0</v>
      </c>
      <c r="M30" s="166">
        <f t="shared" si="4"/>
        <v>0.78291013714019453</v>
      </c>
      <c r="N30" s="166">
        <f t="shared" si="1"/>
        <v>0.78291013714019453</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1.2205829134160283E-5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1.4518877190552182E-7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1.2060640362254762E-5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2.7535555236907214E-8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2.7535555236907214E-8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1356263</v>
      </c>
      <c r="H36" s="168">
        <f t="shared" si="19"/>
        <v>185233430.69</v>
      </c>
      <c r="I36" s="165">
        <f t="shared" si="0"/>
        <v>3.4369750624903599E-5</v>
      </c>
      <c r="J36" s="168">
        <f t="shared" ref="J36:L36" si="20">SUM(J37:J40)</f>
        <v>62480187</v>
      </c>
      <c r="K36" s="168">
        <f t="shared" si="20"/>
        <v>62480187</v>
      </c>
      <c r="L36" s="168">
        <f t="shared" si="20"/>
        <v>0</v>
      </c>
      <c r="M36" s="166">
        <f t="shared" si="4"/>
        <v>0.33730513313530641</v>
      </c>
      <c r="N36" s="166">
        <f t="shared" si="1"/>
        <v>0.33730513313530641</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3.7094818788030341E-7</v>
      </c>
      <c r="J37" s="173">
        <v>1191700</v>
      </c>
      <c r="K37" s="173">
        <v>1191700</v>
      </c>
      <c r="L37" s="174">
        <f t="shared" si="15"/>
        <v>0</v>
      </c>
      <c r="M37" s="176">
        <f t="shared" si="4"/>
        <v>0.59608843537414968</v>
      </c>
      <c r="N37" s="176">
        <f t="shared" si="1"/>
        <v>0.59608843537414968</v>
      </c>
      <c r="O37" s="203">
        <f t="shared" si="5"/>
        <v>1</v>
      </c>
    </row>
    <row r="38" spans="1:15" ht="72.75" customHeight="1" x14ac:dyDescent="0.25">
      <c r="A38" s="169" t="s">
        <v>181</v>
      </c>
      <c r="B38" s="170" t="s">
        <v>42</v>
      </c>
      <c r="C38" s="170">
        <v>20</v>
      </c>
      <c r="D38" s="170" t="s">
        <v>39</v>
      </c>
      <c r="E38" s="171" t="s">
        <v>182</v>
      </c>
      <c r="F38" s="172">
        <v>4905625</v>
      </c>
      <c r="G38" s="173">
        <v>1356263</v>
      </c>
      <c r="H38" s="174">
        <f t="shared" si="21"/>
        <v>3549362</v>
      </c>
      <c r="I38" s="179">
        <f t="shared" si="0"/>
        <v>6.585781322685121E-7</v>
      </c>
      <c r="J38" s="173">
        <v>3213362</v>
      </c>
      <c r="K38" s="173">
        <v>3213362</v>
      </c>
      <c r="L38" s="174">
        <f t="shared" si="15"/>
        <v>0</v>
      </c>
      <c r="M38" s="176">
        <f t="shared" si="4"/>
        <v>0.90533509966016423</v>
      </c>
      <c r="N38" s="176">
        <f t="shared" si="1"/>
        <v>0.90533509966016423</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3.3235122318188696E-5</v>
      </c>
      <c r="J39" s="173">
        <v>57508685</v>
      </c>
      <c r="K39" s="173">
        <v>57508685</v>
      </c>
      <c r="L39" s="174">
        <f t="shared" si="15"/>
        <v>0</v>
      </c>
      <c r="M39" s="176">
        <f t="shared" si="4"/>
        <v>0.32106514902232758</v>
      </c>
      <c r="N39" s="176">
        <f t="shared" si="1"/>
        <v>0.32106514902232758</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1.0510198656608596E-7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5.8639446492909681E-5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5.6012148803366952E-5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2.6272976895427345E-6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9.6537513425243318E-2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9.6537513425243318E-2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9.6537513425243318E-2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9.6537513425243318E-2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243997600</v>
      </c>
      <c r="H48" s="207">
        <f>+H51+H159+H165+H183+H189+H195</f>
        <v>145037726198.57001</v>
      </c>
      <c r="I48" s="156">
        <f t="shared" si="0"/>
        <v>2.6911505456001975E-2</v>
      </c>
      <c r="J48" s="207">
        <f>+J51+J159+J165+J183+J189+J195</f>
        <v>143870807987</v>
      </c>
      <c r="K48" s="207">
        <f>+K51+K159+K165+K183+K189+K195</f>
        <v>141801200129</v>
      </c>
      <c r="L48" s="207">
        <f>+L51+L159+L165+L183+L189+L195</f>
        <v>2069607858</v>
      </c>
      <c r="M48" s="156">
        <f t="shared" si="4"/>
        <v>0.99195438151055682</v>
      </c>
      <c r="N48" s="156">
        <f t="shared" si="1"/>
        <v>0.97768493650307986</v>
      </c>
      <c r="O48" s="197">
        <f t="shared" si="5"/>
        <v>0.98561481730062284</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0.87172451277626062</v>
      </c>
      <c r="J49" s="207">
        <f>+J52</f>
        <v>4698099904196.4502</v>
      </c>
      <c r="K49" s="207">
        <f>+K52</f>
        <v>3397532350597.5703</v>
      </c>
      <c r="L49" s="207">
        <f>+L52</f>
        <v>1300567553598.8799</v>
      </c>
      <c r="M49" s="156">
        <f t="shared" si="4"/>
        <v>1</v>
      </c>
      <c r="N49" s="156">
        <f t="shared" si="1"/>
        <v>0.7231715842319183</v>
      </c>
      <c r="O49" s="197">
        <f t="shared" si="5"/>
        <v>0.7231715842319183</v>
      </c>
    </row>
    <row r="50" spans="1:15" s="2" customFormat="1" ht="29.25" customHeight="1" thickBot="1" x14ac:dyDescent="0.3">
      <c r="A50" s="367"/>
      <c r="B50" s="205" t="s">
        <v>42</v>
      </c>
      <c r="C50" s="206">
        <v>20</v>
      </c>
      <c r="D50" s="370"/>
      <c r="E50" s="373"/>
      <c r="F50" s="208">
        <f>+F166+F196</f>
        <v>25307341823.599998</v>
      </c>
      <c r="G50" s="208">
        <f>+G166+G196</f>
        <v>19181433</v>
      </c>
      <c r="H50" s="208">
        <f>+H166+H196</f>
        <v>25288160390.599998</v>
      </c>
      <c r="I50" s="209">
        <f t="shared" si="0"/>
        <v>4.692175506062192E-3</v>
      </c>
      <c r="J50" s="208">
        <f>+J166+J196</f>
        <v>3140336596.5299997</v>
      </c>
      <c r="K50" s="208">
        <f>+K166+K196</f>
        <v>2836985999.5299997</v>
      </c>
      <c r="L50" s="208">
        <f>+L166+L196</f>
        <v>303350597</v>
      </c>
      <c r="M50" s="209">
        <f t="shared" si="4"/>
        <v>0.1241820894847421</v>
      </c>
      <c r="N50" s="209">
        <f t="shared" si="1"/>
        <v>0.11218633367196419</v>
      </c>
      <c r="O50" s="197">
        <f t="shared" si="5"/>
        <v>0.90340188458294712</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2.6218641744896558E-2</v>
      </c>
      <c r="J51" s="211">
        <f t="shared" ref="J51:L52" si="31">+J53</f>
        <v>141191161294</v>
      </c>
      <c r="K51" s="211">
        <f t="shared" si="31"/>
        <v>141191161294</v>
      </c>
      <c r="L51" s="211">
        <f t="shared" si="31"/>
        <v>0</v>
      </c>
      <c r="M51" s="160">
        <f t="shared" si="4"/>
        <v>0.99920438598587147</v>
      </c>
      <c r="N51" s="160">
        <f t="shared" si="1"/>
        <v>0.99920438598587147</v>
      </c>
      <c r="O51" s="161">
        <f t="shared" si="5"/>
        <v>1</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0.87172451277626062</v>
      </c>
      <c r="J52" s="212">
        <f t="shared" si="31"/>
        <v>4698099904196.4502</v>
      </c>
      <c r="K52" s="212">
        <f t="shared" si="31"/>
        <v>3397532350597.5703</v>
      </c>
      <c r="L52" s="212">
        <f t="shared" si="31"/>
        <v>1300567553598.8799</v>
      </c>
      <c r="M52" s="166">
        <f t="shared" si="4"/>
        <v>1</v>
      </c>
      <c r="N52" s="166">
        <f t="shared" si="1"/>
        <v>0.7231715842319183</v>
      </c>
      <c r="O52" s="167">
        <f t="shared" si="5"/>
        <v>0.7231715842319183</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2.6218641744896558E-2</v>
      </c>
      <c r="J53" s="212">
        <f>+J63+J95</f>
        <v>141191161294</v>
      </c>
      <c r="K53" s="212">
        <f>+K63+K95</f>
        <v>141191161294</v>
      </c>
      <c r="L53" s="212">
        <f>+L63+L95</f>
        <v>0</v>
      </c>
      <c r="M53" s="166">
        <f t="shared" si="4"/>
        <v>0.99920438598587147</v>
      </c>
      <c r="N53" s="166">
        <f t="shared" si="1"/>
        <v>0.99920438598587147</v>
      </c>
      <c r="O53" s="167">
        <f t="shared" si="5"/>
        <v>1</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0.87172451277626062</v>
      </c>
      <c r="J54" s="168">
        <f>+J55+J59+J64+J71+J75+J79+J83+J87+J91+J99+J103+J107+J111+J115+J119+J123+J127+J131+J135+J139+J143+J147+J151+J155</f>
        <v>4698099904196.4502</v>
      </c>
      <c r="K54" s="168">
        <f>+K55+K59+K64+K71+K75+K79+K83+K87+K91+K99+K103+K107+K111+K115+K119+K123+K127+K131+K135+K139+K143+K147+K151+K155</f>
        <v>3397532350597.5703</v>
      </c>
      <c r="L54" s="168">
        <f>+L55+L59+L64+L71+L75+L79+L83+L87+L91+L99+L103+L107+L111+L115+L119+L123+L127+L131+L135+L139+L143+L147+L151+L155</f>
        <v>1300567553598.8799</v>
      </c>
      <c r="M54" s="166">
        <f t="shared" si="4"/>
        <v>1</v>
      </c>
      <c r="N54" s="166">
        <f t="shared" si="1"/>
        <v>0.7231715842319183</v>
      </c>
      <c r="O54" s="167">
        <f t="shared" si="5"/>
        <v>0.7231715842319183</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5.0847637623744828E-2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5.0847637623744828E-2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5.0847637623744828E-2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5.0847637623744828E-2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6.4068647083834326E-4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6.4068647083834326E-4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6.4068647083834326E-4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6.4068647083834326E-4</v>
      </c>
      <c r="J62" s="173">
        <v>3452936109</v>
      </c>
      <c r="K62" s="173">
        <v>3452936109</v>
      </c>
      <c r="L62" s="174">
        <f t="shared" ref="L62" si="38">+J62-K62</f>
        <v>0</v>
      </c>
      <c r="M62" s="176">
        <f t="shared" si="4"/>
        <v>1</v>
      </c>
      <c r="N62" s="176">
        <f t="shared" si="1"/>
        <v>1</v>
      </c>
      <c r="O62" s="177">
        <f t="shared" si="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2.6174215194921628E-2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1.7242813851119091E-2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2.6174215194921628E-2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1.7242813851119091E-2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2.6174215194921628E-2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2.6174215194921628E-2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1.7242813851119091E-2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1.7242813851119091E-2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4.4292249637091087E-2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4.4292249637091087E-2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4.4292249637091087E-2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4.4292249637091087E-2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4.7247849691369727E-2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4.7247849691369727E-2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4.7247849691369727E-2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4.7247849691369727E-2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4.254285039597705E-2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4.254285039597705E-2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4.254285039597705E-2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4.254285039597705E-2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4.2668412057121276E-2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4.2668412057121276E-2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4.2668412057121276E-2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4.2668412057121276E-2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4.6280417743263982E-2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4.6280417743263982E-2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4.6280417743263982E-2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4.6280417743263982E-2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3.2183339564514753E-2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3.2183339564514753E-2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3.2183339564514753E-2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3.2183339564514753E-2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4.4426549974927665E-5</v>
      </c>
      <c r="J95" s="168">
        <f t="shared" ref="J95:L96" si="80">+J96</f>
        <v>127010754</v>
      </c>
      <c r="K95" s="168">
        <f t="shared" si="80"/>
        <v>127010754</v>
      </c>
      <c r="L95" s="168">
        <f t="shared" si="80"/>
        <v>0</v>
      </c>
      <c r="M95" s="166">
        <f t="shared" si="59"/>
        <v>0.5304627792294011</v>
      </c>
      <c r="N95" s="166">
        <f t="shared" si="56"/>
        <v>0.5304627792294011</v>
      </c>
      <c r="O95" s="167">
        <f t="shared" si="62"/>
        <v>1</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4.4426549974927665E-5</v>
      </c>
      <c r="J96" s="168">
        <f t="shared" si="80"/>
        <v>127010754</v>
      </c>
      <c r="K96" s="168">
        <f t="shared" si="80"/>
        <v>127010754</v>
      </c>
      <c r="L96" s="168">
        <f t="shared" si="80"/>
        <v>0</v>
      </c>
      <c r="M96" s="166">
        <f t="shared" si="59"/>
        <v>0.5304627792294011</v>
      </c>
      <c r="N96" s="166">
        <f t="shared" si="56"/>
        <v>0.5304627792294011</v>
      </c>
      <c r="O96" s="167">
        <f t="shared" si="62"/>
        <v>1</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4.4426549974927665E-5</v>
      </c>
      <c r="J97" s="168">
        <f t="shared" ref="J97:L97" si="82">SUM(J98:J98)</f>
        <v>127010754</v>
      </c>
      <c r="K97" s="168">
        <f t="shared" si="82"/>
        <v>127010754</v>
      </c>
      <c r="L97" s="168">
        <f t="shared" si="82"/>
        <v>0</v>
      </c>
      <c r="M97" s="166">
        <f t="shared" si="59"/>
        <v>0.5304627792294011</v>
      </c>
      <c r="N97" s="166">
        <f t="shared" si="56"/>
        <v>0.5304627792294011</v>
      </c>
      <c r="O97" s="167">
        <f t="shared" si="62"/>
        <v>1</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4.4426549974927665E-5</v>
      </c>
      <c r="J98" s="173">
        <v>127010754</v>
      </c>
      <c r="K98" s="173">
        <v>127010754</v>
      </c>
      <c r="L98" s="174">
        <f t="shared" ref="L98" si="84">+J98-K98</f>
        <v>0</v>
      </c>
      <c r="M98" s="176">
        <f t="shared" si="59"/>
        <v>0.5304627792294011</v>
      </c>
      <c r="N98" s="176">
        <f t="shared" si="56"/>
        <v>0.5304627792294011</v>
      </c>
      <c r="O98" s="177">
        <f t="shared" si="62"/>
        <v>1</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3.9891080246395864E-2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3.9891080246395864E-2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3.9891080246395864E-2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3.9891080246395864E-2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1.2088250652455739E-2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1.2088250652455739E-2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1.2088250652455739E-2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1.2088250652455739E-2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3.0144748486192707E-2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3.0144748486192707E-2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3.0144748486192707E-2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3.0144748486192707E-2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2.4106739910684089E-2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2.4106739910684089E-2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2.4106739910684089E-2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2.4106739910684089E-2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3.242248104695411E-2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3.242248104695411E-2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3.242248104695411E-2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3.242248104695411E-2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4.5293095028964558E-2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4.5293095028964558E-2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4.5293095028964558E-2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4.5293095028964558E-2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3.5058218803608918E-2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3.5058218803608918E-2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3.5058218803608918E-2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3.5058218803608918E-2</v>
      </c>
      <c r="J126" s="173">
        <v>188943883060</v>
      </c>
      <c r="K126" s="173">
        <v>0</v>
      </c>
      <c r="L126" s="174">
        <f t="shared" ref="L126" si="112">+J126-K126</f>
        <v>188943883060</v>
      </c>
      <c r="M126" s="176">
        <f t="shared" si="59"/>
        <v>1</v>
      </c>
      <c r="N126" s="176">
        <f t="shared" si="56"/>
        <v>0</v>
      </c>
      <c r="O126" s="177">
        <f>+K126/J126</f>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5.8769080138518018E-2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5.8769080138518018E-2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5.8769080138518018E-2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5.8769080138518018E-2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2.0513139115945912E-2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2.0513139115945912E-2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2.0513139115945912E-2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2.0513139115945912E-2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6.0496316337953895E-2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6.0496316337953895E-2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6.0496316337953895E-2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6.0496316337953895E-2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8.7221647183498494E-3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8.7221647183498494E-3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8.7221647183498494E-3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8.7221647183498494E-3</v>
      </c>
      <c r="J142" s="173">
        <v>47007512840.449997</v>
      </c>
      <c r="K142" s="173">
        <v>47007512840.449997</v>
      </c>
      <c r="L142" s="174">
        <f t="shared" ref="L142" si="131">+J142-K142</f>
        <v>0</v>
      </c>
      <c r="M142" s="176">
        <f t="shared" si="129"/>
        <v>1</v>
      </c>
      <c r="N142" s="176">
        <f t="shared" si="126"/>
        <v>1</v>
      </c>
      <c r="O142" s="177">
        <f t="shared" ref="O142:O205"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7.6009544146422459E-3</v>
      </c>
      <c r="J143" s="212">
        <f t="shared" ref="J143:L145" si="134">+J144</f>
        <v>40964826254</v>
      </c>
      <c r="K143" s="212">
        <f t="shared" si="134"/>
        <v>40964826254</v>
      </c>
      <c r="L143" s="212">
        <f t="shared" si="134"/>
        <v>0</v>
      </c>
      <c r="M143" s="166">
        <f t="shared" si="129"/>
        <v>1</v>
      </c>
      <c r="N143" s="166">
        <f t="shared" si="126"/>
        <v>1</v>
      </c>
      <c r="O143" s="167">
        <f t="shared" si="132"/>
        <v>1</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7.6009544146422459E-3</v>
      </c>
      <c r="J144" s="212">
        <f t="shared" si="134"/>
        <v>40964826254</v>
      </c>
      <c r="K144" s="212">
        <f t="shared" si="134"/>
        <v>40964826254</v>
      </c>
      <c r="L144" s="212">
        <f t="shared" si="134"/>
        <v>0</v>
      </c>
      <c r="M144" s="166">
        <f t="shared" si="129"/>
        <v>1</v>
      </c>
      <c r="N144" s="166">
        <f t="shared" si="126"/>
        <v>1</v>
      </c>
      <c r="O144" s="167">
        <f t="shared" si="132"/>
        <v>1</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7.6009544146422459E-3</v>
      </c>
      <c r="J145" s="212">
        <f t="shared" si="134"/>
        <v>40964826254</v>
      </c>
      <c r="K145" s="212">
        <f t="shared" si="134"/>
        <v>40964826254</v>
      </c>
      <c r="L145" s="212">
        <f>+L146</f>
        <v>0</v>
      </c>
      <c r="M145" s="166">
        <f t="shared" si="129"/>
        <v>1</v>
      </c>
      <c r="N145" s="166">
        <f t="shared" si="126"/>
        <v>1</v>
      </c>
      <c r="O145" s="167">
        <f t="shared" si="132"/>
        <v>1</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7.6009544146422459E-3</v>
      </c>
      <c r="J146" s="173">
        <v>40964826254</v>
      </c>
      <c r="K146" s="173">
        <v>40964826254</v>
      </c>
      <c r="L146" s="174">
        <f>+J146-K146</f>
        <v>0</v>
      </c>
      <c r="M146" s="176">
        <f t="shared" si="129"/>
        <v>1</v>
      </c>
      <c r="N146" s="176">
        <f t="shared" si="126"/>
        <v>1</v>
      </c>
      <c r="O146" s="177">
        <f t="shared" si="132"/>
        <v>1</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6.6601126707629618E-2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6.6601126707629618E-2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6.6601126707629618E-2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6.6601126707629618E-2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3.260724434965219E-2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3.260724434965219E-2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3.260724434965219E-2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3.260724434965219E-2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7.346361578327272E-2</v>
      </c>
      <c r="J155" s="212">
        <f t="shared" ref="J155:L157" si="146">+J156</f>
        <v>395927154984</v>
      </c>
      <c r="K155" s="212">
        <f t="shared" si="146"/>
        <v>68405405072.120003</v>
      </c>
      <c r="L155" s="212">
        <f t="shared" si="146"/>
        <v>327521749911.88</v>
      </c>
      <c r="M155" s="166">
        <f t="shared" si="129"/>
        <v>1</v>
      </c>
      <c r="N155" s="166">
        <f t="shared" si="126"/>
        <v>0.17277270379417237</v>
      </c>
      <c r="O155" s="167">
        <f t="shared" si="132"/>
        <v>0.17277270379417237</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7.346361578327272E-2</v>
      </c>
      <c r="J156" s="212">
        <f t="shared" si="146"/>
        <v>395927154984</v>
      </c>
      <c r="K156" s="212">
        <f t="shared" si="146"/>
        <v>68405405072.120003</v>
      </c>
      <c r="L156" s="212">
        <f t="shared" si="146"/>
        <v>327521749911.88</v>
      </c>
      <c r="M156" s="166">
        <f t="shared" si="129"/>
        <v>1</v>
      </c>
      <c r="N156" s="166">
        <f t="shared" si="126"/>
        <v>0.17277270379417237</v>
      </c>
      <c r="O156" s="167">
        <f t="shared" si="132"/>
        <v>0.17277270379417237</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7.346361578327272E-2</v>
      </c>
      <c r="J157" s="212">
        <f t="shared" si="146"/>
        <v>395927154984</v>
      </c>
      <c r="K157" s="212">
        <f t="shared" si="146"/>
        <v>68405405072.120003</v>
      </c>
      <c r="L157" s="212">
        <f t="shared" si="146"/>
        <v>327521749911.88</v>
      </c>
      <c r="M157" s="166">
        <f t="shared" si="129"/>
        <v>1</v>
      </c>
      <c r="N157" s="166">
        <f t="shared" si="126"/>
        <v>0.17277270379417237</v>
      </c>
      <c r="O157" s="167">
        <f t="shared" si="132"/>
        <v>0.17277270379417237</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7.346361578327272E-2</v>
      </c>
      <c r="J158" s="173">
        <v>395927154984</v>
      </c>
      <c r="K158" s="173">
        <v>68405405072.120003</v>
      </c>
      <c r="L158" s="174">
        <f t="shared" ref="L158" si="148">+J158-K158</f>
        <v>327521749911.88</v>
      </c>
      <c r="M158" s="176">
        <f t="shared" si="129"/>
        <v>1</v>
      </c>
      <c r="N158" s="176">
        <f t="shared" si="126"/>
        <v>0.17277270379417237</v>
      </c>
      <c r="O158" s="177">
        <f t="shared" si="132"/>
        <v>0.17277270379417237</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1.0153402053032737E-5</v>
      </c>
      <c r="J159" s="50">
        <f t="shared" ref="J159:L163" si="150">+J160</f>
        <v>8176015</v>
      </c>
      <c r="K159" s="50">
        <f t="shared" si="150"/>
        <v>8176015</v>
      </c>
      <c r="L159" s="50">
        <f t="shared" si="150"/>
        <v>0</v>
      </c>
      <c r="M159" s="166">
        <f t="shared" si="129"/>
        <v>0.14941255990448579</v>
      </c>
      <c r="N159" s="166">
        <f t="shared" si="126"/>
        <v>0.14941255990448579</v>
      </c>
      <c r="O159" s="167">
        <f t="shared" si="132"/>
        <v>1</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1.0153402053032737E-5</v>
      </c>
      <c r="J160" s="168">
        <f t="shared" si="150"/>
        <v>8176015</v>
      </c>
      <c r="K160" s="168">
        <f t="shared" si="150"/>
        <v>8176015</v>
      </c>
      <c r="L160" s="168">
        <f t="shared" si="150"/>
        <v>0</v>
      </c>
      <c r="M160" s="166">
        <f t="shared" si="129"/>
        <v>0.14941255990448579</v>
      </c>
      <c r="N160" s="166">
        <f t="shared" si="126"/>
        <v>0.14941255990448579</v>
      </c>
      <c r="O160" s="167">
        <f t="shared" si="132"/>
        <v>1</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1.0153402053032737E-5</v>
      </c>
      <c r="J161" s="168">
        <f t="shared" si="150"/>
        <v>8176015</v>
      </c>
      <c r="K161" s="168">
        <f t="shared" si="150"/>
        <v>8176015</v>
      </c>
      <c r="L161" s="168">
        <f t="shared" si="150"/>
        <v>0</v>
      </c>
      <c r="M161" s="166">
        <f t="shared" si="129"/>
        <v>0.14941255990448579</v>
      </c>
      <c r="N161" s="166">
        <f t="shared" si="126"/>
        <v>0.14941255990448579</v>
      </c>
      <c r="O161" s="167">
        <f t="shared" si="132"/>
        <v>1</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1.0153402053032737E-5</v>
      </c>
      <c r="J162" s="168">
        <f t="shared" si="150"/>
        <v>8176015</v>
      </c>
      <c r="K162" s="168">
        <f t="shared" si="150"/>
        <v>8176015</v>
      </c>
      <c r="L162" s="168">
        <f t="shared" si="150"/>
        <v>0</v>
      </c>
      <c r="M162" s="166">
        <f t="shared" si="129"/>
        <v>0.14941255990448579</v>
      </c>
      <c r="N162" s="166">
        <f t="shared" si="126"/>
        <v>0.14941255990448579</v>
      </c>
      <c r="O162" s="167">
        <f t="shared" si="132"/>
        <v>1</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1.0153402053032737E-5</v>
      </c>
      <c r="J163" s="168">
        <f t="shared" si="150"/>
        <v>8176015</v>
      </c>
      <c r="K163" s="168">
        <f t="shared" si="150"/>
        <v>8176015</v>
      </c>
      <c r="L163" s="168">
        <f t="shared" si="150"/>
        <v>0</v>
      </c>
      <c r="M163" s="166">
        <f t="shared" si="129"/>
        <v>0.14941255990448579</v>
      </c>
      <c r="N163" s="166">
        <f t="shared" si="126"/>
        <v>0.14941255990448579</v>
      </c>
      <c r="O163" s="167">
        <f t="shared" si="132"/>
        <v>1</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1.0153402053032737E-5</v>
      </c>
      <c r="J164" s="173">
        <v>8176015</v>
      </c>
      <c r="K164" s="173">
        <v>8176015</v>
      </c>
      <c r="L164" s="174">
        <f t="shared" ref="L164" si="153">+J164-K164</f>
        <v>0</v>
      </c>
      <c r="M164" s="176">
        <f t="shared" si="129"/>
        <v>0.14941255990448579</v>
      </c>
      <c r="N164" s="176">
        <f t="shared" si="126"/>
        <v>0.14941255990448579</v>
      </c>
      <c r="O164" s="177">
        <f t="shared" si="132"/>
        <v>1</v>
      </c>
    </row>
    <row r="165" spans="1:15" s="2" customFormat="1" ht="29.25" customHeight="1" x14ac:dyDescent="0.25">
      <c r="A165" s="302" t="s">
        <v>404</v>
      </c>
      <c r="B165" s="163" t="s">
        <v>38</v>
      </c>
      <c r="C165" s="163">
        <v>10</v>
      </c>
      <c r="D165" s="304" t="s">
        <v>39</v>
      </c>
      <c r="E165" s="306" t="s">
        <v>405</v>
      </c>
      <c r="F165" s="168">
        <f t="shared" ref="F165:H166" si="154">+F167</f>
        <v>147810031.56999999</v>
      </c>
      <c r="G165" s="168">
        <f t="shared" si="154"/>
        <v>0</v>
      </c>
      <c r="H165" s="168">
        <f t="shared" si="154"/>
        <v>147810031.56999999</v>
      </c>
      <c r="I165" s="165">
        <f t="shared" si="124"/>
        <v>2.7425902041527579E-5</v>
      </c>
      <c r="J165" s="168">
        <f t="shared" ref="J165:L166" si="155">+J167</f>
        <v>13545473</v>
      </c>
      <c r="K165" s="168">
        <f t="shared" si="155"/>
        <v>13545473</v>
      </c>
      <c r="L165" s="168">
        <f t="shared" si="155"/>
        <v>0</v>
      </c>
      <c r="M165" s="166">
        <f t="shared" si="129"/>
        <v>9.1641094018609454E-2</v>
      </c>
      <c r="N165" s="166">
        <f t="shared" si="126"/>
        <v>9.1641094018609454E-2</v>
      </c>
      <c r="O165" s="167">
        <f t="shared" si="132"/>
        <v>1</v>
      </c>
    </row>
    <row r="166" spans="1:15" s="32" customFormat="1" ht="29.25" customHeight="1" x14ac:dyDescent="0.25">
      <c r="A166" s="302"/>
      <c r="B166" s="47" t="s">
        <v>42</v>
      </c>
      <c r="C166" s="47">
        <v>20</v>
      </c>
      <c r="D166" s="304"/>
      <c r="E166" s="306"/>
      <c r="F166" s="50">
        <f t="shared" si="154"/>
        <v>4481766559.6000004</v>
      </c>
      <c r="G166" s="50">
        <f t="shared" si="154"/>
        <v>0</v>
      </c>
      <c r="H166" s="50">
        <f t="shared" si="154"/>
        <v>4481766559.6000004</v>
      </c>
      <c r="I166" s="166">
        <f t="shared" si="124"/>
        <v>8.315842255833143E-4</v>
      </c>
      <c r="J166" s="50">
        <f t="shared" si="155"/>
        <v>2996304943.5299997</v>
      </c>
      <c r="K166" s="50">
        <f t="shared" si="155"/>
        <v>2692954346.5299997</v>
      </c>
      <c r="L166" s="50">
        <f t="shared" si="155"/>
        <v>303350597</v>
      </c>
      <c r="M166" s="166">
        <f t="shared" si="129"/>
        <v>0.66855444246909224</v>
      </c>
      <c r="N166" s="166">
        <f t="shared" si="126"/>
        <v>0.60086894547456016</v>
      </c>
      <c r="O166" s="167">
        <f t="shared" si="132"/>
        <v>0.89875843656867005</v>
      </c>
    </row>
    <row r="167" spans="1:15" ht="30" customHeight="1" x14ac:dyDescent="0.25">
      <c r="A167" s="302" t="s">
        <v>406</v>
      </c>
      <c r="B167" s="163" t="s">
        <v>38</v>
      </c>
      <c r="C167" s="163">
        <v>10</v>
      </c>
      <c r="D167" s="304" t="s">
        <v>39</v>
      </c>
      <c r="E167" s="306" t="s">
        <v>254</v>
      </c>
      <c r="F167" s="168">
        <f t="shared" ref="F167:H167" si="156">+F169+F179</f>
        <v>147810031.56999999</v>
      </c>
      <c r="G167" s="168">
        <f t="shared" si="156"/>
        <v>0</v>
      </c>
      <c r="H167" s="168">
        <f t="shared" si="156"/>
        <v>147810031.56999999</v>
      </c>
      <c r="I167" s="165">
        <f t="shared" si="124"/>
        <v>2.7425902041527579E-5</v>
      </c>
      <c r="J167" s="168">
        <f t="shared" ref="J167:L167" si="157">+J169+J179</f>
        <v>13545473</v>
      </c>
      <c r="K167" s="168">
        <f t="shared" si="157"/>
        <v>13545473</v>
      </c>
      <c r="L167" s="168">
        <f t="shared" si="157"/>
        <v>0</v>
      </c>
      <c r="M167" s="166">
        <f t="shared" si="129"/>
        <v>9.1641094018609454E-2</v>
      </c>
      <c r="N167" s="166">
        <f t="shared" si="126"/>
        <v>9.1641094018609454E-2</v>
      </c>
      <c r="O167" s="167">
        <f t="shared" si="132"/>
        <v>1</v>
      </c>
    </row>
    <row r="168" spans="1:15" ht="30" customHeight="1" x14ac:dyDescent="0.25">
      <c r="A168" s="302"/>
      <c r="B168" s="163" t="s">
        <v>42</v>
      </c>
      <c r="C168" s="163">
        <v>20</v>
      </c>
      <c r="D168" s="304"/>
      <c r="E168" s="306"/>
      <c r="F168" s="168">
        <f t="shared" ref="F168:H171" si="158">+F170</f>
        <v>4481766559.6000004</v>
      </c>
      <c r="G168" s="168">
        <f t="shared" si="158"/>
        <v>0</v>
      </c>
      <c r="H168" s="168">
        <f t="shared" si="158"/>
        <v>4481766559.6000004</v>
      </c>
      <c r="I168" s="166">
        <f t="shared" si="124"/>
        <v>8.315842255833143E-4</v>
      </c>
      <c r="J168" s="168">
        <f t="shared" ref="J168:L171" si="159">+J170</f>
        <v>2996304943.5299997</v>
      </c>
      <c r="K168" s="168">
        <f t="shared" si="159"/>
        <v>2692954346.5299997</v>
      </c>
      <c r="L168" s="168">
        <f t="shared" si="159"/>
        <v>303350597</v>
      </c>
      <c r="M168" s="166">
        <f t="shared" si="129"/>
        <v>0.66855444246909224</v>
      </c>
      <c r="N168" s="166">
        <f t="shared" si="126"/>
        <v>0.60086894547456016</v>
      </c>
      <c r="O168" s="167">
        <f t="shared" si="132"/>
        <v>0.89875843656867005</v>
      </c>
    </row>
    <row r="169" spans="1:15" ht="37.5" customHeight="1" x14ac:dyDescent="0.25">
      <c r="A169" s="302" t="s">
        <v>407</v>
      </c>
      <c r="B169" s="163" t="s">
        <v>38</v>
      </c>
      <c r="C169" s="163">
        <v>10</v>
      </c>
      <c r="D169" s="304" t="s">
        <v>39</v>
      </c>
      <c r="E169" s="306" t="s">
        <v>408</v>
      </c>
      <c r="F169" s="168">
        <f t="shared" si="158"/>
        <v>120941994.56999999</v>
      </c>
      <c r="G169" s="168">
        <f t="shared" si="158"/>
        <v>0</v>
      </c>
      <c r="H169" s="168">
        <f t="shared" si="158"/>
        <v>120941994.56999999</v>
      </c>
      <c r="I169" s="165">
        <f t="shared" si="124"/>
        <v>2.2440583095423666E-5</v>
      </c>
      <c r="J169" s="168">
        <f t="shared" si="159"/>
        <v>0</v>
      </c>
      <c r="K169" s="168">
        <f t="shared" si="159"/>
        <v>0</v>
      </c>
      <c r="L169" s="168">
        <f t="shared" si="159"/>
        <v>0</v>
      </c>
      <c r="M169" s="166">
        <f t="shared" si="129"/>
        <v>0</v>
      </c>
      <c r="N169" s="166">
        <f t="shared" si="126"/>
        <v>0</v>
      </c>
      <c r="O169" s="167" t="s">
        <v>41</v>
      </c>
    </row>
    <row r="170" spans="1:15" ht="37.5" customHeight="1" x14ac:dyDescent="0.25">
      <c r="A170" s="302"/>
      <c r="B170" s="163" t="s">
        <v>42</v>
      </c>
      <c r="C170" s="163">
        <v>20</v>
      </c>
      <c r="D170" s="304"/>
      <c r="E170" s="306"/>
      <c r="F170" s="168">
        <f t="shared" si="158"/>
        <v>4481766559.6000004</v>
      </c>
      <c r="G170" s="168">
        <f t="shared" si="158"/>
        <v>0</v>
      </c>
      <c r="H170" s="168">
        <f t="shared" si="158"/>
        <v>4481766559.6000004</v>
      </c>
      <c r="I170" s="166">
        <f t="shared" si="124"/>
        <v>8.315842255833143E-4</v>
      </c>
      <c r="J170" s="168">
        <f t="shared" si="159"/>
        <v>2996304943.5299997</v>
      </c>
      <c r="K170" s="168">
        <f t="shared" si="159"/>
        <v>2692954346.5299997</v>
      </c>
      <c r="L170" s="168">
        <f t="shared" si="159"/>
        <v>303350597</v>
      </c>
      <c r="M170" s="166">
        <f t="shared" si="129"/>
        <v>0.66855444246909224</v>
      </c>
      <c r="N170" s="166">
        <f t="shared" si="126"/>
        <v>0.60086894547456016</v>
      </c>
      <c r="O170" s="167">
        <f t="shared" ref="O170" si="160">+K170/J170</f>
        <v>0.89875843656867005</v>
      </c>
    </row>
    <row r="171" spans="1:15" ht="60" customHeight="1" x14ac:dyDescent="0.25">
      <c r="A171" s="302" t="s">
        <v>409</v>
      </c>
      <c r="B171" s="163" t="s">
        <v>38</v>
      </c>
      <c r="C171" s="163">
        <v>10</v>
      </c>
      <c r="D171" s="304" t="s">
        <v>39</v>
      </c>
      <c r="E171" s="306" t="s">
        <v>410</v>
      </c>
      <c r="F171" s="168">
        <f t="shared" si="158"/>
        <v>120941994.56999999</v>
      </c>
      <c r="G171" s="168">
        <f t="shared" si="158"/>
        <v>0</v>
      </c>
      <c r="H171" s="168">
        <f t="shared" si="158"/>
        <v>120941994.56999999</v>
      </c>
      <c r="I171" s="165">
        <f t="shared" si="124"/>
        <v>2.2440583095423666E-5</v>
      </c>
      <c r="J171" s="168">
        <f t="shared" si="159"/>
        <v>0</v>
      </c>
      <c r="K171" s="168">
        <f t="shared" si="159"/>
        <v>0</v>
      </c>
      <c r="L171" s="168">
        <f t="shared" si="159"/>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61">+F175+F177</f>
        <v>4481766559.6000004</v>
      </c>
      <c r="G172" s="168">
        <f t="shared" si="161"/>
        <v>0</v>
      </c>
      <c r="H172" s="168">
        <f t="shared" si="161"/>
        <v>4481766559.6000004</v>
      </c>
      <c r="I172" s="166">
        <f t="shared" si="124"/>
        <v>8.315842255833143E-4</v>
      </c>
      <c r="J172" s="168">
        <f t="shared" ref="J172:L172" si="162">+J175+J177</f>
        <v>2996304943.5299997</v>
      </c>
      <c r="K172" s="168">
        <f t="shared" si="162"/>
        <v>2692954346.5299997</v>
      </c>
      <c r="L172" s="168">
        <f t="shared" si="162"/>
        <v>303350597</v>
      </c>
      <c r="M172" s="166">
        <f t="shared" si="129"/>
        <v>0.66855444246909224</v>
      </c>
      <c r="N172" s="166">
        <f t="shared" si="126"/>
        <v>0.60086894547456016</v>
      </c>
      <c r="O172" s="167">
        <f t="shared" si="132"/>
        <v>0.89875843656867005</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2.2440583095423666E-5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2.2440583095423666E-5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4.8949263514277974E-4</v>
      </c>
      <c r="J175" s="168">
        <f t="shared" ref="J175:L175" si="168">+J176</f>
        <v>1183038490.53</v>
      </c>
      <c r="K175" s="168">
        <f t="shared" si="168"/>
        <v>1183038490.53</v>
      </c>
      <c r="L175" s="168">
        <f t="shared" si="168"/>
        <v>0</v>
      </c>
      <c r="M175" s="166">
        <f t="shared" si="129"/>
        <v>0.44844555502234656</v>
      </c>
      <c r="N175" s="166">
        <f t="shared" si="126"/>
        <v>0.44844555502234656</v>
      </c>
      <c r="O175" s="167">
        <f t="shared" si="132"/>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4.8949263514277974E-4</v>
      </c>
      <c r="J176" s="173">
        <v>1183038490.53</v>
      </c>
      <c r="K176" s="173">
        <v>1183038490.53</v>
      </c>
      <c r="L176" s="174">
        <f t="shared" ref="L176" si="170">+J176-K176</f>
        <v>0</v>
      </c>
      <c r="M176" s="176">
        <f t="shared" si="129"/>
        <v>0.44844555502234656</v>
      </c>
      <c r="N176" s="176">
        <f t="shared" si="126"/>
        <v>0.44844555502234656</v>
      </c>
      <c r="O176" s="177">
        <f t="shared" si="132"/>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3.4209159044053445E-4</v>
      </c>
      <c r="J177" s="168">
        <f t="shared" ref="J177:L177" si="172">+J178</f>
        <v>1813266453</v>
      </c>
      <c r="K177" s="168">
        <f t="shared" si="172"/>
        <v>1509915856</v>
      </c>
      <c r="L177" s="168">
        <f t="shared" si="172"/>
        <v>303350597</v>
      </c>
      <c r="M177" s="166">
        <f t="shared" si="129"/>
        <v>0.98350424639706047</v>
      </c>
      <c r="N177" s="166">
        <f t="shared" si="126"/>
        <v>0.81896880274895401</v>
      </c>
      <c r="O177" s="167">
        <f t="shared" si="132"/>
        <v>0.83270489756311616</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3.4209159044053445E-4</v>
      </c>
      <c r="J178" s="174">
        <v>1813266453</v>
      </c>
      <c r="K178" s="173">
        <v>1509915856</v>
      </c>
      <c r="L178" s="174">
        <f t="shared" ref="L178" si="174">+J178-K178</f>
        <v>303350597</v>
      </c>
      <c r="M178" s="176">
        <f t="shared" si="129"/>
        <v>0.98350424639706047</v>
      </c>
      <c r="N178" s="176">
        <f t="shared" si="126"/>
        <v>0.81896880274895401</v>
      </c>
      <c r="O178" s="177">
        <f t="shared" si="132"/>
        <v>0.83270489756311616</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4.9853189461039134E-6</v>
      </c>
      <c r="J179" s="50">
        <f t="shared" ref="J179:L181" si="176">+J180</f>
        <v>13545473</v>
      </c>
      <c r="K179" s="50">
        <f t="shared" si="176"/>
        <v>13545473</v>
      </c>
      <c r="L179" s="50">
        <f t="shared" si="176"/>
        <v>0</v>
      </c>
      <c r="M179" s="166">
        <f t="shared" si="129"/>
        <v>0.5041482189413391</v>
      </c>
      <c r="N179" s="166">
        <f t="shared" si="126"/>
        <v>0.5041482189413391</v>
      </c>
      <c r="O179" s="167">
        <f t="shared" si="132"/>
        <v>1</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4.9853189461039134E-6</v>
      </c>
      <c r="J180" s="168">
        <f t="shared" si="176"/>
        <v>13545473</v>
      </c>
      <c r="K180" s="168">
        <f t="shared" si="176"/>
        <v>13545473</v>
      </c>
      <c r="L180" s="168">
        <f t="shared" si="176"/>
        <v>0</v>
      </c>
      <c r="M180" s="166">
        <f t="shared" si="129"/>
        <v>0.5041482189413391</v>
      </c>
      <c r="N180" s="166">
        <f t="shared" si="126"/>
        <v>0.5041482189413391</v>
      </c>
      <c r="O180" s="167">
        <f t="shared" si="132"/>
        <v>1</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4.9853189461039134E-6</v>
      </c>
      <c r="J181" s="224">
        <f t="shared" si="176"/>
        <v>13545473</v>
      </c>
      <c r="K181" s="224">
        <f t="shared" si="176"/>
        <v>13545473</v>
      </c>
      <c r="L181" s="224">
        <f t="shared" si="176"/>
        <v>0</v>
      </c>
      <c r="M181" s="166">
        <f t="shared" si="129"/>
        <v>0.5041482189413391</v>
      </c>
      <c r="N181" s="166">
        <f t="shared" si="126"/>
        <v>0.5041482189413391</v>
      </c>
      <c r="O181" s="167">
        <f t="shared" si="132"/>
        <v>1</v>
      </c>
    </row>
    <row r="182" spans="1:15" ht="42" customHeight="1" x14ac:dyDescent="0.25">
      <c r="A182" s="169" t="s">
        <v>421</v>
      </c>
      <c r="B182" s="170" t="s">
        <v>38</v>
      </c>
      <c r="C182" s="170">
        <v>10</v>
      </c>
      <c r="D182" s="170" t="s">
        <v>39</v>
      </c>
      <c r="E182" s="171" t="s">
        <v>262</v>
      </c>
      <c r="F182" s="172">
        <v>26868037</v>
      </c>
      <c r="G182" s="173">
        <v>0</v>
      </c>
      <c r="H182" s="174">
        <f t="shared" ref="H182" si="177">+F182-G182</f>
        <v>26868037</v>
      </c>
      <c r="I182" s="175">
        <f t="shared" si="124"/>
        <v>4.9853189461039134E-6</v>
      </c>
      <c r="J182" s="173">
        <v>13545473</v>
      </c>
      <c r="K182" s="173">
        <v>13545473</v>
      </c>
      <c r="L182" s="174">
        <f t="shared" ref="L182" si="178">+J182-K182</f>
        <v>0</v>
      </c>
      <c r="M182" s="176">
        <f t="shared" si="129"/>
        <v>0.5041482189413391</v>
      </c>
      <c r="N182" s="176">
        <f t="shared" si="126"/>
        <v>0.5041482189413391</v>
      </c>
      <c r="O182" s="177">
        <f t="shared" si="132"/>
        <v>1</v>
      </c>
    </row>
    <row r="183" spans="1:15" ht="42" customHeight="1" x14ac:dyDescent="0.25">
      <c r="A183" s="162" t="s">
        <v>461</v>
      </c>
      <c r="B183" s="163" t="s">
        <v>38</v>
      </c>
      <c r="C183" s="163">
        <v>10</v>
      </c>
      <c r="D183" s="163" t="s">
        <v>39</v>
      </c>
      <c r="E183" s="164" t="s">
        <v>462</v>
      </c>
      <c r="F183" s="212">
        <f t="shared" ref="F183:H187" si="179">+F184</f>
        <v>26857079</v>
      </c>
      <c r="G183" s="212">
        <f t="shared" si="179"/>
        <v>0</v>
      </c>
      <c r="H183" s="212">
        <f t="shared" si="179"/>
        <v>26857079</v>
      </c>
      <c r="I183" s="178">
        <f t="shared" si="124"/>
        <v>4.9832857076871505E-6</v>
      </c>
      <c r="J183" s="212">
        <f t="shared" ref="J183:L187" si="180">+J184</f>
        <v>22254843</v>
      </c>
      <c r="K183" s="212">
        <f t="shared" si="180"/>
        <v>22254843</v>
      </c>
      <c r="L183" s="212">
        <f t="shared" si="180"/>
        <v>0</v>
      </c>
      <c r="M183" s="166">
        <f t="shared" si="129"/>
        <v>0.8286397414998109</v>
      </c>
      <c r="N183" s="166">
        <f t="shared" si="126"/>
        <v>0.8286397414998109</v>
      </c>
      <c r="O183" s="167">
        <f t="shared" si="132"/>
        <v>1</v>
      </c>
    </row>
    <row r="184" spans="1:15" ht="42" customHeight="1" x14ac:dyDescent="0.25">
      <c r="A184" s="162" t="s">
        <v>463</v>
      </c>
      <c r="B184" s="163" t="s">
        <v>38</v>
      </c>
      <c r="C184" s="163">
        <v>10</v>
      </c>
      <c r="D184" s="163" t="s">
        <v>39</v>
      </c>
      <c r="E184" s="220" t="s">
        <v>254</v>
      </c>
      <c r="F184" s="212">
        <f>+F185</f>
        <v>26857079</v>
      </c>
      <c r="G184" s="212">
        <f t="shared" si="179"/>
        <v>0</v>
      </c>
      <c r="H184" s="212">
        <f t="shared" si="179"/>
        <v>26857079</v>
      </c>
      <c r="I184" s="178">
        <f t="shared" si="124"/>
        <v>4.9832857076871505E-6</v>
      </c>
      <c r="J184" s="212">
        <f t="shared" si="180"/>
        <v>22254843</v>
      </c>
      <c r="K184" s="212">
        <f t="shared" si="180"/>
        <v>22254843</v>
      </c>
      <c r="L184" s="212">
        <f t="shared" si="180"/>
        <v>0</v>
      </c>
      <c r="M184" s="166">
        <f t="shared" si="129"/>
        <v>0.8286397414998109</v>
      </c>
      <c r="N184" s="166">
        <f t="shared" si="126"/>
        <v>0.8286397414998109</v>
      </c>
      <c r="O184" s="167">
        <f t="shared" si="132"/>
        <v>1</v>
      </c>
    </row>
    <row r="185" spans="1:15" ht="63.75" customHeight="1" x14ac:dyDescent="0.25">
      <c r="A185" s="162" t="s">
        <v>464</v>
      </c>
      <c r="B185" s="163" t="s">
        <v>38</v>
      </c>
      <c r="C185" s="163">
        <v>10</v>
      </c>
      <c r="D185" s="163" t="s">
        <v>39</v>
      </c>
      <c r="E185" s="164" t="s">
        <v>465</v>
      </c>
      <c r="F185" s="168">
        <f t="shared" ref="F185:F187" si="181">+F186</f>
        <v>26857079</v>
      </c>
      <c r="G185" s="168">
        <f t="shared" si="179"/>
        <v>0</v>
      </c>
      <c r="H185" s="168">
        <f t="shared" si="179"/>
        <v>26857079</v>
      </c>
      <c r="I185" s="178">
        <f t="shared" si="124"/>
        <v>4.9832857076871505E-6</v>
      </c>
      <c r="J185" s="168">
        <f t="shared" si="180"/>
        <v>22254843</v>
      </c>
      <c r="K185" s="168">
        <f t="shared" si="180"/>
        <v>22254843</v>
      </c>
      <c r="L185" s="168">
        <f t="shared" si="180"/>
        <v>0</v>
      </c>
      <c r="M185" s="166">
        <f t="shared" si="129"/>
        <v>0.8286397414998109</v>
      </c>
      <c r="N185" s="166">
        <f t="shared" si="126"/>
        <v>0.8286397414998109</v>
      </c>
      <c r="O185" s="167">
        <f t="shared" si="132"/>
        <v>1</v>
      </c>
    </row>
    <row r="186" spans="1:15" ht="63.75" customHeight="1" x14ac:dyDescent="0.25">
      <c r="A186" s="162" t="s">
        <v>466</v>
      </c>
      <c r="B186" s="163" t="s">
        <v>38</v>
      </c>
      <c r="C186" s="163">
        <v>10</v>
      </c>
      <c r="D186" s="163" t="s">
        <v>39</v>
      </c>
      <c r="E186" s="164" t="s">
        <v>401</v>
      </c>
      <c r="F186" s="168">
        <f t="shared" si="181"/>
        <v>26857079</v>
      </c>
      <c r="G186" s="168">
        <f t="shared" si="179"/>
        <v>0</v>
      </c>
      <c r="H186" s="168">
        <f t="shared" si="179"/>
        <v>26857079</v>
      </c>
      <c r="I186" s="178">
        <f t="shared" si="124"/>
        <v>4.9832857076871505E-6</v>
      </c>
      <c r="J186" s="168">
        <f t="shared" si="180"/>
        <v>22254843</v>
      </c>
      <c r="K186" s="168">
        <f t="shared" si="180"/>
        <v>22254843</v>
      </c>
      <c r="L186" s="168">
        <f t="shared" si="180"/>
        <v>0</v>
      </c>
      <c r="M186" s="166">
        <f t="shared" si="129"/>
        <v>0.8286397414998109</v>
      </c>
      <c r="N186" s="166">
        <f t="shared" si="126"/>
        <v>0.8286397414998109</v>
      </c>
      <c r="O186" s="167">
        <f t="shared" si="132"/>
        <v>1</v>
      </c>
    </row>
    <row r="187" spans="1:15" ht="42" customHeight="1" x14ac:dyDescent="0.25">
      <c r="A187" s="162" t="s">
        <v>467</v>
      </c>
      <c r="B187" s="163" t="s">
        <v>38</v>
      </c>
      <c r="C187" s="163">
        <v>10</v>
      </c>
      <c r="D187" s="163" t="s">
        <v>39</v>
      </c>
      <c r="E187" s="164" t="s">
        <v>393</v>
      </c>
      <c r="F187" s="168">
        <f t="shared" si="181"/>
        <v>26857079</v>
      </c>
      <c r="G187" s="168">
        <f t="shared" si="179"/>
        <v>0</v>
      </c>
      <c r="H187" s="168">
        <f t="shared" si="179"/>
        <v>26857079</v>
      </c>
      <c r="I187" s="178">
        <f t="shared" si="124"/>
        <v>4.9832857076871505E-6</v>
      </c>
      <c r="J187" s="168">
        <f t="shared" si="180"/>
        <v>22254843</v>
      </c>
      <c r="K187" s="168">
        <f t="shared" si="180"/>
        <v>22254843</v>
      </c>
      <c r="L187" s="168">
        <f t="shared" si="180"/>
        <v>0</v>
      </c>
      <c r="M187" s="166">
        <f t="shared" si="129"/>
        <v>0.8286397414998109</v>
      </c>
      <c r="N187" s="166">
        <f t="shared" si="126"/>
        <v>0.8286397414998109</v>
      </c>
      <c r="O187" s="167">
        <f t="shared" si="132"/>
        <v>1</v>
      </c>
    </row>
    <row r="188" spans="1:15" ht="42" customHeight="1" x14ac:dyDescent="0.25">
      <c r="A188" s="169" t="s">
        <v>468</v>
      </c>
      <c r="B188" s="170" t="s">
        <v>38</v>
      </c>
      <c r="C188" s="170">
        <v>10</v>
      </c>
      <c r="D188" s="170" t="s">
        <v>39</v>
      </c>
      <c r="E188" s="171" t="s">
        <v>262</v>
      </c>
      <c r="F188" s="172">
        <v>26857079</v>
      </c>
      <c r="G188" s="173">
        <v>0</v>
      </c>
      <c r="H188" s="174">
        <f t="shared" ref="H188" si="182">+F188-G188</f>
        <v>26857079</v>
      </c>
      <c r="I188" s="175">
        <f t="shared" si="124"/>
        <v>4.9832857076871505E-6</v>
      </c>
      <c r="J188" s="173">
        <v>22254843</v>
      </c>
      <c r="K188" s="173">
        <v>22254843</v>
      </c>
      <c r="L188" s="174">
        <f t="shared" ref="L188" si="183">+J188-K188</f>
        <v>0</v>
      </c>
      <c r="M188" s="176">
        <f t="shared" si="129"/>
        <v>0.8286397414998109</v>
      </c>
      <c r="N188" s="176">
        <f t="shared" si="126"/>
        <v>0.8286397414998109</v>
      </c>
      <c r="O188" s="177">
        <f t="shared" si="132"/>
        <v>1</v>
      </c>
    </row>
    <row r="189" spans="1:15" ht="30.75" customHeight="1" x14ac:dyDescent="0.25">
      <c r="A189" s="225" t="s">
        <v>469</v>
      </c>
      <c r="B189" s="226" t="s">
        <v>38</v>
      </c>
      <c r="C189" s="163">
        <v>10</v>
      </c>
      <c r="D189" s="163" t="s">
        <v>39</v>
      </c>
      <c r="E189" s="164" t="s">
        <v>470</v>
      </c>
      <c r="F189" s="212">
        <f>+F190</f>
        <v>23869516</v>
      </c>
      <c r="G189" s="212">
        <f t="shared" ref="G189:H193" si="184">+G190</f>
        <v>0</v>
      </c>
      <c r="H189" s="212">
        <f t="shared" si="184"/>
        <v>23869516</v>
      </c>
      <c r="I189" s="178">
        <f t="shared" si="124"/>
        <v>4.4289484322628593E-6</v>
      </c>
      <c r="J189" s="212">
        <f t="shared" ref="J189:L193" si="185">+J190</f>
        <v>13858550</v>
      </c>
      <c r="K189" s="212">
        <f t="shared" si="185"/>
        <v>13858550</v>
      </c>
      <c r="L189" s="212">
        <f t="shared" si="185"/>
        <v>0</v>
      </c>
      <c r="M189" s="166">
        <f t="shared" si="129"/>
        <v>0.58059618804168467</v>
      </c>
      <c r="N189" s="166">
        <f t="shared" si="126"/>
        <v>0.58059618804168467</v>
      </c>
      <c r="O189" s="167">
        <f t="shared" si="132"/>
        <v>1</v>
      </c>
    </row>
    <row r="190" spans="1:15" ht="28.5" customHeight="1" x14ac:dyDescent="0.25">
      <c r="A190" s="225" t="s">
        <v>471</v>
      </c>
      <c r="B190" s="226" t="s">
        <v>38</v>
      </c>
      <c r="C190" s="163">
        <v>10</v>
      </c>
      <c r="D190" s="163" t="s">
        <v>39</v>
      </c>
      <c r="E190" s="220" t="s">
        <v>254</v>
      </c>
      <c r="F190" s="212">
        <f>+F191</f>
        <v>23869516</v>
      </c>
      <c r="G190" s="212">
        <f t="shared" si="184"/>
        <v>0</v>
      </c>
      <c r="H190" s="212">
        <f t="shared" si="184"/>
        <v>23869516</v>
      </c>
      <c r="I190" s="178">
        <f t="shared" si="124"/>
        <v>4.4289484322628593E-6</v>
      </c>
      <c r="J190" s="212">
        <f t="shared" si="185"/>
        <v>13858550</v>
      </c>
      <c r="K190" s="212">
        <f t="shared" si="185"/>
        <v>13858550</v>
      </c>
      <c r="L190" s="212">
        <f t="shared" si="185"/>
        <v>0</v>
      </c>
      <c r="M190" s="166">
        <f t="shared" si="129"/>
        <v>0.58059618804168467</v>
      </c>
      <c r="N190" s="166">
        <f t="shared" si="126"/>
        <v>0.58059618804168467</v>
      </c>
      <c r="O190" s="167">
        <f t="shared" si="132"/>
        <v>1</v>
      </c>
    </row>
    <row r="191" spans="1:15" ht="42" customHeight="1" x14ac:dyDescent="0.25">
      <c r="A191" s="162" t="s">
        <v>472</v>
      </c>
      <c r="B191" s="163" t="s">
        <v>38</v>
      </c>
      <c r="C191" s="163">
        <v>10</v>
      </c>
      <c r="D191" s="163" t="s">
        <v>39</v>
      </c>
      <c r="E191" s="164" t="s">
        <v>473</v>
      </c>
      <c r="F191" s="212">
        <f t="shared" ref="F191:F193" si="186">+F192</f>
        <v>23869516</v>
      </c>
      <c r="G191" s="212">
        <f t="shared" si="184"/>
        <v>0</v>
      </c>
      <c r="H191" s="212">
        <f t="shared" si="184"/>
        <v>23869516</v>
      </c>
      <c r="I191" s="178">
        <f t="shared" si="124"/>
        <v>4.4289484322628593E-6</v>
      </c>
      <c r="J191" s="212">
        <f t="shared" si="185"/>
        <v>13858550</v>
      </c>
      <c r="K191" s="212">
        <f t="shared" si="185"/>
        <v>13858550</v>
      </c>
      <c r="L191" s="212">
        <f t="shared" si="185"/>
        <v>0</v>
      </c>
      <c r="M191" s="166">
        <f t="shared" si="129"/>
        <v>0.58059618804168467</v>
      </c>
      <c r="N191" s="166">
        <f t="shared" si="126"/>
        <v>0.58059618804168467</v>
      </c>
      <c r="O191" s="167">
        <f t="shared" si="132"/>
        <v>1</v>
      </c>
    </row>
    <row r="192" spans="1:15" ht="80.25" customHeight="1" x14ac:dyDescent="0.25">
      <c r="A192" s="162" t="s">
        <v>474</v>
      </c>
      <c r="B192" s="163" t="s">
        <v>38</v>
      </c>
      <c r="C192" s="163">
        <v>10</v>
      </c>
      <c r="D192" s="163" t="s">
        <v>39</v>
      </c>
      <c r="E192" s="164" t="s">
        <v>475</v>
      </c>
      <c r="F192" s="212">
        <f t="shared" si="186"/>
        <v>23869516</v>
      </c>
      <c r="G192" s="212">
        <f t="shared" si="184"/>
        <v>0</v>
      </c>
      <c r="H192" s="212">
        <f t="shared" si="184"/>
        <v>23869516</v>
      </c>
      <c r="I192" s="178">
        <f t="shared" si="124"/>
        <v>4.4289484322628593E-6</v>
      </c>
      <c r="J192" s="212">
        <f t="shared" si="185"/>
        <v>13858550</v>
      </c>
      <c r="K192" s="212">
        <f t="shared" si="185"/>
        <v>13858550</v>
      </c>
      <c r="L192" s="212">
        <f t="shared" si="185"/>
        <v>0</v>
      </c>
      <c r="M192" s="166">
        <f t="shared" si="129"/>
        <v>0.58059618804168467</v>
      </c>
      <c r="N192" s="166">
        <f t="shared" si="126"/>
        <v>0.58059618804168467</v>
      </c>
      <c r="O192" s="167">
        <f t="shared" si="132"/>
        <v>1</v>
      </c>
    </row>
    <row r="193" spans="1:15" ht="42" customHeight="1" x14ac:dyDescent="0.25">
      <c r="A193" s="162" t="s">
        <v>476</v>
      </c>
      <c r="B193" s="163" t="s">
        <v>38</v>
      </c>
      <c r="C193" s="163">
        <v>10</v>
      </c>
      <c r="D193" s="163" t="s">
        <v>39</v>
      </c>
      <c r="E193" s="164" t="s">
        <v>576</v>
      </c>
      <c r="F193" s="212">
        <f t="shared" si="186"/>
        <v>23869516</v>
      </c>
      <c r="G193" s="212">
        <f t="shared" si="184"/>
        <v>0</v>
      </c>
      <c r="H193" s="212">
        <f t="shared" si="184"/>
        <v>23869516</v>
      </c>
      <c r="I193" s="178">
        <f t="shared" si="124"/>
        <v>4.4289484322628593E-6</v>
      </c>
      <c r="J193" s="212">
        <f t="shared" si="185"/>
        <v>13858550</v>
      </c>
      <c r="K193" s="212">
        <f t="shared" si="185"/>
        <v>13858550</v>
      </c>
      <c r="L193" s="212">
        <f t="shared" si="185"/>
        <v>0</v>
      </c>
      <c r="M193" s="166">
        <f t="shared" si="129"/>
        <v>0.58059618804168467</v>
      </c>
      <c r="N193" s="166">
        <f t="shared" si="126"/>
        <v>0.58059618804168467</v>
      </c>
      <c r="O193" s="167">
        <f t="shared" si="132"/>
        <v>1</v>
      </c>
    </row>
    <row r="194" spans="1:15" ht="42" customHeight="1" x14ac:dyDescent="0.25">
      <c r="A194" s="169" t="s">
        <v>477</v>
      </c>
      <c r="B194" s="170" t="s">
        <v>38</v>
      </c>
      <c r="C194" s="170">
        <v>10</v>
      </c>
      <c r="D194" s="170" t="s">
        <v>39</v>
      </c>
      <c r="E194" s="171" t="s">
        <v>262</v>
      </c>
      <c r="F194" s="172">
        <v>23869516</v>
      </c>
      <c r="G194" s="173">
        <v>0</v>
      </c>
      <c r="H194" s="174">
        <f t="shared" ref="H194" si="187">+F194-G194</f>
        <v>23869516</v>
      </c>
      <c r="I194" s="175">
        <f t="shared" si="124"/>
        <v>4.4289484322628593E-6</v>
      </c>
      <c r="J194" s="173">
        <v>13858550</v>
      </c>
      <c r="K194" s="173">
        <v>13858550</v>
      </c>
      <c r="L194" s="174">
        <f t="shared" ref="L194" si="188">+J194-K194</f>
        <v>0</v>
      </c>
      <c r="M194" s="176">
        <f t="shared" si="129"/>
        <v>0.58059618804168467</v>
      </c>
      <c r="N194" s="176">
        <f t="shared" si="126"/>
        <v>0.58059618804168467</v>
      </c>
      <c r="O194" s="177">
        <f t="shared" si="132"/>
        <v>1</v>
      </c>
    </row>
    <row r="195" spans="1:15" ht="35.25" customHeight="1" x14ac:dyDescent="0.25">
      <c r="A195" s="307" t="s">
        <v>484</v>
      </c>
      <c r="B195" s="115" t="s">
        <v>38</v>
      </c>
      <c r="C195" s="163">
        <v>10</v>
      </c>
      <c r="D195" s="304" t="s">
        <v>39</v>
      </c>
      <c r="E195" s="308" t="s">
        <v>485</v>
      </c>
      <c r="F195" s="50">
        <f>+F197</f>
        <v>3724881697</v>
      </c>
      <c r="G195" s="50">
        <f t="shared" ref="G195:H195" si="189">+G197</f>
        <v>243997600</v>
      </c>
      <c r="H195" s="50">
        <f t="shared" si="189"/>
        <v>3480884097</v>
      </c>
      <c r="I195" s="166">
        <f t="shared" si="124"/>
        <v>6.4587217287090653E-4</v>
      </c>
      <c r="J195" s="50">
        <f t="shared" ref="J195:L196" si="190">+J197</f>
        <v>2621811812</v>
      </c>
      <c r="K195" s="50">
        <f t="shared" si="190"/>
        <v>552203954</v>
      </c>
      <c r="L195" s="50">
        <f t="shared" si="190"/>
        <v>2069607858</v>
      </c>
      <c r="M195" s="166">
        <f t="shared" si="129"/>
        <v>0.75320284701797702</v>
      </c>
      <c r="N195" s="166">
        <f t="shared" si="126"/>
        <v>0.15863899475306201</v>
      </c>
      <c r="O195" s="167">
        <f t="shared" si="132"/>
        <v>0.21061921815767606</v>
      </c>
    </row>
    <row r="196" spans="1:15" ht="35.25" customHeight="1" x14ac:dyDescent="0.25">
      <c r="A196" s="307"/>
      <c r="B196" s="115" t="s">
        <v>42</v>
      </c>
      <c r="C196" s="163">
        <v>20</v>
      </c>
      <c r="D196" s="304"/>
      <c r="E196" s="308"/>
      <c r="F196" s="212">
        <f t="shared" ref="F196:H196" si="191">+F198</f>
        <v>20825575264</v>
      </c>
      <c r="G196" s="212">
        <f t="shared" si="191"/>
        <v>19181433</v>
      </c>
      <c r="H196" s="212">
        <f t="shared" si="191"/>
        <v>20806393831</v>
      </c>
      <c r="I196" s="166">
        <f t="shared" si="124"/>
        <v>3.8605912804788784E-3</v>
      </c>
      <c r="J196" s="212">
        <f t="shared" si="190"/>
        <v>144031653</v>
      </c>
      <c r="K196" s="212">
        <f t="shared" si="190"/>
        <v>144031653</v>
      </c>
      <c r="L196" s="212">
        <f t="shared" si="190"/>
        <v>0</v>
      </c>
      <c r="M196" s="166">
        <f t="shared" si="129"/>
        <v>6.9224707640304015E-3</v>
      </c>
      <c r="N196" s="166">
        <f t="shared" si="126"/>
        <v>6.9224707640304015E-3</v>
      </c>
      <c r="O196" s="167">
        <f t="shared" si="132"/>
        <v>1</v>
      </c>
    </row>
    <row r="197" spans="1:15" ht="33.75" customHeight="1" x14ac:dyDescent="0.25">
      <c r="A197" s="307" t="s">
        <v>486</v>
      </c>
      <c r="B197" s="115" t="s">
        <v>38</v>
      </c>
      <c r="C197" s="163">
        <v>10</v>
      </c>
      <c r="D197" s="304" t="s">
        <v>39</v>
      </c>
      <c r="E197" s="308" t="s">
        <v>254</v>
      </c>
      <c r="F197" s="50">
        <f>+F199+F203+F213+F217+F221</f>
        <v>3724881697</v>
      </c>
      <c r="G197" s="50">
        <f t="shared" ref="G197:H197" si="192">+G199+G203+G213+G217+G221</f>
        <v>243997600</v>
      </c>
      <c r="H197" s="50">
        <f t="shared" si="192"/>
        <v>3480884097</v>
      </c>
      <c r="I197" s="166">
        <f t="shared" si="124"/>
        <v>6.4587217287090653E-4</v>
      </c>
      <c r="J197" s="50">
        <f t="shared" ref="J197:L197" si="193">+J199+J203+J213+J217+J221</f>
        <v>2621811812</v>
      </c>
      <c r="K197" s="50">
        <f t="shared" si="193"/>
        <v>552203954</v>
      </c>
      <c r="L197" s="50">
        <f t="shared" si="193"/>
        <v>2069607858</v>
      </c>
      <c r="M197" s="166">
        <f t="shared" si="129"/>
        <v>0.75320284701797702</v>
      </c>
      <c r="N197" s="166">
        <f t="shared" si="126"/>
        <v>0.15863899475306201</v>
      </c>
      <c r="O197" s="167">
        <f t="shared" si="132"/>
        <v>0.21061921815767606</v>
      </c>
    </row>
    <row r="198" spans="1:15" ht="34.5" customHeight="1" x14ac:dyDescent="0.25">
      <c r="A198" s="307"/>
      <c r="B198" s="115" t="s">
        <v>42</v>
      </c>
      <c r="C198" s="163">
        <v>20</v>
      </c>
      <c r="D198" s="304"/>
      <c r="E198" s="308"/>
      <c r="F198" s="50">
        <f t="shared" ref="F198:H198" si="194">+F204</f>
        <v>20825575264</v>
      </c>
      <c r="G198" s="50">
        <f t="shared" si="194"/>
        <v>19181433</v>
      </c>
      <c r="H198" s="50">
        <f t="shared" si="194"/>
        <v>20806393831</v>
      </c>
      <c r="I198" s="166">
        <f t="shared" si="124"/>
        <v>3.8605912804788784E-3</v>
      </c>
      <c r="J198" s="50">
        <f t="shared" ref="J198:L198" si="195">+J204</f>
        <v>144031653</v>
      </c>
      <c r="K198" s="50">
        <f t="shared" si="195"/>
        <v>144031653</v>
      </c>
      <c r="L198" s="50">
        <f t="shared" si="195"/>
        <v>0</v>
      </c>
      <c r="M198" s="166">
        <f t="shared" si="129"/>
        <v>6.9224707640304015E-3</v>
      </c>
      <c r="N198" s="166">
        <f t="shared" si="126"/>
        <v>6.9224707640304015E-3</v>
      </c>
      <c r="O198" s="167">
        <f t="shared" si="132"/>
        <v>1</v>
      </c>
    </row>
    <row r="199" spans="1:15" ht="85.5" customHeight="1" x14ac:dyDescent="0.25">
      <c r="A199" s="46" t="s">
        <v>487</v>
      </c>
      <c r="B199" s="115" t="s">
        <v>38</v>
      </c>
      <c r="C199" s="163">
        <v>10</v>
      </c>
      <c r="D199" s="163" t="s">
        <v>39</v>
      </c>
      <c r="E199" s="220" t="s">
        <v>488</v>
      </c>
      <c r="F199" s="50">
        <f t="shared" ref="F199:H201" si="196">+F200</f>
        <v>32578187</v>
      </c>
      <c r="G199" s="50">
        <f t="shared" si="196"/>
        <v>0</v>
      </c>
      <c r="H199" s="50">
        <f t="shared" si="196"/>
        <v>32578187</v>
      </c>
      <c r="I199" s="165">
        <f t="shared" si="124"/>
        <v>6.0448276470966678E-6</v>
      </c>
      <c r="J199" s="50">
        <f t="shared" ref="J199:L201" si="197">+J200</f>
        <v>32578187</v>
      </c>
      <c r="K199" s="50">
        <f t="shared" si="197"/>
        <v>32578187</v>
      </c>
      <c r="L199" s="50">
        <f t="shared" si="197"/>
        <v>0</v>
      </c>
      <c r="M199" s="166">
        <f t="shared" si="129"/>
        <v>1</v>
      </c>
      <c r="N199" s="166">
        <f t="shared" si="126"/>
        <v>1</v>
      </c>
      <c r="O199" s="167">
        <f t="shared" si="132"/>
        <v>1</v>
      </c>
    </row>
    <row r="200" spans="1:15" ht="78" customHeight="1" x14ac:dyDescent="0.25">
      <c r="A200" s="46" t="s">
        <v>489</v>
      </c>
      <c r="B200" s="115" t="s">
        <v>38</v>
      </c>
      <c r="C200" s="163">
        <v>10</v>
      </c>
      <c r="D200" s="163" t="s">
        <v>39</v>
      </c>
      <c r="E200" s="164" t="s">
        <v>552</v>
      </c>
      <c r="F200" s="50">
        <f t="shared" si="196"/>
        <v>32578187</v>
      </c>
      <c r="G200" s="50">
        <f t="shared" si="196"/>
        <v>0</v>
      </c>
      <c r="H200" s="50">
        <f t="shared" si="196"/>
        <v>32578187</v>
      </c>
      <c r="I200" s="165">
        <f t="shared" si="124"/>
        <v>6.0448276470966678E-6</v>
      </c>
      <c r="J200" s="50">
        <f t="shared" si="197"/>
        <v>32578187</v>
      </c>
      <c r="K200" s="50">
        <f t="shared" si="197"/>
        <v>32578187</v>
      </c>
      <c r="L200" s="50">
        <f t="shared" si="197"/>
        <v>0</v>
      </c>
      <c r="M200" s="166">
        <f t="shared" si="129"/>
        <v>1</v>
      </c>
      <c r="N200" s="166">
        <f t="shared" si="126"/>
        <v>1</v>
      </c>
      <c r="O200" s="167">
        <f t="shared" si="132"/>
        <v>1</v>
      </c>
    </row>
    <row r="201" spans="1:15" ht="54" customHeight="1" x14ac:dyDescent="0.25">
      <c r="A201" s="46" t="s">
        <v>490</v>
      </c>
      <c r="B201" s="115" t="s">
        <v>38</v>
      </c>
      <c r="C201" s="163">
        <v>10</v>
      </c>
      <c r="D201" s="163" t="s">
        <v>39</v>
      </c>
      <c r="E201" s="220" t="s">
        <v>491</v>
      </c>
      <c r="F201" s="50">
        <f t="shared" si="196"/>
        <v>32578187</v>
      </c>
      <c r="G201" s="50">
        <f t="shared" si="196"/>
        <v>0</v>
      </c>
      <c r="H201" s="50">
        <f t="shared" si="196"/>
        <v>32578187</v>
      </c>
      <c r="I201" s="165">
        <f t="shared" si="124"/>
        <v>6.0448276470966678E-6</v>
      </c>
      <c r="J201" s="50">
        <f t="shared" si="197"/>
        <v>32578187</v>
      </c>
      <c r="K201" s="50">
        <f t="shared" si="197"/>
        <v>32578187</v>
      </c>
      <c r="L201" s="50">
        <f t="shared" si="197"/>
        <v>0</v>
      </c>
      <c r="M201" s="166">
        <f t="shared" si="129"/>
        <v>1</v>
      </c>
      <c r="N201" s="166">
        <f t="shared" si="126"/>
        <v>1</v>
      </c>
      <c r="O201" s="167">
        <f t="shared" si="132"/>
        <v>1</v>
      </c>
    </row>
    <row r="202" spans="1:15" ht="42" customHeight="1" x14ac:dyDescent="0.25">
      <c r="A202" s="169" t="s">
        <v>492</v>
      </c>
      <c r="B202" s="227" t="s">
        <v>38</v>
      </c>
      <c r="C202" s="170">
        <v>10</v>
      </c>
      <c r="D202" s="170" t="s">
        <v>39</v>
      </c>
      <c r="E202" s="171" t="s">
        <v>262</v>
      </c>
      <c r="F202" s="221">
        <v>32578187</v>
      </c>
      <c r="G202" s="173">
        <v>0</v>
      </c>
      <c r="H202" s="174">
        <f t="shared" ref="H202" si="198">+F202-G202</f>
        <v>32578187</v>
      </c>
      <c r="I202" s="183">
        <f t="shared" ref="I202:I224" si="199">+H202/$H$225</f>
        <v>6.0448276470966678E-6</v>
      </c>
      <c r="J202" s="173">
        <v>32578187</v>
      </c>
      <c r="K202" s="173">
        <v>32578187</v>
      </c>
      <c r="L202" s="174">
        <f t="shared" ref="L202" si="200">+J202-K202</f>
        <v>0</v>
      </c>
      <c r="M202" s="176">
        <f t="shared" si="129"/>
        <v>1</v>
      </c>
      <c r="N202" s="176">
        <f t="shared" ref="N202:N225" si="201">+K202/H202</f>
        <v>1</v>
      </c>
      <c r="O202" s="177">
        <f t="shared" si="132"/>
        <v>1</v>
      </c>
    </row>
    <row r="203" spans="1:15" ht="36.75" customHeight="1" x14ac:dyDescent="0.25">
      <c r="A203" s="312" t="s">
        <v>493</v>
      </c>
      <c r="B203" s="47" t="s">
        <v>38</v>
      </c>
      <c r="C203" s="163">
        <v>10</v>
      </c>
      <c r="D203" s="304" t="s">
        <v>39</v>
      </c>
      <c r="E203" s="308" t="s">
        <v>494</v>
      </c>
      <c r="F203" s="212">
        <f t="shared" ref="F203:H205" si="202">+F205</f>
        <v>1096676616</v>
      </c>
      <c r="G203" s="212">
        <f t="shared" si="202"/>
        <v>243997600</v>
      </c>
      <c r="H203" s="212">
        <f t="shared" si="202"/>
        <v>852679016</v>
      </c>
      <c r="I203" s="166">
        <f t="shared" si="199"/>
        <v>1.5821315317565037E-4</v>
      </c>
      <c r="J203" s="212">
        <f t="shared" ref="J203:L205" si="203">+J205</f>
        <v>348368399</v>
      </c>
      <c r="K203" s="212">
        <f t="shared" si="203"/>
        <v>227038399</v>
      </c>
      <c r="L203" s="212">
        <f t="shared" si="203"/>
        <v>121330000</v>
      </c>
      <c r="M203" s="166">
        <f t="shared" ref="M203:M225" si="204">+J203/H203</f>
        <v>0.40855749052466422</v>
      </c>
      <c r="N203" s="166">
        <f t="shared" si="201"/>
        <v>0.26626478984443541</v>
      </c>
      <c r="O203" s="167">
        <f t="shared" si="132"/>
        <v>0.65171927089747306</v>
      </c>
    </row>
    <row r="204" spans="1:15" ht="29.25" customHeight="1" x14ac:dyDescent="0.25">
      <c r="A204" s="312"/>
      <c r="B204" s="115" t="s">
        <v>42</v>
      </c>
      <c r="C204" s="163">
        <v>20</v>
      </c>
      <c r="D204" s="304"/>
      <c r="E204" s="308"/>
      <c r="F204" s="212">
        <f t="shared" si="202"/>
        <v>20825575264</v>
      </c>
      <c r="G204" s="212">
        <f t="shared" si="202"/>
        <v>19181433</v>
      </c>
      <c r="H204" s="212">
        <f t="shared" si="202"/>
        <v>20806393831</v>
      </c>
      <c r="I204" s="166">
        <f t="shared" si="199"/>
        <v>3.8605912804788784E-3</v>
      </c>
      <c r="J204" s="212">
        <f t="shared" si="203"/>
        <v>144031653</v>
      </c>
      <c r="K204" s="212">
        <f t="shared" si="203"/>
        <v>144031653</v>
      </c>
      <c r="L204" s="212">
        <f t="shared" si="203"/>
        <v>0</v>
      </c>
      <c r="M204" s="166">
        <f t="shared" si="204"/>
        <v>6.9224707640304015E-3</v>
      </c>
      <c r="N204" s="166">
        <f t="shared" si="201"/>
        <v>6.9224707640304015E-3</v>
      </c>
      <c r="O204" s="167">
        <f t="shared" si="132"/>
        <v>1</v>
      </c>
    </row>
    <row r="205" spans="1:15" ht="42.75" customHeight="1" x14ac:dyDescent="0.25">
      <c r="A205" s="312" t="s">
        <v>495</v>
      </c>
      <c r="B205" s="47" t="s">
        <v>38</v>
      </c>
      <c r="C205" s="163">
        <v>10</v>
      </c>
      <c r="D205" s="304" t="s">
        <v>39</v>
      </c>
      <c r="E205" s="306" t="s">
        <v>496</v>
      </c>
      <c r="F205" s="50">
        <f>+F207</f>
        <v>1096676616</v>
      </c>
      <c r="G205" s="50">
        <f t="shared" si="202"/>
        <v>243997600</v>
      </c>
      <c r="H205" s="50">
        <f t="shared" si="202"/>
        <v>852679016</v>
      </c>
      <c r="I205" s="166">
        <f t="shared" si="199"/>
        <v>1.5821315317565037E-4</v>
      </c>
      <c r="J205" s="50">
        <f t="shared" si="203"/>
        <v>348368399</v>
      </c>
      <c r="K205" s="50">
        <f t="shared" si="203"/>
        <v>227038399</v>
      </c>
      <c r="L205" s="50">
        <f t="shared" si="203"/>
        <v>121330000</v>
      </c>
      <c r="M205" s="166">
        <f t="shared" si="204"/>
        <v>0.40855749052466422</v>
      </c>
      <c r="N205" s="166">
        <f t="shared" si="201"/>
        <v>0.26626478984443541</v>
      </c>
      <c r="O205" s="167">
        <f t="shared" si="132"/>
        <v>0.65171927089747306</v>
      </c>
    </row>
    <row r="206" spans="1:15" ht="46.5" customHeight="1" x14ac:dyDescent="0.25">
      <c r="A206" s="312"/>
      <c r="B206" s="47" t="s">
        <v>42</v>
      </c>
      <c r="C206" s="163">
        <v>20</v>
      </c>
      <c r="D206" s="304"/>
      <c r="E206" s="306"/>
      <c r="F206" s="50">
        <f>+F209+F211</f>
        <v>20825575264</v>
      </c>
      <c r="G206" s="50">
        <f t="shared" ref="G206:H206" si="205">+G209+G211</f>
        <v>19181433</v>
      </c>
      <c r="H206" s="50">
        <f t="shared" si="205"/>
        <v>20806393831</v>
      </c>
      <c r="I206" s="166">
        <f t="shared" si="199"/>
        <v>3.8605912804788784E-3</v>
      </c>
      <c r="J206" s="50">
        <f t="shared" ref="J206:L206" si="206">+J209+J211</f>
        <v>144031653</v>
      </c>
      <c r="K206" s="50">
        <f t="shared" si="206"/>
        <v>144031653</v>
      </c>
      <c r="L206" s="50">
        <f t="shared" si="206"/>
        <v>0</v>
      </c>
      <c r="M206" s="166">
        <f t="shared" si="204"/>
        <v>6.9224707640304015E-3</v>
      </c>
      <c r="N206" s="166">
        <f t="shared" si="201"/>
        <v>6.9224707640304015E-3</v>
      </c>
      <c r="O206" s="167">
        <f t="shared" ref="O206:O224" si="207">+K206/J206</f>
        <v>1</v>
      </c>
    </row>
    <row r="207" spans="1:15" ht="42" customHeight="1" x14ac:dyDescent="0.25">
      <c r="A207" s="46" t="s">
        <v>499</v>
      </c>
      <c r="B207" s="47" t="s">
        <v>38</v>
      </c>
      <c r="C207" s="163">
        <v>10</v>
      </c>
      <c r="D207" s="163" t="s">
        <v>39</v>
      </c>
      <c r="E207" s="164" t="s">
        <v>393</v>
      </c>
      <c r="F207" s="50">
        <f t="shared" ref="F207:H207" si="208">+F208</f>
        <v>1096676616</v>
      </c>
      <c r="G207" s="50">
        <f t="shared" si="208"/>
        <v>243997600</v>
      </c>
      <c r="H207" s="50">
        <f t="shared" si="208"/>
        <v>852679016</v>
      </c>
      <c r="I207" s="166">
        <f t="shared" si="199"/>
        <v>1.5821315317565037E-4</v>
      </c>
      <c r="J207" s="50">
        <f t="shared" ref="J207:L207" si="209">+J208</f>
        <v>348368399</v>
      </c>
      <c r="K207" s="50">
        <f t="shared" si="209"/>
        <v>227038399</v>
      </c>
      <c r="L207" s="50">
        <f t="shared" si="209"/>
        <v>121330000</v>
      </c>
      <c r="M207" s="166">
        <f t="shared" si="204"/>
        <v>0.40855749052466422</v>
      </c>
      <c r="N207" s="166">
        <f t="shared" si="201"/>
        <v>0.26626478984443541</v>
      </c>
      <c r="O207" s="167">
        <f t="shared" si="207"/>
        <v>0.65171927089747306</v>
      </c>
    </row>
    <row r="208" spans="1:15" ht="42" customHeight="1" x14ac:dyDescent="0.25">
      <c r="A208" s="54" t="s">
        <v>500</v>
      </c>
      <c r="B208" s="55" t="s">
        <v>38</v>
      </c>
      <c r="C208" s="170">
        <v>10</v>
      </c>
      <c r="D208" s="170" t="s">
        <v>39</v>
      </c>
      <c r="E208" s="223" t="s">
        <v>262</v>
      </c>
      <c r="F208" s="57">
        <v>1096676616</v>
      </c>
      <c r="G208" s="173">
        <v>243997600</v>
      </c>
      <c r="H208" s="174">
        <f t="shared" ref="H208" si="210">+F208-G208</f>
        <v>852679016</v>
      </c>
      <c r="I208" s="176">
        <f t="shared" si="199"/>
        <v>1.5821315317565037E-4</v>
      </c>
      <c r="J208" s="173">
        <v>348368399</v>
      </c>
      <c r="K208" s="173">
        <v>227038399</v>
      </c>
      <c r="L208" s="174">
        <f t="shared" ref="L208" si="211">+J208-K208</f>
        <v>121330000</v>
      </c>
      <c r="M208" s="176">
        <f t="shared" si="204"/>
        <v>0.40855749052466422</v>
      </c>
      <c r="N208" s="176">
        <f t="shared" si="201"/>
        <v>0.26626478984443541</v>
      </c>
      <c r="O208" s="177">
        <f t="shared" si="207"/>
        <v>0.65171927089747306</v>
      </c>
    </row>
    <row r="209" spans="1:15" ht="42" customHeight="1" x14ac:dyDescent="0.25">
      <c r="A209" s="46" t="s">
        <v>499</v>
      </c>
      <c r="B209" s="47" t="s">
        <v>42</v>
      </c>
      <c r="C209" s="163">
        <v>20</v>
      </c>
      <c r="D209" s="163" t="s">
        <v>39</v>
      </c>
      <c r="E209" s="164" t="s">
        <v>393</v>
      </c>
      <c r="F209" s="50">
        <f t="shared" ref="F209:H209" si="212">+F210</f>
        <v>184071816</v>
      </c>
      <c r="G209" s="50">
        <f t="shared" si="212"/>
        <v>19181433</v>
      </c>
      <c r="H209" s="50">
        <f t="shared" si="212"/>
        <v>164890383</v>
      </c>
      <c r="I209" s="166">
        <f t="shared" si="199"/>
        <v>3.0595132439345333E-5</v>
      </c>
      <c r="J209" s="50">
        <f t="shared" ref="J209:L209" si="213">+J210</f>
        <v>144031653</v>
      </c>
      <c r="K209" s="50">
        <f t="shared" si="213"/>
        <v>144031653</v>
      </c>
      <c r="L209" s="50">
        <f t="shared" si="213"/>
        <v>0</v>
      </c>
      <c r="M209" s="166">
        <f t="shared" si="204"/>
        <v>0.8734994144564513</v>
      </c>
      <c r="N209" s="166">
        <f t="shared" si="201"/>
        <v>0.8734994144564513</v>
      </c>
      <c r="O209" s="167">
        <f t="shared" si="207"/>
        <v>1</v>
      </c>
    </row>
    <row r="210" spans="1:15" ht="42" customHeight="1" x14ac:dyDescent="0.25">
      <c r="A210" s="54" t="s">
        <v>500</v>
      </c>
      <c r="B210" s="55" t="s">
        <v>42</v>
      </c>
      <c r="C210" s="170">
        <v>20</v>
      </c>
      <c r="D210" s="170" t="s">
        <v>39</v>
      </c>
      <c r="E210" s="223" t="s">
        <v>262</v>
      </c>
      <c r="F210" s="172">
        <v>184071816</v>
      </c>
      <c r="G210" s="173">
        <v>19181433</v>
      </c>
      <c r="H210" s="174">
        <f t="shared" ref="H210" si="214">+F210-G210</f>
        <v>164890383</v>
      </c>
      <c r="I210" s="176">
        <f t="shared" si="199"/>
        <v>3.0595132439345333E-5</v>
      </c>
      <c r="J210" s="173">
        <v>144031653</v>
      </c>
      <c r="K210" s="173">
        <v>144031653</v>
      </c>
      <c r="L210" s="174">
        <f t="shared" ref="L210" si="215">+J210-K210</f>
        <v>0</v>
      </c>
      <c r="M210" s="166">
        <f t="shared" si="204"/>
        <v>0.8734994144564513</v>
      </c>
      <c r="N210" s="166">
        <f t="shared" si="201"/>
        <v>0.8734994144564513</v>
      </c>
      <c r="O210" s="167">
        <f t="shared" si="207"/>
        <v>1</v>
      </c>
    </row>
    <row r="211" spans="1:15" ht="42" customHeight="1" x14ac:dyDescent="0.25">
      <c r="A211" s="46" t="s">
        <v>497</v>
      </c>
      <c r="B211" s="47" t="s">
        <v>42</v>
      </c>
      <c r="C211" s="163">
        <v>20</v>
      </c>
      <c r="D211" s="163" t="s">
        <v>39</v>
      </c>
      <c r="E211" s="164" t="s">
        <v>390</v>
      </c>
      <c r="F211" s="168">
        <f t="shared" ref="F211:H211" si="216">+F212</f>
        <v>20641503448</v>
      </c>
      <c r="G211" s="168">
        <f t="shared" si="216"/>
        <v>0</v>
      </c>
      <c r="H211" s="168">
        <f t="shared" si="216"/>
        <v>20641503448</v>
      </c>
      <c r="I211" s="166">
        <f t="shared" si="199"/>
        <v>3.8299961480395329E-3</v>
      </c>
      <c r="J211" s="168">
        <f t="shared" ref="J211:L211" si="217">+J212</f>
        <v>0</v>
      </c>
      <c r="K211" s="168">
        <f t="shared" si="217"/>
        <v>0</v>
      </c>
      <c r="L211" s="168">
        <f t="shared" si="217"/>
        <v>0</v>
      </c>
      <c r="M211" s="166">
        <f t="shared" si="204"/>
        <v>0</v>
      </c>
      <c r="N211" s="166">
        <f t="shared" si="201"/>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8">+F212-G212</f>
        <v>20641503448</v>
      </c>
      <c r="I212" s="176">
        <f t="shared" si="199"/>
        <v>3.8299961480395329E-3</v>
      </c>
      <c r="J212" s="173">
        <v>0</v>
      </c>
      <c r="K212" s="173">
        <v>0</v>
      </c>
      <c r="L212" s="174">
        <f t="shared" ref="L212" si="219">+J212-K212</f>
        <v>0</v>
      </c>
      <c r="M212" s="176">
        <f t="shared" si="204"/>
        <v>0</v>
      </c>
      <c r="N212" s="176">
        <f t="shared" si="201"/>
        <v>0</v>
      </c>
      <c r="O212" s="177" t="s">
        <v>41</v>
      </c>
    </row>
    <row r="213" spans="1:15" ht="60" customHeight="1" x14ac:dyDescent="0.25">
      <c r="A213" s="46" t="s">
        <v>501</v>
      </c>
      <c r="B213" s="115" t="s">
        <v>38</v>
      </c>
      <c r="C213" s="163">
        <v>10</v>
      </c>
      <c r="D213" s="163" t="s">
        <v>39</v>
      </c>
      <c r="E213" s="220" t="s">
        <v>577</v>
      </c>
      <c r="F213" s="50">
        <f t="shared" ref="F213:H215" si="220">+F214</f>
        <v>2494114229</v>
      </c>
      <c r="G213" s="50">
        <f t="shared" si="220"/>
        <v>0</v>
      </c>
      <c r="H213" s="50">
        <f t="shared" si="220"/>
        <v>2494114229</v>
      </c>
      <c r="I213" s="166">
        <f t="shared" si="199"/>
        <v>4.6277868828232795E-4</v>
      </c>
      <c r="J213" s="50">
        <f t="shared" ref="J213:L215" si="221">+J214</f>
        <v>2139510061</v>
      </c>
      <c r="K213" s="50">
        <f t="shared" si="221"/>
        <v>191232203</v>
      </c>
      <c r="L213" s="50">
        <f t="shared" si="221"/>
        <v>1948277858</v>
      </c>
      <c r="M213" s="166">
        <f t="shared" si="204"/>
        <v>0.8578236057206664</v>
      </c>
      <c r="N213" s="166">
        <f t="shared" si="201"/>
        <v>7.6673394015587412E-2</v>
      </c>
      <c r="O213" s="167">
        <f t="shared" si="207"/>
        <v>8.9381305788587273E-2</v>
      </c>
    </row>
    <row r="214" spans="1:15" ht="78.75" customHeight="1" x14ac:dyDescent="0.25">
      <c r="A214" s="46" t="s">
        <v>503</v>
      </c>
      <c r="B214" s="115" t="s">
        <v>38</v>
      </c>
      <c r="C214" s="163">
        <v>10</v>
      </c>
      <c r="D214" s="163" t="s">
        <v>39</v>
      </c>
      <c r="E214" s="164" t="s">
        <v>552</v>
      </c>
      <c r="F214" s="50">
        <f t="shared" si="220"/>
        <v>2494114229</v>
      </c>
      <c r="G214" s="50">
        <f t="shared" si="220"/>
        <v>0</v>
      </c>
      <c r="H214" s="50">
        <f t="shared" si="220"/>
        <v>2494114229</v>
      </c>
      <c r="I214" s="166">
        <f t="shared" si="199"/>
        <v>4.6277868828232795E-4</v>
      </c>
      <c r="J214" s="50">
        <f t="shared" si="221"/>
        <v>2139510061</v>
      </c>
      <c r="K214" s="50">
        <f t="shared" si="221"/>
        <v>191232203</v>
      </c>
      <c r="L214" s="50">
        <f t="shared" si="221"/>
        <v>1948277858</v>
      </c>
      <c r="M214" s="166">
        <f t="shared" si="204"/>
        <v>0.8578236057206664</v>
      </c>
      <c r="N214" s="166">
        <f t="shared" si="201"/>
        <v>7.6673394015587412E-2</v>
      </c>
      <c r="O214" s="167">
        <f t="shared" si="207"/>
        <v>8.9381305788587273E-2</v>
      </c>
    </row>
    <row r="215" spans="1:15" ht="60" customHeight="1" x14ac:dyDescent="0.25">
      <c r="A215" s="46" t="s">
        <v>504</v>
      </c>
      <c r="B215" s="115" t="s">
        <v>38</v>
      </c>
      <c r="C215" s="163">
        <v>10</v>
      </c>
      <c r="D215" s="163" t="s">
        <v>39</v>
      </c>
      <c r="E215" s="220" t="s">
        <v>505</v>
      </c>
      <c r="F215" s="50">
        <f t="shared" si="220"/>
        <v>2494114229</v>
      </c>
      <c r="G215" s="50">
        <f t="shared" si="220"/>
        <v>0</v>
      </c>
      <c r="H215" s="50">
        <f t="shared" si="220"/>
        <v>2494114229</v>
      </c>
      <c r="I215" s="166">
        <f t="shared" si="199"/>
        <v>4.6277868828232795E-4</v>
      </c>
      <c r="J215" s="50">
        <f t="shared" si="221"/>
        <v>2139510061</v>
      </c>
      <c r="K215" s="50">
        <f t="shared" si="221"/>
        <v>191232203</v>
      </c>
      <c r="L215" s="50">
        <f t="shared" si="221"/>
        <v>1948277858</v>
      </c>
      <c r="M215" s="166">
        <f t="shared" si="204"/>
        <v>0.8578236057206664</v>
      </c>
      <c r="N215" s="166">
        <f t="shared" si="201"/>
        <v>7.6673394015587412E-2</v>
      </c>
      <c r="O215" s="167">
        <f t="shared" si="207"/>
        <v>8.9381305788587273E-2</v>
      </c>
    </row>
    <row r="216" spans="1:15" ht="42" customHeight="1" x14ac:dyDescent="0.25">
      <c r="A216" s="169" t="s">
        <v>506</v>
      </c>
      <c r="B216" s="116" t="s">
        <v>38</v>
      </c>
      <c r="C216" s="170">
        <v>10</v>
      </c>
      <c r="D216" s="170" t="s">
        <v>39</v>
      </c>
      <c r="E216" s="223" t="s">
        <v>262</v>
      </c>
      <c r="F216" s="172">
        <v>2494114229</v>
      </c>
      <c r="G216" s="173">
        <v>0</v>
      </c>
      <c r="H216" s="174">
        <f t="shared" ref="H216" si="222">+F216-G216</f>
        <v>2494114229</v>
      </c>
      <c r="I216" s="176">
        <f t="shared" si="199"/>
        <v>4.6277868828232795E-4</v>
      </c>
      <c r="J216" s="173">
        <v>2139510061</v>
      </c>
      <c r="K216" s="173">
        <v>191232203</v>
      </c>
      <c r="L216" s="174">
        <f t="shared" ref="L216" si="223">+J216-K216</f>
        <v>1948277858</v>
      </c>
      <c r="M216" s="176">
        <f t="shared" si="204"/>
        <v>0.8578236057206664</v>
      </c>
      <c r="N216" s="176">
        <f t="shared" si="201"/>
        <v>7.6673394015587412E-2</v>
      </c>
      <c r="O216" s="177">
        <f t="shared" si="207"/>
        <v>8.9381305788587273E-2</v>
      </c>
    </row>
    <row r="217" spans="1:15" ht="70.5" customHeight="1" x14ac:dyDescent="0.25">
      <c r="A217" s="46" t="s">
        <v>507</v>
      </c>
      <c r="B217" s="115" t="s">
        <v>38</v>
      </c>
      <c r="C217" s="163">
        <v>10</v>
      </c>
      <c r="D217" s="163" t="s">
        <v>39</v>
      </c>
      <c r="E217" s="220" t="s">
        <v>508</v>
      </c>
      <c r="F217" s="50">
        <f t="shared" ref="F217:H219" si="224">+F218</f>
        <v>91567665</v>
      </c>
      <c r="G217" s="50">
        <f t="shared" si="224"/>
        <v>0</v>
      </c>
      <c r="H217" s="50">
        <f t="shared" si="224"/>
        <v>91567665</v>
      </c>
      <c r="I217" s="165">
        <f t="shared" si="199"/>
        <v>1.6990225790406505E-5</v>
      </c>
      <c r="J217" s="50">
        <f t="shared" ref="J217:L219" si="225">+J218</f>
        <v>91410165</v>
      </c>
      <c r="K217" s="50">
        <f t="shared" si="225"/>
        <v>91410165</v>
      </c>
      <c r="L217" s="50">
        <f t="shared" si="225"/>
        <v>0</v>
      </c>
      <c r="M217" s="166">
        <f t="shared" si="204"/>
        <v>0.99827996050789325</v>
      </c>
      <c r="N217" s="166">
        <f t="shared" si="201"/>
        <v>0.99827996050789325</v>
      </c>
      <c r="O217" s="167">
        <f t="shared" si="207"/>
        <v>1</v>
      </c>
    </row>
    <row r="218" spans="1:15" ht="75.75" customHeight="1" x14ac:dyDescent="0.25">
      <c r="A218" s="46" t="s">
        <v>509</v>
      </c>
      <c r="B218" s="115" t="s">
        <v>38</v>
      </c>
      <c r="C218" s="163">
        <v>10</v>
      </c>
      <c r="D218" s="163" t="s">
        <v>39</v>
      </c>
      <c r="E218" s="164" t="s">
        <v>552</v>
      </c>
      <c r="F218" s="50">
        <f t="shared" si="224"/>
        <v>91567665</v>
      </c>
      <c r="G218" s="50">
        <f t="shared" si="224"/>
        <v>0</v>
      </c>
      <c r="H218" s="50">
        <f t="shared" si="224"/>
        <v>91567665</v>
      </c>
      <c r="I218" s="165">
        <f t="shared" si="199"/>
        <v>1.6990225790406505E-5</v>
      </c>
      <c r="J218" s="50">
        <f t="shared" si="225"/>
        <v>91410165</v>
      </c>
      <c r="K218" s="50">
        <f t="shared" si="225"/>
        <v>91410165</v>
      </c>
      <c r="L218" s="50">
        <f t="shared" si="225"/>
        <v>0</v>
      </c>
      <c r="M218" s="166">
        <f t="shared" si="204"/>
        <v>0.99827996050789325</v>
      </c>
      <c r="N218" s="166">
        <f t="shared" si="201"/>
        <v>0.99827996050789325</v>
      </c>
      <c r="O218" s="167">
        <f t="shared" si="207"/>
        <v>1</v>
      </c>
    </row>
    <row r="219" spans="1:15" ht="42" customHeight="1" x14ac:dyDescent="0.25">
      <c r="A219" s="46" t="s">
        <v>510</v>
      </c>
      <c r="B219" s="115" t="s">
        <v>38</v>
      </c>
      <c r="C219" s="163">
        <v>10</v>
      </c>
      <c r="D219" s="163" t="s">
        <v>39</v>
      </c>
      <c r="E219" s="220" t="s">
        <v>511</v>
      </c>
      <c r="F219" s="50">
        <f t="shared" si="224"/>
        <v>91567665</v>
      </c>
      <c r="G219" s="50">
        <f t="shared" si="224"/>
        <v>0</v>
      </c>
      <c r="H219" s="50">
        <f t="shared" si="224"/>
        <v>91567665</v>
      </c>
      <c r="I219" s="165">
        <f t="shared" si="199"/>
        <v>1.6990225790406505E-5</v>
      </c>
      <c r="J219" s="50">
        <f t="shared" si="225"/>
        <v>91410165</v>
      </c>
      <c r="K219" s="50">
        <f t="shared" si="225"/>
        <v>91410165</v>
      </c>
      <c r="L219" s="50">
        <f t="shared" si="225"/>
        <v>0</v>
      </c>
      <c r="M219" s="166">
        <f t="shared" si="204"/>
        <v>0.99827996050789325</v>
      </c>
      <c r="N219" s="166">
        <f t="shared" si="201"/>
        <v>0.99827996050789325</v>
      </c>
      <c r="O219" s="167">
        <f t="shared" si="207"/>
        <v>1</v>
      </c>
    </row>
    <row r="220" spans="1:15" ht="42" customHeight="1" x14ac:dyDescent="0.25">
      <c r="A220" s="169" t="s">
        <v>512</v>
      </c>
      <c r="B220" s="116" t="s">
        <v>38</v>
      </c>
      <c r="C220" s="170">
        <v>10</v>
      </c>
      <c r="D220" s="170" t="s">
        <v>39</v>
      </c>
      <c r="E220" s="223" t="s">
        <v>262</v>
      </c>
      <c r="F220" s="57">
        <v>91567665</v>
      </c>
      <c r="G220" s="173">
        <v>0</v>
      </c>
      <c r="H220" s="174">
        <f t="shared" ref="H220" si="226">+F220-G220</f>
        <v>91567665</v>
      </c>
      <c r="I220" s="183">
        <f t="shared" si="199"/>
        <v>1.6990225790406505E-5</v>
      </c>
      <c r="J220" s="173">
        <v>91410165</v>
      </c>
      <c r="K220" s="173">
        <v>91410165</v>
      </c>
      <c r="L220" s="174">
        <f t="shared" ref="L220" si="227">+J220-K220</f>
        <v>0</v>
      </c>
      <c r="M220" s="176">
        <f t="shared" si="204"/>
        <v>0.99827996050789325</v>
      </c>
      <c r="N220" s="176">
        <f t="shared" si="201"/>
        <v>0.99827996050789325</v>
      </c>
      <c r="O220" s="177">
        <f t="shared" si="207"/>
        <v>1</v>
      </c>
    </row>
    <row r="221" spans="1:15" ht="95.25" customHeight="1" x14ac:dyDescent="0.25">
      <c r="A221" s="46" t="s">
        <v>578</v>
      </c>
      <c r="B221" s="115" t="s">
        <v>38</v>
      </c>
      <c r="C221" s="163">
        <v>10</v>
      </c>
      <c r="D221" s="163" t="s">
        <v>39</v>
      </c>
      <c r="E221" s="220" t="s">
        <v>579</v>
      </c>
      <c r="F221" s="50">
        <f t="shared" ref="F221:H223" si="228">+F222</f>
        <v>9945000</v>
      </c>
      <c r="G221" s="50">
        <f t="shared" si="228"/>
        <v>0</v>
      </c>
      <c r="H221" s="50">
        <f t="shared" si="228"/>
        <v>9945000</v>
      </c>
      <c r="I221" s="178">
        <f t="shared" si="199"/>
        <v>1.8452779754249786E-6</v>
      </c>
      <c r="J221" s="50">
        <f t="shared" ref="J221:L223" si="229">+J222</f>
        <v>9945000</v>
      </c>
      <c r="K221" s="50">
        <f t="shared" si="229"/>
        <v>9945000</v>
      </c>
      <c r="L221" s="50">
        <f t="shared" si="229"/>
        <v>0</v>
      </c>
      <c r="M221" s="166">
        <f t="shared" si="204"/>
        <v>1</v>
      </c>
      <c r="N221" s="166">
        <f t="shared" si="201"/>
        <v>1</v>
      </c>
      <c r="O221" s="167">
        <f t="shared" si="207"/>
        <v>1</v>
      </c>
    </row>
    <row r="222" spans="1:15" ht="75.75" customHeight="1" x14ac:dyDescent="0.25">
      <c r="A222" s="46" t="s">
        <v>580</v>
      </c>
      <c r="B222" s="115" t="s">
        <v>38</v>
      </c>
      <c r="C222" s="163">
        <v>10</v>
      </c>
      <c r="D222" s="163" t="s">
        <v>39</v>
      </c>
      <c r="E222" s="164" t="s">
        <v>581</v>
      </c>
      <c r="F222" s="50">
        <f t="shared" si="228"/>
        <v>9945000</v>
      </c>
      <c r="G222" s="50">
        <f t="shared" si="228"/>
        <v>0</v>
      </c>
      <c r="H222" s="50">
        <f t="shared" si="228"/>
        <v>9945000</v>
      </c>
      <c r="I222" s="178">
        <f t="shared" si="199"/>
        <v>1.8452779754249786E-6</v>
      </c>
      <c r="J222" s="50">
        <f t="shared" si="229"/>
        <v>9945000</v>
      </c>
      <c r="K222" s="50">
        <f t="shared" si="229"/>
        <v>9945000</v>
      </c>
      <c r="L222" s="50">
        <f t="shared" si="229"/>
        <v>0</v>
      </c>
      <c r="M222" s="166">
        <f t="shared" si="204"/>
        <v>1</v>
      </c>
      <c r="N222" s="166">
        <f t="shared" si="201"/>
        <v>1</v>
      </c>
      <c r="O222" s="167">
        <f t="shared" si="207"/>
        <v>1</v>
      </c>
    </row>
    <row r="223" spans="1:15" ht="42" customHeight="1" x14ac:dyDescent="0.25">
      <c r="A223" s="46" t="s">
        <v>582</v>
      </c>
      <c r="B223" s="115" t="s">
        <v>38</v>
      </c>
      <c r="C223" s="163">
        <v>10</v>
      </c>
      <c r="D223" s="163" t="s">
        <v>39</v>
      </c>
      <c r="E223" s="220" t="s">
        <v>390</v>
      </c>
      <c r="F223" s="50">
        <f t="shared" si="228"/>
        <v>9945000</v>
      </c>
      <c r="G223" s="50">
        <f t="shared" si="228"/>
        <v>0</v>
      </c>
      <c r="H223" s="50">
        <f t="shared" si="228"/>
        <v>9945000</v>
      </c>
      <c r="I223" s="178">
        <f t="shared" si="199"/>
        <v>1.8452779754249786E-6</v>
      </c>
      <c r="J223" s="50">
        <f t="shared" si="229"/>
        <v>9945000</v>
      </c>
      <c r="K223" s="50">
        <f t="shared" si="229"/>
        <v>9945000</v>
      </c>
      <c r="L223" s="50">
        <f t="shared" si="229"/>
        <v>0</v>
      </c>
      <c r="M223" s="166">
        <f t="shared" si="204"/>
        <v>1</v>
      </c>
      <c r="N223" s="166">
        <f t="shared" si="201"/>
        <v>1</v>
      </c>
      <c r="O223" s="167">
        <f t="shared" si="207"/>
        <v>1</v>
      </c>
    </row>
    <row r="224" spans="1:15" ht="42" customHeight="1" thickBot="1" x14ac:dyDescent="0.3">
      <c r="A224" s="186" t="s">
        <v>583</v>
      </c>
      <c r="B224" s="276" t="s">
        <v>38</v>
      </c>
      <c r="C224" s="187">
        <v>10</v>
      </c>
      <c r="D224" s="187" t="s">
        <v>39</v>
      </c>
      <c r="E224" s="275" t="s">
        <v>262</v>
      </c>
      <c r="F224" s="82">
        <v>9945000</v>
      </c>
      <c r="G224" s="190"/>
      <c r="H224" s="191">
        <f t="shared" ref="H224" si="230">+F224-G224</f>
        <v>9945000</v>
      </c>
      <c r="I224" s="192">
        <f t="shared" si="199"/>
        <v>1.8452779754249786E-6</v>
      </c>
      <c r="J224" s="190">
        <v>9945000</v>
      </c>
      <c r="K224" s="190">
        <v>9945000</v>
      </c>
      <c r="L224" s="191">
        <f t="shared" ref="L224" si="231">+J224-K224</f>
        <v>0</v>
      </c>
      <c r="M224" s="193">
        <f t="shared" si="204"/>
        <v>1</v>
      </c>
      <c r="N224" s="193">
        <f t="shared" si="201"/>
        <v>1</v>
      </c>
      <c r="O224" s="194">
        <f t="shared" si="207"/>
        <v>1</v>
      </c>
    </row>
    <row r="225" spans="1:15" ht="30.75" customHeight="1" thickBot="1" x14ac:dyDescent="0.3">
      <c r="A225" s="363" t="s">
        <v>519</v>
      </c>
      <c r="B225" s="364"/>
      <c r="C225" s="364"/>
      <c r="D225" s="364"/>
      <c r="E225" s="364"/>
      <c r="F225" s="155">
        <f>+F50+F49+F48+F44+F9</f>
        <v>5389696443358.3105</v>
      </c>
      <c r="G225" s="155">
        <f t="shared" ref="G225:L225" si="232">+G50+G49+G48+G44+G9</f>
        <v>264535296</v>
      </c>
      <c r="H225" s="155">
        <f>+H50+H49+H48+H44+H9</f>
        <v>5389431908062.3105</v>
      </c>
      <c r="I225" s="156">
        <f t="shared" si="232"/>
        <v>0.99999999999999989</v>
      </c>
      <c r="J225" s="155">
        <f t="shared" si="232"/>
        <v>5365991624486.9805</v>
      </c>
      <c r="K225" s="155">
        <f t="shared" si="232"/>
        <v>4063051112433.1001</v>
      </c>
      <c r="L225" s="155">
        <f t="shared" si="232"/>
        <v>1302940512053.8799</v>
      </c>
      <c r="M225" s="157">
        <f t="shared" si="204"/>
        <v>0.99565069492013347</v>
      </c>
      <c r="N225" s="157">
        <f t="shared" si="201"/>
        <v>0.75389228062330405</v>
      </c>
      <c r="O225" s="158">
        <f>+K225/J225</f>
        <v>0.75718551141450041</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624</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A89A-A9A5-4359-B9A9-7CCC570113BC}">
  <dimension ref="A1:O230"/>
  <sheetViews>
    <sheetView topLeftCell="A3" zoomScale="71" zoomScaleNormal="71" workbookViewId="0">
      <pane xSplit="5" ySplit="7" topLeftCell="F10" activePane="bottomRight" state="frozen"/>
      <selection activeCell="B90" sqref="B90"/>
      <selection pane="topRight" activeCell="B90" sqref="B90"/>
      <selection pane="bottomLeft" activeCell="B90" sqref="B90"/>
      <selection pane="bottomRight" activeCell="O171" sqref="O171"/>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5.5703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635</v>
      </c>
      <c r="B5" s="378"/>
      <c r="C5" s="378"/>
      <c r="D5" s="378"/>
      <c r="E5" s="378"/>
      <c r="F5" s="378"/>
      <c r="G5" s="378"/>
      <c r="H5" s="378"/>
      <c r="I5" s="378"/>
      <c r="J5" s="378"/>
      <c r="K5" s="141"/>
      <c r="L5" s="141"/>
      <c r="M5" s="141"/>
      <c r="N5" s="141"/>
      <c r="O5" s="141"/>
    </row>
    <row r="6" spans="1:15" ht="26.25" customHeight="1" thickBot="1" x14ac:dyDescent="0.3">
      <c r="A6" s="141"/>
      <c r="B6" s="141"/>
      <c r="C6" s="145"/>
      <c r="D6" s="145"/>
      <c r="E6" s="143"/>
      <c r="F6" s="143"/>
      <c r="G6" s="143"/>
      <c r="H6" s="146" t="s">
        <v>3</v>
      </c>
      <c r="I6" s="147" t="s">
        <v>4</v>
      </c>
      <c r="J6" s="148" t="s">
        <v>5</v>
      </c>
      <c r="K6" s="143"/>
      <c r="L6" s="141"/>
      <c r="M6" s="141"/>
      <c r="N6" s="141"/>
      <c r="O6" s="141"/>
    </row>
    <row r="7" spans="1:15" ht="29.25" customHeight="1" x14ac:dyDescent="0.25">
      <c r="A7" s="358" t="s">
        <v>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2" t="s">
        <v>39</v>
      </c>
      <c r="E9" s="154" t="s">
        <v>40</v>
      </c>
      <c r="F9" s="155">
        <f>+F10</f>
        <v>725118360.69000006</v>
      </c>
      <c r="G9" s="155">
        <f>+G10</f>
        <v>1356263</v>
      </c>
      <c r="H9" s="155">
        <f>+H10</f>
        <v>723762097.69000006</v>
      </c>
      <c r="I9" s="156">
        <f>+H9/$H$225</f>
        <v>1.3429302516458538E-4</v>
      </c>
      <c r="J9" s="155">
        <f>+J10</f>
        <v>634382924</v>
      </c>
      <c r="K9" s="155">
        <f>+K10</f>
        <v>634382924</v>
      </c>
      <c r="L9" s="155">
        <f>+L10</f>
        <v>0</v>
      </c>
      <c r="M9" s="157">
        <f>+J9/H9</f>
        <v>0.87650752370804208</v>
      </c>
      <c r="N9" s="157">
        <f>+K9/H9</f>
        <v>0.87650752370804208</v>
      </c>
      <c r="O9" s="158">
        <f>+K9/J9</f>
        <v>1</v>
      </c>
    </row>
    <row r="10" spans="1:15" s="1" customFormat="1" ht="42" customHeight="1" x14ac:dyDescent="0.25">
      <c r="A10" s="38" t="s">
        <v>103</v>
      </c>
      <c r="B10" s="39" t="s">
        <v>42</v>
      </c>
      <c r="C10" s="39">
        <v>20</v>
      </c>
      <c r="D10" s="39" t="s">
        <v>39</v>
      </c>
      <c r="E10" s="159" t="s">
        <v>104</v>
      </c>
      <c r="F10" s="42">
        <f>+F11+F17</f>
        <v>725118360.69000006</v>
      </c>
      <c r="G10" s="42">
        <f>+G11+G17</f>
        <v>1356263</v>
      </c>
      <c r="H10" s="42">
        <f>+H11+H17</f>
        <v>723762097.69000006</v>
      </c>
      <c r="I10" s="160">
        <f t="shared" ref="I10:I73" si="0">+H10/$H$225</f>
        <v>1.3429302516458538E-4</v>
      </c>
      <c r="J10" s="42">
        <f>+J11+J17</f>
        <v>634382924</v>
      </c>
      <c r="K10" s="42">
        <f>+K11+K17</f>
        <v>634382924</v>
      </c>
      <c r="L10" s="42">
        <f>+L11+L17</f>
        <v>0</v>
      </c>
      <c r="M10" s="160">
        <f>+J10/H10</f>
        <v>0.87650752370804208</v>
      </c>
      <c r="N10" s="160">
        <f t="shared" ref="N10:N73" si="1">+K10/H10</f>
        <v>0.87650752370804208</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2.5789933653339052E-5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2.5789933653339052E-5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2.5789933653339052E-5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7.9076942841978876E-7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1.3384819886376189E-5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1.1614344338543074E-5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1356263</v>
      </c>
      <c r="H17" s="50">
        <f>+H18+H30</f>
        <v>584769201.69000006</v>
      </c>
      <c r="I17" s="166">
        <f t="shared" si="0"/>
        <v>1.0850309151124632E-4</v>
      </c>
      <c r="J17" s="50">
        <f>+J18+J30</f>
        <v>495390028</v>
      </c>
      <c r="K17" s="50">
        <f>+K18+K30</f>
        <v>495390028</v>
      </c>
      <c r="L17" s="50">
        <f>+L18+L30</f>
        <v>0</v>
      </c>
      <c r="M17" s="166">
        <f t="shared" si="4"/>
        <v>0.84715478614179474</v>
      </c>
      <c r="N17" s="166">
        <f t="shared" si="1"/>
        <v>0.84715478614179474</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3.2603817980328509E-6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1.9267972526776548E-6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3.0594937378373556E-7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1.1739140598465327E-6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4.469338190473866E-7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1.333584545355196E-6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4.0848518573082985E-9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1.0846167675594535E-7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3.8633161373431273E-7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4.706877474949273E-7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7.0786780993100884E-9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3.569399774133923E-7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1356263</v>
      </c>
      <c r="H30" s="168">
        <f t="shared" si="12"/>
        <v>567197620.69000006</v>
      </c>
      <c r="I30" s="166">
        <f t="shared" si="0"/>
        <v>1.0524270971321347E-4</v>
      </c>
      <c r="J30" s="168">
        <f>+J31+J34+J36+J41</f>
        <v>480227163</v>
      </c>
      <c r="K30" s="168">
        <f>+K31+K34+K36+K41</f>
        <v>480227163</v>
      </c>
      <c r="L30" s="168">
        <f>+L31+L34+L36+L41</f>
        <v>0</v>
      </c>
      <c r="M30" s="166">
        <f t="shared" si="4"/>
        <v>0.84666639189318205</v>
      </c>
      <c r="N30" s="166">
        <f t="shared" si="1"/>
        <v>0.84666639189318205</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1.2205846288012959E-5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1.4518897595120983E-7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1.2060657312061749E-5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2.7535593934881165E-8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2.7535593934881165E-8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1356263</v>
      </c>
      <c r="H36" s="168">
        <f t="shared" si="19"/>
        <v>185233430.69</v>
      </c>
      <c r="I36" s="165">
        <f t="shared" si="0"/>
        <v>3.4369798927532796E-5</v>
      </c>
      <c r="J36" s="168">
        <f t="shared" ref="J36:L36" si="20">SUM(J37:J40)</f>
        <v>98642583</v>
      </c>
      <c r="K36" s="168">
        <f t="shared" si="20"/>
        <v>98642583</v>
      </c>
      <c r="L36" s="168">
        <f t="shared" si="20"/>
        <v>0</v>
      </c>
      <c r="M36" s="166">
        <f t="shared" si="4"/>
        <v>0.53253121011986582</v>
      </c>
      <c r="N36" s="166">
        <f t="shared" si="1"/>
        <v>0.53253121011986582</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3.7094870920421308E-7</v>
      </c>
      <c r="J37" s="173">
        <v>1191700</v>
      </c>
      <c r="K37" s="173">
        <v>1191700</v>
      </c>
      <c r="L37" s="174">
        <f t="shared" si="15"/>
        <v>0</v>
      </c>
      <c r="M37" s="176">
        <f t="shared" si="4"/>
        <v>0.59608843537414968</v>
      </c>
      <c r="N37" s="176">
        <f t="shared" si="1"/>
        <v>0.59608843537414968</v>
      </c>
      <c r="O37" s="203">
        <f t="shared" si="5"/>
        <v>1</v>
      </c>
    </row>
    <row r="38" spans="1:15" ht="72.75" customHeight="1" x14ac:dyDescent="0.25">
      <c r="A38" s="169" t="s">
        <v>181</v>
      </c>
      <c r="B38" s="170" t="s">
        <v>42</v>
      </c>
      <c r="C38" s="170">
        <v>20</v>
      </c>
      <c r="D38" s="170" t="s">
        <v>39</v>
      </c>
      <c r="E38" s="171" t="s">
        <v>182</v>
      </c>
      <c r="F38" s="172">
        <v>4905625</v>
      </c>
      <c r="G38" s="173">
        <v>1356263</v>
      </c>
      <c r="H38" s="174">
        <f t="shared" si="21"/>
        <v>3549362</v>
      </c>
      <c r="I38" s="179">
        <f t="shared" si="0"/>
        <v>6.5857905782237103E-7</v>
      </c>
      <c r="J38" s="173">
        <v>3325362</v>
      </c>
      <c r="K38" s="173">
        <v>3325362</v>
      </c>
      <c r="L38" s="174">
        <f t="shared" si="15"/>
        <v>0</v>
      </c>
      <c r="M38" s="176">
        <f t="shared" si="4"/>
        <v>0.93689006644010953</v>
      </c>
      <c r="N38" s="176">
        <f t="shared" si="1"/>
        <v>0.93689006644010953</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3.3235169026231687E-5</v>
      </c>
      <c r="J39" s="173">
        <v>93559081</v>
      </c>
      <c r="K39" s="173">
        <v>93559081</v>
      </c>
      <c r="L39" s="174">
        <f t="shared" si="15"/>
        <v>0</v>
      </c>
      <c r="M39" s="176">
        <f t="shared" si="4"/>
        <v>0.52233084939530461</v>
      </c>
      <c r="N39" s="176">
        <f t="shared" si="1"/>
        <v>0.52233084939530461</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1.0510213427452704E-7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5.8639528903732828E-5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5.6012227521833186E-5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2.627301381899641E-6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9.6537649097327913E-2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9.6537649097327913E-2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9.6537649097327913E-2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9.6537649097327913E-2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243997600</v>
      </c>
      <c r="H48" s="207">
        <f>+H51+H159+H165+H183+H189+H195</f>
        <v>145037726198.57001</v>
      </c>
      <c r="I48" s="156">
        <f t="shared" si="0"/>
        <v>2.6911543276947589E-2</v>
      </c>
      <c r="J48" s="207">
        <f>+J51+J159+J165+J183+J189+J195</f>
        <v>143960057987</v>
      </c>
      <c r="K48" s="207">
        <f>+K51+K159+K165+K183+K189+K195</f>
        <v>141801200129</v>
      </c>
      <c r="L48" s="207">
        <f>+L51+L159+L165+L183+L189+L195</f>
        <v>2158857858</v>
      </c>
      <c r="M48" s="156">
        <f t="shared" si="4"/>
        <v>0.99256973864789788</v>
      </c>
      <c r="N48" s="156">
        <f t="shared" si="1"/>
        <v>0.97768493650307986</v>
      </c>
      <c r="O48" s="197">
        <f t="shared" si="5"/>
        <v>0.98500377196156064</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0.87172573788220808</v>
      </c>
      <c r="J49" s="207">
        <f>+J52</f>
        <v>4698099904196.4502</v>
      </c>
      <c r="K49" s="207">
        <f>+K52</f>
        <v>3634390044229.5703</v>
      </c>
      <c r="L49" s="207">
        <f>+L52</f>
        <v>1063709859966.88</v>
      </c>
      <c r="M49" s="156">
        <f t="shared" si="4"/>
        <v>1</v>
      </c>
      <c r="N49" s="156">
        <f t="shared" si="1"/>
        <v>0.77358722001276514</v>
      </c>
      <c r="O49" s="197">
        <f t="shared" si="5"/>
        <v>0.77358722001276514</v>
      </c>
    </row>
    <row r="50" spans="1:15" s="2" customFormat="1" ht="29.25" customHeight="1" thickBot="1" x14ac:dyDescent="0.3">
      <c r="A50" s="367"/>
      <c r="B50" s="205" t="s">
        <v>42</v>
      </c>
      <c r="C50" s="206">
        <v>20</v>
      </c>
      <c r="D50" s="370"/>
      <c r="E50" s="373"/>
      <c r="F50" s="208">
        <f>+F166+F196</f>
        <v>25307341823.599998</v>
      </c>
      <c r="G50" s="208">
        <f>+G166+G196</f>
        <v>26755633</v>
      </c>
      <c r="H50" s="208">
        <f>+H166+H196</f>
        <v>25280586190.599998</v>
      </c>
      <c r="I50" s="209">
        <f t="shared" si="0"/>
        <v>4.6907767183518023E-3</v>
      </c>
      <c r="J50" s="208">
        <f>+J166+J196</f>
        <v>3152828596.5299997</v>
      </c>
      <c r="K50" s="208">
        <f>+K166+K196</f>
        <v>3152828596.5299997</v>
      </c>
      <c r="L50" s="208">
        <f>+L166+L196</f>
        <v>0</v>
      </c>
      <c r="M50" s="209">
        <f t="shared" si="4"/>
        <v>0.12471342922033612</v>
      </c>
      <c r="N50" s="209">
        <f t="shared" si="1"/>
        <v>0.12471342922033612</v>
      </c>
      <c r="O50" s="197">
        <f t="shared" si="5"/>
        <v>1</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2.6218678592103976E-2</v>
      </c>
      <c r="J51" s="211">
        <f t="shared" ref="J51:L52" si="31">+J53</f>
        <v>141191161294</v>
      </c>
      <c r="K51" s="211">
        <f t="shared" si="31"/>
        <v>141191161294</v>
      </c>
      <c r="L51" s="211">
        <f t="shared" si="31"/>
        <v>0</v>
      </c>
      <c r="M51" s="160">
        <f t="shared" si="4"/>
        <v>0.99920438598587147</v>
      </c>
      <c r="N51" s="160">
        <f t="shared" si="1"/>
        <v>0.99920438598587147</v>
      </c>
      <c r="O51" s="161">
        <f t="shared" si="5"/>
        <v>1</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0.87172573788220808</v>
      </c>
      <c r="J52" s="212">
        <f t="shared" si="31"/>
        <v>4698099904196.4502</v>
      </c>
      <c r="K52" s="212">
        <f t="shared" si="31"/>
        <v>3634390044229.5703</v>
      </c>
      <c r="L52" s="212">
        <f t="shared" si="31"/>
        <v>1063709859966.88</v>
      </c>
      <c r="M52" s="166">
        <f t="shared" si="4"/>
        <v>1</v>
      </c>
      <c r="N52" s="166">
        <f t="shared" si="1"/>
        <v>0.77358722001276514</v>
      </c>
      <c r="O52" s="167">
        <f t="shared" si="5"/>
        <v>0.77358722001276514</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2.6218678592103976E-2</v>
      </c>
      <c r="J53" s="212">
        <f>+J63+J95</f>
        <v>141191161294</v>
      </c>
      <c r="K53" s="212">
        <f>+K63+K95</f>
        <v>141191161294</v>
      </c>
      <c r="L53" s="212">
        <f>+L63+L95</f>
        <v>0</v>
      </c>
      <c r="M53" s="166">
        <f t="shared" si="4"/>
        <v>0.99920438598587147</v>
      </c>
      <c r="N53" s="166">
        <f t="shared" si="1"/>
        <v>0.99920438598587147</v>
      </c>
      <c r="O53" s="167">
        <f t="shared" si="5"/>
        <v>1</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0.87172573788220808</v>
      </c>
      <c r="J54" s="168">
        <f>+J55+J59+J64+J71+J75+J79+J83+J87+J91+J99+J103+J107+J111+J115+J119+J123+J127+J131+J135+J139+J143+J147+J151+J155</f>
        <v>4698099904196.4502</v>
      </c>
      <c r="K54" s="168">
        <f>+K55+K59+K64+K71+K75+K79+K83+K87+K91+K99+K103+K107+K111+K115+K119+K123+K127+K131+K135+K139+K143+K147+K151+K155</f>
        <v>3634390044229.5703</v>
      </c>
      <c r="L54" s="168">
        <f>+L55+L59+L64+L71+L75+L79+L83+L87+L91+L99+L103+L107+L111+L115+L119+L123+L127+L131+L135+L139+L143+L147+L151+L155</f>
        <v>1063709859966.88</v>
      </c>
      <c r="M54" s="166">
        <f t="shared" si="4"/>
        <v>1</v>
      </c>
      <c r="N54" s="166">
        <f t="shared" si="1"/>
        <v>0.77358722001276514</v>
      </c>
      <c r="O54" s="167">
        <f t="shared" si="5"/>
        <v>0.77358722001276514</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5.0847709084099961E-2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5.0847709084099961E-2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5.0847709084099961E-2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5.0847709084099961E-2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6.4068737124758305E-4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6.4068737124758305E-4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6.4068737124758305E-4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6.4068737124758305E-4</v>
      </c>
      <c r="J62" s="173">
        <v>3452936109</v>
      </c>
      <c r="K62" s="173">
        <v>3452936109</v>
      </c>
      <c r="L62" s="174">
        <f t="shared" ref="L62" si="38">+J62-K62</f>
        <v>0</v>
      </c>
      <c r="M62" s="176">
        <f t="shared" si="4"/>
        <v>1</v>
      </c>
      <c r="N62" s="176">
        <f t="shared" si="1"/>
        <v>1</v>
      </c>
      <c r="O62" s="177">
        <f t="shared" si="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2.6174251979692774E-2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1.7242838083859468E-2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2.6174251979692774E-2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1.7242838083859468E-2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2.6174251979692774E-2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2.6174251979692774E-2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1.7242838083859468E-2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1.7242838083859468E-2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4.4292311884621884E-2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4.4292311884621884E-2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4.4292311884621884E-2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4.4292311884621884E-2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4.7247916092647668E-2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4.7247916092647668E-2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4.7247916092647668E-2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4.7247916092647668E-2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4.254291018493362E-2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4.254291018493362E-2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4.254291018493362E-2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4.254291018493362E-2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4.2668472022539948E-2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4.2668472022539948E-2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4.2668472022539948E-2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4.2668472022539948E-2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4.6280482784930466E-2</v>
      </c>
      <c r="J87" s="168">
        <f t="shared" ref="J87:L89" si="72">+J88</f>
        <v>249425160104</v>
      </c>
      <c r="K87" s="168">
        <f t="shared" si="72"/>
        <v>85558531533</v>
      </c>
      <c r="L87" s="168">
        <f t="shared" si="72"/>
        <v>163866628571</v>
      </c>
      <c r="M87" s="166">
        <f t="shared" si="59"/>
        <v>1</v>
      </c>
      <c r="N87" s="166">
        <f t="shared" si="56"/>
        <v>0.34302285903044272</v>
      </c>
      <c r="O87" s="167">
        <f t="shared" si="62"/>
        <v>0.34302285903044272</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4.6280482784930466E-2</v>
      </c>
      <c r="J88" s="168">
        <f t="shared" si="72"/>
        <v>249425160104</v>
      </c>
      <c r="K88" s="168">
        <f t="shared" si="72"/>
        <v>85558531533</v>
      </c>
      <c r="L88" s="168">
        <f t="shared" si="72"/>
        <v>163866628571</v>
      </c>
      <c r="M88" s="166">
        <f t="shared" si="59"/>
        <v>1</v>
      </c>
      <c r="N88" s="166">
        <f t="shared" si="56"/>
        <v>0.34302285903044272</v>
      </c>
      <c r="O88" s="167">
        <f t="shared" si="62"/>
        <v>0.34302285903044272</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4.6280482784930466E-2</v>
      </c>
      <c r="J89" s="168">
        <f t="shared" si="72"/>
        <v>249425160104</v>
      </c>
      <c r="K89" s="168">
        <f t="shared" si="72"/>
        <v>85558531533</v>
      </c>
      <c r="L89" s="168">
        <f t="shared" si="72"/>
        <v>163866628571</v>
      </c>
      <c r="M89" s="166">
        <f t="shared" si="59"/>
        <v>1</v>
      </c>
      <c r="N89" s="166">
        <f t="shared" si="56"/>
        <v>0.34302285903044272</v>
      </c>
      <c r="O89" s="167">
        <f t="shared" si="62"/>
        <v>0.34302285903044272</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4.6280482784930466E-2</v>
      </c>
      <c r="J90" s="173">
        <v>249425160104</v>
      </c>
      <c r="K90" s="173">
        <v>85558531533</v>
      </c>
      <c r="L90" s="174">
        <f t="shared" ref="L90" si="74">+J90-K90</f>
        <v>163866628571</v>
      </c>
      <c r="M90" s="176">
        <f t="shared" si="59"/>
        <v>1</v>
      </c>
      <c r="N90" s="176">
        <f t="shared" si="56"/>
        <v>0.34302285903044272</v>
      </c>
      <c r="O90" s="177">
        <f t="shared" si="62"/>
        <v>0.34302285903044272</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3.2183384794401179E-2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3.2183384794401179E-2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3.2183384794401179E-2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3.2183384794401179E-2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4.4426612411201738E-5</v>
      </c>
      <c r="J95" s="168">
        <f t="shared" ref="J95:L96" si="80">+J96</f>
        <v>127010754</v>
      </c>
      <c r="K95" s="168">
        <f t="shared" si="80"/>
        <v>127010754</v>
      </c>
      <c r="L95" s="168">
        <f t="shared" si="80"/>
        <v>0</v>
      </c>
      <c r="M95" s="166">
        <f t="shared" si="59"/>
        <v>0.5304627792294011</v>
      </c>
      <c r="N95" s="166">
        <f t="shared" si="56"/>
        <v>0.5304627792294011</v>
      </c>
      <c r="O95" s="167">
        <f t="shared" si="62"/>
        <v>1</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4.4426612411201738E-5</v>
      </c>
      <c r="J96" s="168">
        <f t="shared" si="80"/>
        <v>127010754</v>
      </c>
      <c r="K96" s="168">
        <f t="shared" si="80"/>
        <v>127010754</v>
      </c>
      <c r="L96" s="168">
        <f t="shared" si="80"/>
        <v>0</v>
      </c>
      <c r="M96" s="166">
        <f t="shared" si="59"/>
        <v>0.5304627792294011</v>
      </c>
      <c r="N96" s="166">
        <f t="shared" si="56"/>
        <v>0.5304627792294011</v>
      </c>
      <c r="O96" s="167">
        <f t="shared" si="62"/>
        <v>1</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4.4426612411201738E-5</v>
      </c>
      <c r="J97" s="168">
        <f t="shared" ref="J97:L97" si="82">SUM(J98:J98)</f>
        <v>127010754</v>
      </c>
      <c r="K97" s="168">
        <f t="shared" si="82"/>
        <v>127010754</v>
      </c>
      <c r="L97" s="168">
        <f t="shared" si="82"/>
        <v>0</v>
      </c>
      <c r="M97" s="166">
        <f t="shared" si="59"/>
        <v>0.5304627792294011</v>
      </c>
      <c r="N97" s="166">
        <f t="shared" si="56"/>
        <v>0.5304627792294011</v>
      </c>
      <c r="O97" s="167">
        <f t="shared" si="62"/>
        <v>1</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4.4426612411201738E-5</v>
      </c>
      <c r="J98" s="173">
        <v>127010754</v>
      </c>
      <c r="K98" s="173">
        <v>127010754</v>
      </c>
      <c r="L98" s="174">
        <f t="shared" ref="L98" si="84">+J98-K98</f>
        <v>0</v>
      </c>
      <c r="M98" s="176">
        <f t="shared" si="59"/>
        <v>0.5304627792294011</v>
      </c>
      <c r="N98" s="176">
        <f t="shared" si="56"/>
        <v>0.5304627792294011</v>
      </c>
      <c r="O98" s="177">
        <f t="shared" si="62"/>
        <v>1</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3.989113630860238E-2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3.989113630860238E-2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3.989113630860238E-2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3.989113630860238E-2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1.2088267641065732E-2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1.2088267641065732E-2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1.2088267641065732E-2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1.2088267641065732E-2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3.0144790851079906E-2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3.0144790851079906E-2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3.0144790851079906E-2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3.0144790851079906E-2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2.4106773789862666E-2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2.4106773789862666E-2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2.4106773789862666E-2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2.4106773789862666E-2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3.2422526612925676E-2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3.2422526612925676E-2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3.2422526612925676E-2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3.2422526612925676E-2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4.5293158683065458E-2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4.5293158683065458E-2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4.5293158683065458E-2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4.5293158683065458E-2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3.5058268073798908E-2</v>
      </c>
      <c r="J123" s="168">
        <f t="shared" ref="J123:L125" si="110">+J124</f>
        <v>188943883060</v>
      </c>
      <c r="K123" s="168">
        <f t="shared" si="110"/>
        <v>74371878642</v>
      </c>
      <c r="L123" s="168">
        <f t="shared" si="110"/>
        <v>114572004418</v>
      </c>
      <c r="M123" s="166">
        <f t="shared" si="59"/>
        <v>1</v>
      </c>
      <c r="N123" s="166">
        <f t="shared" si="56"/>
        <v>0.39361887475543661</v>
      </c>
      <c r="O123" s="167">
        <f t="shared" si="62"/>
        <v>0.39361887475543661</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3.5058268073798908E-2</v>
      </c>
      <c r="J124" s="168">
        <f t="shared" si="110"/>
        <v>188943883060</v>
      </c>
      <c r="K124" s="168">
        <f t="shared" si="110"/>
        <v>74371878642</v>
      </c>
      <c r="L124" s="168">
        <f t="shared" si="110"/>
        <v>114572004418</v>
      </c>
      <c r="M124" s="166">
        <f t="shared" si="59"/>
        <v>1</v>
      </c>
      <c r="N124" s="166">
        <f t="shared" si="56"/>
        <v>0.39361887475543661</v>
      </c>
      <c r="O124" s="167">
        <f t="shared" si="62"/>
        <v>0.39361887475543661</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3.5058268073798908E-2</v>
      </c>
      <c r="J125" s="168">
        <f t="shared" si="110"/>
        <v>188943883060</v>
      </c>
      <c r="K125" s="168">
        <f t="shared" si="110"/>
        <v>74371878642</v>
      </c>
      <c r="L125" s="168">
        <f t="shared" si="110"/>
        <v>114572004418</v>
      </c>
      <c r="M125" s="166">
        <f t="shared" si="59"/>
        <v>1</v>
      </c>
      <c r="N125" s="166">
        <f t="shared" si="56"/>
        <v>0.39361887475543661</v>
      </c>
      <c r="O125" s="167">
        <f t="shared" si="62"/>
        <v>0.39361887475543661</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3.5058268073798908E-2</v>
      </c>
      <c r="J126" s="173">
        <v>188943883060</v>
      </c>
      <c r="K126" s="173">
        <v>74371878642</v>
      </c>
      <c r="L126" s="174">
        <f t="shared" ref="L126" si="112">+J126-K126</f>
        <v>114572004418</v>
      </c>
      <c r="M126" s="176">
        <f t="shared" si="59"/>
        <v>1</v>
      </c>
      <c r="N126" s="176">
        <f t="shared" si="56"/>
        <v>0.39361887475543661</v>
      </c>
      <c r="O126" s="177">
        <f>+K126/J126</f>
        <v>0.39361887475543661</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5.8769162731525958E-2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5.8769162731525958E-2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5.8769162731525958E-2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5.8769162731525958E-2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2.0513167944742585E-2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2.0513167944742585E-2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2.0513167944742585E-2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2.0513167944742585E-2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6.0496401358388512E-2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6.0496401358388512E-2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6.0496401358388512E-2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6.0496401358388512E-2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8.7221769763232287E-3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8.7221769763232287E-3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8.7221769763232287E-3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8.7221769763232287E-3</v>
      </c>
      <c r="J142" s="173">
        <v>47007512840.449997</v>
      </c>
      <c r="K142" s="173">
        <v>47007512840.449997</v>
      </c>
      <c r="L142" s="174">
        <f t="shared" ref="L142" si="131">+J142-K142</f>
        <v>0</v>
      </c>
      <c r="M142" s="176">
        <f t="shared" si="129"/>
        <v>1</v>
      </c>
      <c r="N142" s="176">
        <f t="shared" si="126"/>
        <v>1</v>
      </c>
      <c r="O142" s="177">
        <f t="shared" ref="O142:O205"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7.600965096886834E-3</v>
      </c>
      <c r="J143" s="212">
        <f t="shared" ref="J143:L145" si="134">+J144</f>
        <v>40964826254</v>
      </c>
      <c r="K143" s="212">
        <f t="shared" si="134"/>
        <v>40964826254</v>
      </c>
      <c r="L143" s="212">
        <f t="shared" si="134"/>
        <v>0</v>
      </c>
      <c r="M143" s="166">
        <f t="shared" si="129"/>
        <v>1</v>
      </c>
      <c r="N143" s="166">
        <f t="shared" si="126"/>
        <v>1</v>
      </c>
      <c r="O143" s="167">
        <f t="shared" si="132"/>
        <v>1</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7.600965096886834E-3</v>
      </c>
      <c r="J144" s="212">
        <f t="shared" si="134"/>
        <v>40964826254</v>
      </c>
      <c r="K144" s="212">
        <f t="shared" si="134"/>
        <v>40964826254</v>
      </c>
      <c r="L144" s="212">
        <f t="shared" si="134"/>
        <v>0</v>
      </c>
      <c r="M144" s="166">
        <f t="shared" si="129"/>
        <v>1</v>
      </c>
      <c r="N144" s="166">
        <f t="shared" si="126"/>
        <v>1</v>
      </c>
      <c r="O144" s="167">
        <f t="shared" si="132"/>
        <v>1</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7.600965096886834E-3</v>
      </c>
      <c r="J145" s="212">
        <f t="shared" si="134"/>
        <v>40964826254</v>
      </c>
      <c r="K145" s="212">
        <f t="shared" si="134"/>
        <v>40964826254</v>
      </c>
      <c r="L145" s="212">
        <f>+L146</f>
        <v>0</v>
      </c>
      <c r="M145" s="166">
        <f t="shared" si="129"/>
        <v>1</v>
      </c>
      <c r="N145" s="166">
        <f t="shared" si="126"/>
        <v>1</v>
      </c>
      <c r="O145" s="167">
        <f t="shared" si="132"/>
        <v>1</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7.600965096886834E-3</v>
      </c>
      <c r="J146" s="173">
        <v>40964826254</v>
      </c>
      <c r="K146" s="173">
        <v>40964826254</v>
      </c>
      <c r="L146" s="174">
        <f>+J146-K146</f>
        <v>0</v>
      </c>
      <c r="M146" s="176">
        <f t="shared" si="129"/>
        <v>1</v>
      </c>
      <c r="N146" s="176">
        <f t="shared" si="126"/>
        <v>1</v>
      </c>
      <c r="O146" s="177">
        <f t="shared" si="132"/>
        <v>1</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6.6601220307654904E-2</v>
      </c>
      <c r="J147" s="212">
        <f t="shared" ref="J147:L149" si="138">+J148</f>
        <v>358942237391</v>
      </c>
      <c r="K147" s="212">
        <f t="shared" si="138"/>
        <v>45253640976</v>
      </c>
      <c r="L147" s="212">
        <f t="shared" si="138"/>
        <v>313688596415</v>
      </c>
      <c r="M147" s="166">
        <f t="shared" si="129"/>
        <v>1</v>
      </c>
      <c r="N147" s="166">
        <f t="shared" si="126"/>
        <v>0.12607499553390447</v>
      </c>
      <c r="O147" s="167">
        <f t="shared" si="132"/>
        <v>0.12607499553390447</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6.6601220307654904E-2</v>
      </c>
      <c r="J148" s="212">
        <f t="shared" si="138"/>
        <v>358942237391</v>
      </c>
      <c r="K148" s="212">
        <f t="shared" si="138"/>
        <v>45253640976</v>
      </c>
      <c r="L148" s="212">
        <f t="shared" si="138"/>
        <v>313688596415</v>
      </c>
      <c r="M148" s="166">
        <f t="shared" si="129"/>
        <v>1</v>
      </c>
      <c r="N148" s="166">
        <f t="shared" si="126"/>
        <v>0.12607499553390447</v>
      </c>
      <c r="O148" s="167">
        <f t="shared" si="132"/>
        <v>0.12607499553390447</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6.6601220307654904E-2</v>
      </c>
      <c r="J149" s="212">
        <f t="shared" si="138"/>
        <v>358942237391</v>
      </c>
      <c r="K149" s="212">
        <f t="shared" si="138"/>
        <v>45253640976</v>
      </c>
      <c r="L149" s="212">
        <f t="shared" si="138"/>
        <v>313688596415</v>
      </c>
      <c r="M149" s="166">
        <f t="shared" si="129"/>
        <v>1</v>
      </c>
      <c r="N149" s="166">
        <f t="shared" si="126"/>
        <v>0.12607499553390447</v>
      </c>
      <c r="O149" s="167">
        <f t="shared" si="132"/>
        <v>0.12607499553390447</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6.6601220307654904E-2</v>
      </c>
      <c r="J150" s="173">
        <v>358942237391</v>
      </c>
      <c r="K150" s="173">
        <v>45253640976</v>
      </c>
      <c r="L150" s="174">
        <f t="shared" ref="L150" si="140">+J150-K150</f>
        <v>313688596415</v>
      </c>
      <c r="M150" s="176">
        <f t="shared" si="129"/>
        <v>1</v>
      </c>
      <c r="N150" s="176">
        <f t="shared" si="126"/>
        <v>0.12607499553390447</v>
      </c>
      <c r="O150" s="177">
        <f t="shared" si="132"/>
        <v>0.12607499553390447</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3.2607290175286775E-2</v>
      </c>
      <c r="J151" s="212">
        <f t="shared" ref="J151:L153" si="142">+J152</f>
        <v>175734523132</v>
      </c>
      <c r="K151" s="212">
        <f t="shared" si="142"/>
        <v>31673642481</v>
      </c>
      <c r="L151" s="212">
        <f t="shared" si="142"/>
        <v>144060880651</v>
      </c>
      <c r="M151" s="166">
        <f t="shared" si="129"/>
        <v>1</v>
      </c>
      <c r="N151" s="166">
        <f t="shared" si="126"/>
        <v>0.18023574375997187</v>
      </c>
      <c r="O151" s="167">
        <f t="shared" si="132"/>
        <v>0.18023574375997187</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3.2607290175286775E-2</v>
      </c>
      <c r="J152" s="212">
        <f t="shared" si="142"/>
        <v>175734523132</v>
      </c>
      <c r="K152" s="212">
        <f t="shared" si="142"/>
        <v>31673642481</v>
      </c>
      <c r="L152" s="212">
        <f t="shared" si="142"/>
        <v>144060880651</v>
      </c>
      <c r="M152" s="166">
        <f t="shared" si="129"/>
        <v>1</v>
      </c>
      <c r="N152" s="166">
        <f t="shared" si="126"/>
        <v>0.18023574375997187</v>
      </c>
      <c r="O152" s="167">
        <f t="shared" si="132"/>
        <v>0.18023574375997187</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3.2607290175286775E-2</v>
      </c>
      <c r="J153" s="212">
        <f t="shared" si="142"/>
        <v>175734523132</v>
      </c>
      <c r="K153" s="212">
        <f t="shared" si="142"/>
        <v>31673642481</v>
      </c>
      <c r="L153" s="212">
        <f t="shared" si="142"/>
        <v>144060880651</v>
      </c>
      <c r="M153" s="166">
        <f t="shared" si="129"/>
        <v>1</v>
      </c>
      <c r="N153" s="166">
        <f t="shared" si="126"/>
        <v>0.18023574375997187</v>
      </c>
      <c r="O153" s="167">
        <f t="shared" si="132"/>
        <v>0.18023574375997187</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3.2607290175286775E-2</v>
      </c>
      <c r="J154" s="173">
        <v>175734523132</v>
      </c>
      <c r="K154" s="173">
        <v>31673642481</v>
      </c>
      <c r="L154" s="174">
        <f t="shared" ref="L154" si="144">+J154-K154</f>
        <v>144060880651</v>
      </c>
      <c r="M154" s="176">
        <f t="shared" si="129"/>
        <v>1</v>
      </c>
      <c r="N154" s="176">
        <f t="shared" si="126"/>
        <v>0.18023574375997187</v>
      </c>
      <c r="O154" s="177">
        <f t="shared" si="132"/>
        <v>0.18023574375997187</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7.3463719027716701E-2</v>
      </c>
      <c r="J155" s="212">
        <f t="shared" ref="J155:L157" si="146">+J156</f>
        <v>395927154984</v>
      </c>
      <c r="K155" s="212">
        <f t="shared" si="146"/>
        <v>68405405072.120003</v>
      </c>
      <c r="L155" s="212">
        <f t="shared" si="146"/>
        <v>327521749911.88</v>
      </c>
      <c r="M155" s="166">
        <f t="shared" si="129"/>
        <v>1</v>
      </c>
      <c r="N155" s="166">
        <f t="shared" si="126"/>
        <v>0.17277270379417237</v>
      </c>
      <c r="O155" s="167">
        <f t="shared" si="132"/>
        <v>0.17277270379417237</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7.3463719027716701E-2</v>
      </c>
      <c r="J156" s="212">
        <f t="shared" si="146"/>
        <v>395927154984</v>
      </c>
      <c r="K156" s="212">
        <f t="shared" si="146"/>
        <v>68405405072.120003</v>
      </c>
      <c r="L156" s="212">
        <f t="shared" si="146"/>
        <v>327521749911.88</v>
      </c>
      <c r="M156" s="166">
        <f t="shared" si="129"/>
        <v>1</v>
      </c>
      <c r="N156" s="166">
        <f t="shared" si="126"/>
        <v>0.17277270379417237</v>
      </c>
      <c r="O156" s="167">
        <f t="shared" si="132"/>
        <v>0.17277270379417237</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7.3463719027716701E-2</v>
      </c>
      <c r="J157" s="212">
        <f t="shared" si="146"/>
        <v>395927154984</v>
      </c>
      <c r="K157" s="212">
        <f t="shared" si="146"/>
        <v>68405405072.120003</v>
      </c>
      <c r="L157" s="212">
        <f t="shared" si="146"/>
        <v>327521749911.88</v>
      </c>
      <c r="M157" s="166">
        <f t="shared" si="129"/>
        <v>1</v>
      </c>
      <c r="N157" s="166">
        <f t="shared" si="126"/>
        <v>0.17277270379417237</v>
      </c>
      <c r="O157" s="167">
        <f t="shared" si="132"/>
        <v>0.17277270379417237</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7.3463719027716701E-2</v>
      </c>
      <c r="J158" s="173">
        <v>395927154984</v>
      </c>
      <c r="K158" s="173">
        <v>68405405072.120003</v>
      </c>
      <c r="L158" s="174">
        <f t="shared" ref="L158" si="148">+J158-K158</f>
        <v>327521749911.88</v>
      </c>
      <c r="M158" s="176">
        <f t="shared" si="129"/>
        <v>1</v>
      </c>
      <c r="N158" s="176">
        <f t="shared" si="126"/>
        <v>0.17277270379417237</v>
      </c>
      <c r="O158" s="177">
        <f t="shared" si="132"/>
        <v>0.17277270379417237</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1.0153416322441317E-5</v>
      </c>
      <c r="J159" s="50">
        <f t="shared" ref="J159:L163" si="150">+J160</f>
        <v>8176015</v>
      </c>
      <c r="K159" s="50">
        <f t="shared" si="150"/>
        <v>8176015</v>
      </c>
      <c r="L159" s="50">
        <f t="shared" si="150"/>
        <v>0</v>
      </c>
      <c r="M159" s="166">
        <f t="shared" si="129"/>
        <v>0.14941255990448579</v>
      </c>
      <c r="N159" s="166">
        <f t="shared" si="126"/>
        <v>0.14941255990448579</v>
      </c>
      <c r="O159" s="167">
        <f t="shared" si="132"/>
        <v>1</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1.0153416322441317E-5</v>
      </c>
      <c r="J160" s="168">
        <f t="shared" si="150"/>
        <v>8176015</v>
      </c>
      <c r="K160" s="168">
        <f t="shared" si="150"/>
        <v>8176015</v>
      </c>
      <c r="L160" s="168">
        <f t="shared" si="150"/>
        <v>0</v>
      </c>
      <c r="M160" s="166">
        <f t="shared" si="129"/>
        <v>0.14941255990448579</v>
      </c>
      <c r="N160" s="166">
        <f t="shared" si="126"/>
        <v>0.14941255990448579</v>
      </c>
      <c r="O160" s="167">
        <f t="shared" si="132"/>
        <v>1</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1.0153416322441317E-5</v>
      </c>
      <c r="J161" s="168">
        <f t="shared" si="150"/>
        <v>8176015</v>
      </c>
      <c r="K161" s="168">
        <f t="shared" si="150"/>
        <v>8176015</v>
      </c>
      <c r="L161" s="168">
        <f t="shared" si="150"/>
        <v>0</v>
      </c>
      <c r="M161" s="166">
        <f t="shared" si="129"/>
        <v>0.14941255990448579</v>
      </c>
      <c r="N161" s="166">
        <f t="shared" si="126"/>
        <v>0.14941255990448579</v>
      </c>
      <c r="O161" s="167">
        <f t="shared" si="132"/>
        <v>1</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1.0153416322441317E-5</v>
      </c>
      <c r="J162" s="168">
        <f t="shared" si="150"/>
        <v>8176015</v>
      </c>
      <c r="K162" s="168">
        <f t="shared" si="150"/>
        <v>8176015</v>
      </c>
      <c r="L162" s="168">
        <f t="shared" si="150"/>
        <v>0</v>
      </c>
      <c r="M162" s="166">
        <f t="shared" si="129"/>
        <v>0.14941255990448579</v>
      </c>
      <c r="N162" s="166">
        <f t="shared" si="126"/>
        <v>0.14941255990448579</v>
      </c>
      <c r="O162" s="167">
        <f t="shared" si="132"/>
        <v>1</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1.0153416322441317E-5</v>
      </c>
      <c r="J163" s="168">
        <f t="shared" si="150"/>
        <v>8176015</v>
      </c>
      <c r="K163" s="168">
        <f t="shared" si="150"/>
        <v>8176015</v>
      </c>
      <c r="L163" s="168">
        <f t="shared" si="150"/>
        <v>0</v>
      </c>
      <c r="M163" s="166">
        <f t="shared" si="129"/>
        <v>0.14941255990448579</v>
      </c>
      <c r="N163" s="166">
        <f t="shared" si="126"/>
        <v>0.14941255990448579</v>
      </c>
      <c r="O163" s="167">
        <f t="shared" si="132"/>
        <v>1</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1.0153416322441317E-5</v>
      </c>
      <c r="J164" s="173">
        <v>8176015</v>
      </c>
      <c r="K164" s="173">
        <v>8176015</v>
      </c>
      <c r="L164" s="174">
        <f t="shared" ref="L164" si="153">+J164-K164</f>
        <v>0</v>
      </c>
      <c r="M164" s="176">
        <f t="shared" si="129"/>
        <v>0.14941255990448579</v>
      </c>
      <c r="N164" s="176">
        <f t="shared" si="126"/>
        <v>0.14941255990448579</v>
      </c>
      <c r="O164" s="177">
        <f t="shared" si="132"/>
        <v>1</v>
      </c>
    </row>
    <row r="165" spans="1:15" s="2" customFormat="1" ht="29.25" customHeight="1" x14ac:dyDescent="0.25">
      <c r="A165" s="302" t="s">
        <v>404</v>
      </c>
      <c r="B165" s="163" t="s">
        <v>38</v>
      </c>
      <c r="C165" s="163">
        <v>10</v>
      </c>
      <c r="D165" s="304" t="s">
        <v>39</v>
      </c>
      <c r="E165" s="306" t="s">
        <v>405</v>
      </c>
      <c r="F165" s="168">
        <f t="shared" ref="F165:H166" si="154">+F167</f>
        <v>147810031.56999999</v>
      </c>
      <c r="G165" s="168">
        <f t="shared" si="154"/>
        <v>0</v>
      </c>
      <c r="H165" s="168">
        <f t="shared" si="154"/>
        <v>147810031.56999999</v>
      </c>
      <c r="I165" s="165">
        <f t="shared" si="124"/>
        <v>2.7425940585396898E-5</v>
      </c>
      <c r="J165" s="168">
        <f t="shared" ref="J165:L166" si="155">+J167</f>
        <v>13545473</v>
      </c>
      <c r="K165" s="168">
        <f t="shared" si="155"/>
        <v>13545473</v>
      </c>
      <c r="L165" s="168">
        <f t="shared" si="155"/>
        <v>0</v>
      </c>
      <c r="M165" s="166">
        <f t="shared" si="129"/>
        <v>9.1641094018609454E-2</v>
      </c>
      <c r="N165" s="166">
        <f t="shared" si="126"/>
        <v>9.1641094018609454E-2</v>
      </c>
      <c r="O165" s="167">
        <f t="shared" si="132"/>
        <v>1</v>
      </c>
    </row>
    <row r="166" spans="1:15" s="32" customFormat="1" ht="29.25" customHeight="1" x14ac:dyDescent="0.25">
      <c r="A166" s="302"/>
      <c r="B166" s="47" t="s">
        <v>42</v>
      </c>
      <c r="C166" s="47">
        <v>20</v>
      </c>
      <c r="D166" s="304"/>
      <c r="E166" s="306"/>
      <c r="F166" s="50">
        <f t="shared" si="154"/>
        <v>4481766559.6000004</v>
      </c>
      <c r="G166" s="50">
        <f t="shared" si="154"/>
        <v>0</v>
      </c>
      <c r="H166" s="50">
        <f t="shared" si="154"/>
        <v>4481766559.6000004</v>
      </c>
      <c r="I166" s="166">
        <f t="shared" si="124"/>
        <v>8.3158539427682422E-4</v>
      </c>
      <c r="J166" s="50">
        <f t="shared" si="155"/>
        <v>3008796943.5299997</v>
      </c>
      <c r="K166" s="50">
        <f t="shared" si="155"/>
        <v>3008796943.5299997</v>
      </c>
      <c r="L166" s="50">
        <f t="shared" si="155"/>
        <v>0</v>
      </c>
      <c r="M166" s="166">
        <f t="shared" si="129"/>
        <v>0.67134173623682358</v>
      </c>
      <c r="N166" s="166">
        <f t="shared" si="126"/>
        <v>0.67134173623682358</v>
      </c>
      <c r="O166" s="167">
        <f t="shared" si="132"/>
        <v>1</v>
      </c>
    </row>
    <row r="167" spans="1:15" ht="30" customHeight="1" x14ac:dyDescent="0.25">
      <c r="A167" s="302" t="s">
        <v>406</v>
      </c>
      <c r="B167" s="163" t="s">
        <v>38</v>
      </c>
      <c r="C167" s="163">
        <v>10</v>
      </c>
      <c r="D167" s="304" t="s">
        <v>39</v>
      </c>
      <c r="E167" s="306" t="s">
        <v>254</v>
      </c>
      <c r="F167" s="168">
        <f t="shared" ref="F167:H167" si="156">+F169+F179</f>
        <v>147810031.56999999</v>
      </c>
      <c r="G167" s="168">
        <f t="shared" si="156"/>
        <v>0</v>
      </c>
      <c r="H167" s="168">
        <f t="shared" si="156"/>
        <v>147810031.56999999</v>
      </c>
      <c r="I167" s="165">
        <f t="shared" si="124"/>
        <v>2.7425940585396898E-5</v>
      </c>
      <c r="J167" s="168">
        <f t="shared" ref="J167:L167" si="157">+J169+J179</f>
        <v>13545473</v>
      </c>
      <c r="K167" s="168">
        <f t="shared" si="157"/>
        <v>13545473</v>
      </c>
      <c r="L167" s="168">
        <f t="shared" si="157"/>
        <v>0</v>
      </c>
      <c r="M167" s="166">
        <f t="shared" si="129"/>
        <v>9.1641094018609454E-2</v>
      </c>
      <c r="N167" s="166">
        <f t="shared" si="126"/>
        <v>9.1641094018609454E-2</v>
      </c>
      <c r="O167" s="167">
        <f t="shared" si="132"/>
        <v>1</v>
      </c>
    </row>
    <row r="168" spans="1:15" ht="30" customHeight="1" x14ac:dyDescent="0.25">
      <c r="A168" s="302"/>
      <c r="B168" s="163" t="s">
        <v>42</v>
      </c>
      <c r="C168" s="163">
        <v>20</v>
      </c>
      <c r="D168" s="304"/>
      <c r="E168" s="306"/>
      <c r="F168" s="168">
        <f t="shared" ref="F168:H171" si="158">+F170</f>
        <v>4481766559.6000004</v>
      </c>
      <c r="G168" s="168">
        <f t="shared" si="158"/>
        <v>0</v>
      </c>
      <c r="H168" s="168">
        <f t="shared" si="158"/>
        <v>4481766559.6000004</v>
      </c>
      <c r="I168" s="166">
        <f t="shared" si="124"/>
        <v>8.3158539427682422E-4</v>
      </c>
      <c r="J168" s="168">
        <f t="shared" ref="J168:L171" si="159">+J170</f>
        <v>3008796943.5299997</v>
      </c>
      <c r="K168" s="168">
        <f t="shared" si="159"/>
        <v>3008796943.5299997</v>
      </c>
      <c r="L168" s="168">
        <f t="shared" si="159"/>
        <v>0</v>
      </c>
      <c r="M168" s="166">
        <f t="shared" si="129"/>
        <v>0.67134173623682358</v>
      </c>
      <c r="N168" s="166">
        <f t="shared" si="126"/>
        <v>0.67134173623682358</v>
      </c>
      <c r="O168" s="167">
        <f t="shared" si="132"/>
        <v>1</v>
      </c>
    </row>
    <row r="169" spans="1:15" ht="37.5" customHeight="1" x14ac:dyDescent="0.25">
      <c r="A169" s="302" t="s">
        <v>407</v>
      </c>
      <c r="B169" s="163" t="s">
        <v>38</v>
      </c>
      <c r="C169" s="163">
        <v>10</v>
      </c>
      <c r="D169" s="304" t="s">
        <v>39</v>
      </c>
      <c r="E169" s="306" t="s">
        <v>408</v>
      </c>
      <c r="F169" s="168">
        <f t="shared" si="158"/>
        <v>120941994.56999999</v>
      </c>
      <c r="G169" s="168">
        <f t="shared" si="158"/>
        <v>0</v>
      </c>
      <c r="H169" s="168">
        <f t="shared" si="158"/>
        <v>120941994.56999999</v>
      </c>
      <c r="I169" s="165">
        <f t="shared" si="124"/>
        <v>2.2440614633015428E-5</v>
      </c>
      <c r="J169" s="168">
        <f t="shared" si="159"/>
        <v>0</v>
      </c>
      <c r="K169" s="168">
        <f t="shared" si="159"/>
        <v>0</v>
      </c>
      <c r="L169" s="168">
        <f t="shared" si="159"/>
        <v>0</v>
      </c>
      <c r="M169" s="166">
        <f t="shared" si="129"/>
        <v>0</v>
      </c>
      <c r="N169" s="166">
        <f t="shared" si="126"/>
        <v>0</v>
      </c>
      <c r="O169" s="167" t="s">
        <v>41</v>
      </c>
    </row>
    <row r="170" spans="1:15" ht="37.5" customHeight="1" x14ac:dyDescent="0.25">
      <c r="A170" s="302"/>
      <c r="B170" s="163" t="s">
        <v>42</v>
      </c>
      <c r="C170" s="163">
        <v>20</v>
      </c>
      <c r="D170" s="304"/>
      <c r="E170" s="306"/>
      <c r="F170" s="168">
        <f t="shared" si="158"/>
        <v>4481766559.6000004</v>
      </c>
      <c r="G170" s="168">
        <f t="shared" si="158"/>
        <v>0</v>
      </c>
      <c r="H170" s="168">
        <f t="shared" si="158"/>
        <v>4481766559.6000004</v>
      </c>
      <c r="I170" s="166">
        <f t="shared" si="124"/>
        <v>8.3158539427682422E-4</v>
      </c>
      <c r="J170" s="168">
        <f t="shared" si="159"/>
        <v>3008796943.5299997</v>
      </c>
      <c r="K170" s="168">
        <f t="shared" si="159"/>
        <v>3008796943.5299997</v>
      </c>
      <c r="L170" s="168">
        <f t="shared" si="159"/>
        <v>0</v>
      </c>
      <c r="M170" s="166">
        <f t="shared" si="129"/>
        <v>0.67134173623682358</v>
      </c>
      <c r="N170" s="166">
        <f t="shared" si="126"/>
        <v>0.67134173623682358</v>
      </c>
      <c r="O170" s="167">
        <f t="shared" ref="O170" si="160">+K170/J170</f>
        <v>1</v>
      </c>
    </row>
    <row r="171" spans="1:15" ht="60" customHeight="1" x14ac:dyDescent="0.25">
      <c r="A171" s="302" t="s">
        <v>409</v>
      </c>
      <c r="B171" s="163" t="s">
        <v>38</v>
      </c>
      <c r="C171" s="163">
        <v>10</v>
      </c>
      <c r="D171" s="304" t="s">
        <v>39</v>
      </c>
      <c r="E171" s="306" t="s">
        <v>410</v>
      </c>
      <c r="F171" s="168">
        <f t="shared" si="158"/>
        <v>120941994.56999999</v>
      </c>
      <c r="G171" s="168">
        <f t="shared" si="158"/>
        <v>0</v>
      </c>
      <c r="H171" s="168">
        <f t="shared" si="158"/>
        <v>120941994.56999999</v>
      </c>
      <c r="I171" s="165">
        <f t="shared" si="124"/>
        <v>2.2440614633015428E-5</v>
      </c>
      <c r="J171" s="168">
        <f t="shared" si="159"/>
        <v>0</v>
      </c>
      <c r="K171" s="168">
        <f t="shared" si="159"/>
        <v>0</v>
      </c>
      <c r="L171" s="168">
        <f t="shared" si="159"/>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61">+F175+F177</f>
        <v>4481766559.6000004</v>
      </c>
      <c r="G172" s="168">
        <f t="shared" si="161"/>
        <v>0</v>
      </c>
      <c r="H172" s="168">
        <f t="shared" si="161"/>
        <v>4481766559.6000004</v>
      </c>
      <c r="I172" s="166">
        <f t="shared" si="124"/>
        <v>8.3158539427682422E-4</v>
      </c>
      <c r="J172" s="168">
        <f t="shared" ref="J172:L172" si="162">+J175+J177</f>
        <v>3008796943.5299997</v>
      </c>
      <c r="K172" s="168">
        <f t="shared" si="162"/>
        <v>3008796943.5299997</v>
      </c>
      <c r="L172" s="168">
        <f t="shared" si="162"/>
        <v>0</v>
      </c>
      <c r="M172" s="166">
        <f t="shared" si="129"/>
        <v>0.67134173623682358</v>
      </c>
      <c r="N172" s="166">
        <f t="shared" si="126"/>
        <v>0.67134173623682358</v>
      </c>
      <c r="O172" s="167">
        <f t="shared" si="132"/>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2.2440614633015428E-5</v>
      </c>
      <c r="J173" s="168">
        <f t="shared" ref="J173:L173" si="164">+J174</f>
        <v>0</v>
      </c>
      <c r="K173" s="168">
        <f t="shared" si="164"/>
        <v>0</v>
      </c>
      <c r="L173" s="168">
        <f t="shared" si="164"/>
        <v>0</v>
      </c>
      <c r="M173" s="166">
        <f t="shared" ref="M173:M174" si="165">+J173/H173</f>
        <v>0</v>
      </c>
      <c r="N173" s="166">
        <f t="shared" ref="N173:N174" si="166">+K173/H173</f>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7">+F174-G174</f>
        <v>120941994.56999999</v>
      </c>
      <c r="I174" s="183">
        <f t="shared" si="124"/>
        <v>2.2440614633015428E-5</v>
      </c>
      <c r="J174" s="173">
        <v>0</v>
      </c>
      <c r="K174" s="173">
        <v>0</v>
      </c>
      <c r="L174" s="174">
        <f t="shared" ref="L174" si="168">+J174-K174</f>
        <v>0</v>
      </c>
      <c r="M174" s="176">
        <f t="shared" si="165"/>
        <v>0</v>
      </c>
      <c r="N174" s="176">
        <f t="shared" si="166"/>
        <v>0</v>
      </c>
      <c r="O174" s="177" t="s">
        <v>41</v>
      </c>
    </row>
    <row r="175" spans="1:15" ht="42" customHeight="1" x14ac:dyDescent="0.25">
      <c r="A175" s="162" t="s">
        <v>411</v>
      </c>
      <c r="B175" s="163" t="s">
        <v>42</v>
      </c>
      <c r="C175" s="163">
        <v>20</v>
      </c>
      <c r="D175" s="163" t="s">
        <v>39</v>
      </c>
      <c r="E175" s="164" t="s">
        <v>412</v>
      </c>
      <c r="F175" s="168">
        <f t="shared" ref="F175:H175" si="169">+F176</f>
        <v>2638087226.5999999</v>
      </c>
      <c r="G175" s="168">
        <f t="shared" si="169"/>
        <v>0</v>
      </c>
      <c r="H175" s="168">
        <f t="shared" si="169"/>
        <v>2638087226.5999999</v>
      </c>
      <c r="I175" s="166">
        <f t="shared" si="124"/>
        <v>4.8949332306692296E-4</v>
      </c>
      <c r="J175" s="168">
        <f t="shared" ref="J175:L175" si="170">+J176</f>
        <v>1195530490.53</v>
      </c>
      <c r="K175" s="168">
        <f t="shared" si="170"/>
        <v>1195530490.53</v>
      </c>
      <c r="L175" s="168">
        <f t="shared" si="170"/>
        <v>0</v>
      </c>
      <c r="M175" s="166">
        <f t="shared" si="129"/>
        <v>0.45318080405961964</v>
      </c>
      <c r="N175" s="166">
        <f t="shared" si="126"/>
        <v>0.45318080405961964</v>
      </c>
      <c r="O175" s="167">
        <f t="shared" si="132"/>
        <v>1</v>
      </c>
    </row>
    <row r="176" spans="1:15" ht="42" customHeight="1" x14ac:dyDescent="0.25">
      <c r="A176" s="169" t="s">
        <v>413</v>
      </c>
      <c r="B176" s="170" t="s">
        <v>42</v>
      </c>
      <c r="C176" s="170">
        <v>20</v>
      </c>
      <c r="D176" s="170" t="s">
        <v>39</v>
      </c>
      <c r="E176" s="222" t="s">
        <v>262</v>
      </c>
      <c r="F176" s="172">
        <v>2638087226.5999999</v>
      </c>
      <c r="G176" s="173">
        <v>0</v>
      </c>
      <c r="H176" s="174">
        <f t="shared" ref="H176" si="171">+F176-G176</f>
        <v>2638087226.5999999</v>
      </c>
      <c r="I176" s="176">
        <f t="shared" si="124"/>
        <v>4.8949332306692296E-4</v>
      </c>
      <c r="J176" s="173">
        <v>1195530490.53</v>
      </c>
      <c r="K176" s="173">
        <v>1195530490.53</v>
      </c>
      <c r="L176" s="174">
        <f t="shared" ref="L176" si="172">+J176-K176</f>
        <v>0</v>
      </c>
      <c r="M176" s="176">
        <f t="shared" si="129"/>
        <v>0.45318080405961964</v>
      </c>
      <c r="N176" s="176">
        <f t="shared" si="126"/>
        <v>0.45318080405961964</v>
      </c>
      <c r="O176" s="177">
        <f t="shared" si="132"/>
        <v>1</v>
      </c>
    </row>
    <row r="177" spans="1:15" ht="42" customHeight="1" x14ac:dyDescent="0.25">
      <c r="A177" s="162" t="s">
        <v>414</v>
      </c>
      <c r="B177" s="163" t="s">
        <v>42</v>
      </c>
      <c r="C177" s="163">
        <v>20</v>
      </c>
      <c r="D177" s="163" t="s">
        <v>39</v>
      </c>
      <c r="E177" s="164" t="s">
        <v>415</v>
      </c>
      <c r="F177" s="168">
        <f t="shared" ref="F177:H177" si="173">+F178</f>
        <v>1843679333</v>
      </c>
      <c r="G177" s="168">
        <f t="shared" si="173"/>
        <v>0</v>
      </c>
      <c r="H177" s="168">
        <f t="shared" si="173"/>
        <v>1843679333</v>
      </c>
      <c r="I177" s="166">
        <f t="shared" si="124"/>
        <v>3.4209207120990121E-4</v>
      </c>
      <c r="J177" s="168">
        <f t="shared" ref="J177:L177" si="174">+J178</f>
        <v>1813266453</v>
      </c>
      <c r="K177" s="168">
        <f t="shared" si="174"/>
        <v>1813266453</v>
      </c>
      <c r="L177" s="168">
        <f t="shared" si="174"/>
        <v>0</v>
      </c>
      <c r="M177" s="166">
        <f t="shared" si="129"/>
        <v>0.98350424639706047</v>
      </c>
      <c r="N177" s="166">
        <f t="shared" si="126"/>
        <v>0.98350424639706047</v>
      </c>
      <c r="O177" s="167">
        <f t="shared" si="132"/>
        <v>1</v>
      </c>
    </row>
    <row r="178" spans="1:15" s="1" customFormat="1" ht="42" customHeight="1" x14ac:dyDescent="0.25">
      <c r="A178" s="54" t="s">
        <v>416</v>
      </c>
      <c r="B178" s="55" t="s">
        <v>42</v>
      </c>
      <c r="C178" s="55">
        <v>20</v>
      </c>
      <c r="D178" s="55" t="s">
        <v>39</v>
      </c>
      <c r="E178" s="223" t="s">
        <v>262</v>
      </c>
      <c r="F178" s="57">
        <v>1843679333</v>
      </c>
      <c r="G178" s="173">
        <v>0</v>
      </c>
      <c r="H178" s="174">
        <f t="shared" ref="H178" si="175">+F178-G178</f>
        <v>1843679333</v>
      </c>
      <c r="I178" s="176">
        <f t="shared" si="124"/>
        <v>3.4209207120990121E-4</v>
      </c>
      <c r="J178" s="174">
        <v>1813266453</v>
      </c>
      <c r="K178" s="173">
        <v>1813266453</v>
      </c>
      <c r="L178" s="174">
        <f t="shared" ref="L178" si="176">+J178-K178</f>
        <v>0</v>
      </c>
      <c r="M178" s="176">
        <f t="shared" si="129"/>
        <v>0.98350424639706047</v>
      </c>
      <c r="N178" s="176">
        <f t="shared" si="126"/>
        <v>0.98350424639706047</v>
      </c>
      <c r="O178" s="177">
        <f t="shared" si="132"/>
        <v>1</v>
      </c>
    </row>
    <row r="179" spans="1:15" ht="55.5" customHeight="1" x14ac:dyDescent="0.25">
      <c r="A179" s="162" t="s">
        <v>417</v>
      </c>
      <c r="B179" s="163" t="s">
        <v>38</v>
      </c>
      <c r="C179" s="163">
        <v>10</v>
      </c>
      <c r="D179" s="163" t="s">
        <v>39</v>
      </c>
      <c r="E179" s="164" t="s">
        <v>418</v>
      </c>
      <c r="F179" s="50">
        <f t="shared" ref="F179:H181" si="177">+F180</f>
        <v>26868037</v>
      </c>
      <c r="G179" s="50">
        <f t="shared" si="177"/>
        <v>0</v>
      </c>
      <c r="H179" s="50">
        <f t="shared" si="177"/>
        <v>26868037</v>
      </c>
      <c r="I179" s="178">
        <f t="shared" si="124"/>
        <v>4.9853259523814711E-6</v>
      </c>
      <c r="J179" s="50">
        <f t="shared" ref="J179:L181" si="178">+J180</f>
        <v>13545473</v>
      </c>
      <c r="K179" s="50">
        <f t="shared" si="178"/>
        <v>13545473</v>
      </c>
      <c r="L179" s="50">
        <f t="shared" si="178"/>
        <v>0</v>
      </c>
      <c r="M179" s="166">
        <f t="shared" si="129"/>
        <v>0.5041482189413391</v>
      </c>
      <c r="N179" s="166">
        <f t="shared" si="126"/>
        <v>0.5041482189413391</v>
      </c>
      <c r="O179" s="167">
        <f t="shared" si="132"/>
        <v>1</v>
      </c>
    </row>
    <row r="180" spans="1:15" ht="113.25" customHeight="1" x14ac:dyDescent="0.25">
      <c r="A180" s="162" t="s">
        <v>419</v>
      </c>
      <c r="B180" s="163" t="s">
        <v>38</v>
      </c>
      <c r="C180" s="163">
        <v>10</v>
      </c>
      <c r="D180" s="163" t="s">
        <v>39</v>
      </c>
      <c r="E180" s="164" t="s">
        <v>410</v>
      </c>
      <c r="F180" s="168">
        <f t="shared" si="177"/>
        <v>26868037</v>
      </c>
      <c r="G180" s="168">
        <f t="shared" si="177"/>
        <v>0</v>
      </c>
      <c r="H180" s="168">
        <f t="shared" si="177"/>
        <v>26868037</v>
      </c>
      <c r="I180" s="178">
        <f t="shared" si="124"/>
        <v>4.9853259523814711E-6</v>
      </c>
      <c r="J180" s="168">
        <f t="shared" si="178"/>
        <v>13545473</v>
      </c>
      <c r="K180" s="168">
        <f t="shared" si="178"/>
        <v>13545473</v>
      </c>
      <c r="L180" s="168">
        <f t="shared" si="178"/>
        <v>0</v>
      </c>
      <c r="M180" s="166">
        <f t="shared" si="129"/>
        <v>0.5041482189413391</v>
      </c>
      <c r="N180" s="166">
        <f t="shared" si="126"/>
        <v>0.5041482189413391</v>
      </c>
      <c r="O180" s="167">
        <f t="shared" si="132"/>
        <v>1</v>
      </c>
    </row>
    <row r="181" spans="1:15" ht="42" customHeight="1" x14ac:dyDescent="0.25">
      <c r="A181" s="162" t="s">
        <v>420</v>
      </c>
      <c r="B181" s="163" t="s">
        <v>38</v>
      </c>
      <c r="C181" s="163">
        <v>10</v>
      </c>
      <c r="D181" s="163" t="s">
        <v>39</v>
      </c>
      <c r="E181" s="164" t="s">
        <v>393</v>
      </c>
      <c r="F181" s="224">
        <f t="shared" si="177"/>
        <v>26868037</v>
      </c>
      <c r="G181" s="224">
        <f t="shared" si="177"/>
        <v>0</v>
      </c>
      <c r="H181" s="224">
        <f t="shared" si="177"/>
        <v>26868037</v>
      </c>
      <c r="I181" s="178">
        <f t="shared" si="124"/>
        <v>4.9853259523814711E-6</v>
      </c>
      <c r="J181" s="224">
        <f t="shared" si="178"/>
        <v>13545473</v>
      </c>
      <c r="K181" s="224">
        <f t="shared" si="178"/>
        <v>13545473</v>
      </c>
      <c r="L181" s="224">
        <f t="shared" si="178"/>
        <v>0</v>
      </c>
      <c r="M181" s="166">
        <f t="shared" si="129"/>
        <v>0.5041482189413391</v>
      </c>
      <c r="N181" s="166">
        <f t="shared" si="126"/>
        <v>0.5041482189413391</v>
      </c>
      <c r="O181" s="167">
        <f t="shared" si="132"/>
        <v>1</v>
      </c>
    </row>
    <row r="182" spans="1:15" ht="42" customHeight="1" x14ac:dyDescent="0.25">
      <c r="A182" s="169" t="s">
        <v>421</v>
      </c>
      <c r="B182" s="170" t="s">
        <v>38</v>
      </c>
      <c r="C182" s="170">
        <v>10</v>
      </c>
      <c r="D182" s="170" t="s">
        <v>39</v>
      </c>
      <c r="E182" s="171" t="s">
        <v>262</v>
      </c>
      <c r="F182" s="172">
        <v>26868037</v>
      </c>
      <c r="G182" s="173">
        <v>0</v>
      </c>
      <c r="H182" s="174">
        <f t="shared" ref="H182" si="179">+F182-G182</f>
        <v>26868037</v>
      </c>
      <c r="I182" s="175">
        <f t="shared" si="124"/>
        <v>4.9853259523814711E-6</v>
      </c>
      <c r="J182" s="173">
        <v>13545473</v>
      </c>
      <c r="K182" s="173">
        <v>13545473</v>
      </c>
      <c r="L182" s="174">
        <f t="shared" ref="L182" si="180">+J182-K182</f>
        <v>0</v>
      </c>
      <c r="M182" s="176">
        <f t="shared" si="129"/>
        <v>0.5041482189413391</v>
      </c>
      <c r="N182" s="176">
        <f t="shared" si="126"/>
        <v>0.5041482189413391</v>
      </c>
      <c r="O182" s="177">
        <f t="shared" si="132"/>
        <v>1</v>
      </c>
    </row>
    <row r="183" spans="1:15" ht="42" customHeight="1" x14ac:dyDescent="0.25">
      <c r="A183" s="162" t="s">
        <v>461</v>
      </c>
      <c r="B183" s="163" t="s">
        <v>38</v>
      </c>
      <c r="C183" s="163">
        <v>10</v>
      </c>
      <c r="D183" s="163" t="s">
        <v>39</v>
      </c>
      <c r="E183" s="164" t="s">
        <v>462</v>
      </c>
      <c r="F183" s="212">
        <f t="shared" ref="F183:H187" si="181">+F184</f>
        <v>26857079</v>
      </c>
      <c r="G183" s="212">
        <f t="shared" si="181"/>
        <v>0</v>
      </c>
      <c r="H183" s="212">
        <f t="shared" si="181"/>
        <v>26857079</v>
      </c>
      <c r="I183" s="178">
        <f t="shared" si="124"/>
        <v>4.9832927111072315E-6</v>
      </c>
      <c r="J183" s="212">
        <f t="shared" ref="J183:L187" si="182">+J184</f>
        <v>22254843</v>
      </c>
      <c r="K183" s="212">
        <f t="shared" si="182"/>
        <v>22254843</v>
      </c>
      <c r="L183" s="212">
        <f t="shared" si="182"/>
        <v>0</v>
      </c>
      <c r="M183" s="166">
        <f t="shared" si="129"/>
        <v>0.8286397414998109</v>
      </c>
      <c r="N183" s="166">
        <f t="shared" si="126"/>
        <v>0.8286397414998109</v>
      </c>
      <c r="O183" s="167">
        <f t="shared" si="132"/>
        <v>1</v>
      </c>
    </row>
    <row r="184" spans="1:15" ht="42" customHeight="1" x14ac:dyDescent="0.25">
      <c r="A184" s="162" t="s">
        <v>463</v>
      </c>
      <c r="B184" s="163" t="s">
        <v>38</v>
      </c>
      <c r="C184" s="163">
        <v>10</v>
      </c>
      <c r="D184" s="163" t="s">
        <v>39</v>
      </c>
      <c r="E184" s="220" t="s">
        <v>254</v>
      </c>
      <c r="F184" s="212">
        <f>+F185</f>
        <v>26857079</v>
      </c>
      <c r="G184" s="212">
        <f t="shared" si="181"/>
        <v>0</v>
      </c>
      <c r="H184" s="212">
        <f t="shared" si="181"/>
        <v>26857079</v>
      </c>
      <c r="I184" s="178">
        <f t="shared" si="124"/>
        <v>4.9832927111072315E-6</v>
      </c>
      <c r="J184" s="212">
        <f t="shared" si="182"/>
        <v>22254843</v>
      </c>
      <c r="K184" s="212">
        <f t="shared" si="182"/>
        <v>22254843</v>
      </c>
      <c r="L184" s="212">
        <f t="shared" si="182"/>
        <v>0</v>
      </c>
      <c r="M184" s="166">
        <f t="shared" si="129"/>
        <v>0.8286397414998109</v>
      </c>
      <c r="N184" s="166">
        <f t="shared" si="126"/>
        <v>0.8286397414998109</v>
      </c>
      <c r="O184" s="167">
        <f t="shared" si="132"/>
        <v>1</v>
      </c>
    </row>
    <row r="185" spans="1:15" ht="63.75" customHeight="1" x14ac:dyDescent="0.25">
      <c r="A185" s="162" t="s">
        <v>464</v>
      </c>
      <c r="B185" s="163" t="s">
        <v>38</v>
      </c>
      <c r="C185" s="163">
        <v>10</v>
      </c>
      <c r="D185" s="163" t="s">
        <v>39</v>
      </c>
      <c r="E185" s="164" t="s">
        <v>465</v>
      </c>
      <c r="F185" s="168">
        <f t="shared" ref="F185:F187" si="183">+F186</f>
        <v>26857079</v>
      </c>
      <c r="G185" s="168">
        <f t="shared" si="181"/>
        <v>0</v>
      </c>
      <c r="H185" s="168">
        <f t="shared" si="181"/>
        <v>26857079</v>
      </c>
      <c r="I185" s="178">
        <f t="shared" si="124"/>
        <v>4.9832927111072315E-6</v>
      </c>
      <c r="J185" s="168">
        <f t="shared" si="182"/>
        <v>22254843</v>
      </c>
      <c r="K185" s="168">
        <f t="shared" si="182"/>
        <v>22254843</v>
      </c>
      <c r="L185" s="168">
        <f t="shared" si="182"/>
        <v>0</v>
      </c>
      <c r="M185" s="166">
        <f t="shared" si="129"/>
        <v>0.8286397414998109</v>
      </c>
      <c r="N185" s="166">
        <f t="shared" si="126"/>
        <v>0.8286397414998109</v>
      </c>
      <c r="O185" s="167">
        <f t="shared" si="132"/>
        <v>1</v>
      </c>
    </row>
    <row r="186" spans="1:15" ht="63.75" customHeight="1" x14ac:dyDescent="0.25">
      <c r="A186" s="162" t="s">
        <v>466</v>
      </c>
      <c r="B186" s="163" t="s">
        <v>38</v>
      </c>
      <c r="C186" s="163">
        <v>10</v>
      </c>
      <c r="D186" s="163" t="s">
        <v>39</v>
      </c>
      <c r="E186" s="164" t="s">
        <v>401</v>
      </c>
      <c r="F186" s="168">
        <f t="shared" si="183"/>
        <v>26857079</v>
      </c>
      <c r="G186" s="168">
        <f t="shared" si="181"/>
        <v>0</v>
      </c>
      <c r="H186" s="168">
        <f t="shared" si="181"/>
        <v>26857079</v>
      </c>
      <c r="I186" s="178">
        <f t="shared" si="124"/>
        <v>4.9832927111072315E-6</v>
      </c>
      <c r="J186" s="168">
        <f t="shared" si="182"/>
        <v>22254843</v>
      </c>
      <c r="K186" s="168">
        <f t="shared" si="182"/>
        <v>22254843</v>
      </c>
      <c r="L186" s="168">
        <f t="shared" si="182"/>
        <v>0</v>
      </c>
      <c r="M186" s="166">
        <f t="shared" si="129"/>
        <v>0.8286397414998109</v>
      </c>
      <c r="N186" s="166">
        <f t="shared" si="126"/>
        <v>0.8286397414998109</v>
      </c>
      <c r="O186" s="167">
        <f t="shared" si="132"/>
        <v>1</v>
      </c>
    </row>
    <row r="187" spans="1:15" ht="42" customHeight="1" x14ac:dyDescent="0.25">
      <c r="A187" s="162" t="s">
        <v>467</v>
      </c>
      <c r="B187" s="163" t="s">
        <v>38</v>
      </c>
      <c r="C187" s="163">
        <v>10</v>
      </c>
      <c r="D187" s="163" t="s">
        <v>39</v>
      </c>
      <c r="E187" s="164" t="s">
        <v>393</v>
      </c>
      <c r="F187" s="168">
        <f t="shared" si="183"/>
        <v>26857079</v>
      </c>
      <c r="G187" s="168">
        <f t="shared" si="181"/>
        <v>0</v>
      </c>
      <c r="H187" s="168">
        <f t="shared" si="181"/>
        <v>26857079</v>
      </c>
      <c r="I187" s="178">
        <f t="shared" si="124"/>
        <v>4.9832927111072315E-6</v>
      </c>
      <c r="J187" s="168">
        <f t="shared" si="182"/>
        <v>22254843</v>
      </c>
      <c r="K187" s="168">
        <f t="shared" si="182"/>
        <v>22254843</v>
      </c>
      <c r="L187" s="168">
        <f t="shared" si="182"/>
        <v>0</v>
      </c>
      <c r="M187" s="166">
        <f t="shared" si="129"/>
        <v>0.8286397414998109</v>
      </c>
      <c r="N187" s="166">
        <f t="shared" si="126"/>
        <v>0.8286397414998109</v>
      </c>
      <c r="O187" s="167">
        <f t="shared" si="132"/>
        <v>1</v>
      </c>
    </row>
    <row r="188" spans="1:15" ht="42" customHeight="1" x14ac:dyDescent="0.25">
      <c r="A188" s="169" t="s">
        <v>468</v>
      </c>
      <c r="B188" s="170" t="s">
        <v>38</v>
      </c>
      <c r="C188" s="170">
        <v>10</v>
      </c>
      <c r="D188" s="170" t="s">
        <v>39</v>
      </c>
      <c r="E188" s="171" t="s">
        <v>262</v>
      </c>
      <c r="F188" s="172">
        <v>26857079</v>
      </c>
      <c r="G188" s="173">
        <v>0</v>
      </c>
      <c r="H188" s="174">
        <f t="shared" ref="H188" si="184">+F188-G188</f>
        <v>26857079</v>
      </c>
      <c r="I188" s="175">
        <f t="shared" si="124"/>
        <v>4.9832927111072315E-6</v>
      </c>
      <c r="J188" s="173">
        <v>22254843</v>
      </c>
      <c r="K188" s="173">
        <v>22254843</v>
      </c>
      <c r="L188" s="174">
        <f t="shared" ref="L188" si="185">+J188-K188</f>
        <v>0</v>
      </c>
      <c r="M188" s="176">
        <f t="shared" si="129"/>
        <v>0.8286397414998109</v>
      </c>
      <c r="N188" s="176">
        <f t="shared" si="126"/>
        <v>0.8286397414998109</v>
      </c>
      <c r="O188" s="177">
        <f t="shared" si="132"/>
        <v>1</v>
      </c>
    </row>
    <row r="189" spans="1:15" ht="30.75" customHeight="1" x14ac:dyDescent="0.25">
      <c r="A189" s="225" t="s">
        <v>469</v>
      </c>
      <c r="B189" s="226" t="s">
        <v>38</v>
      </c>
      <c r="C189" s="163">
        <v>10</v>
      </c>
      <c r="D189" s="163" t="s">
        <v>39</v>
      </c>
      <c r="E189" s="164" t="s">
        <v>470</v>
      </c>
      <c r="F189" s="212">
        <f>+F190</f>
        <v>23869516</v>
      </c>
      <c r="G189" s="212">
        <f t="shared" ref="G189:H193" si="186">+G190</f>
        <v>0</v>
      </c>
      <c r="H189" s="212">
        <f t="shared" si="186"/>
        <v>23869516</v>
      </c>
      <c r="I189" s="178">
        <f t="shared" si="124"/>
        <v>4.4289546566273068E-6</v>
      </c>
      <c r="J189" s="212">
        <f t="shared" ref="J189:L193" si="187">+J190</f>
        <v>13858550</v>
      </c>
      <c r="K189" s="212">
        <f t="shared" si="187"/>
        <v>13858550</v>
      </c>
      <c r="L189" s="212">
        <f t="shared" si="187"/>
        <v>0</v>
      </c>
      <c r="M189" s="166">
        <f t="shared" si="129"/>
        <v>0.58059618804168467</v>
      </c>
      <c r="N189" s="166">
        <f t="shared" si="126"/>
        <v>0.58059618804168467</v>
      </c>
      <c r="O189" s="167">
        <f t="shared" si="132"/>
        <v>1</v>
      </c>
    </row>
    <row r="190" spans="1:15" ht="28.5" customHeight="1" x14ac:dyDescent="0.25">
      <c r="A190" s="225" t="s">
        <v>471</v>
      </c>
      <c r="B190" s="226" t="s">
        <v>38</v>
      </c>
      <c r="C190" s="163">
        <v>10</v>
      </c>
      <c r="D190" s="163" t="s">
        <v>39</v>
      </c>
      <c r="E190" s="220" t="s">
        <v>254</v>
      </c>
      <c r="F190" s="212">
        <f>+F191</f>
        <v>23869516</v>
      </c>
      <c r="G190" s="212">
        <f t="shared" si="186"/>
        <v>0</v>
      </c>
      <c r="H190" s="212">
        <f t="shared" si="186"/>
        <v>23869516</v>
      </c>
      <c r="I190" s="178">
        <f t="shared" si="124"/>
        <v>4.4289546566273068E-6</v>
      </c>
      <c r="J190" s="212">
        <f t="shared" si="187"/>
        <v>13858550</v>
      </c>
      <c r="K190" s="212">
        <f t="shared" si="187"/>
        <v>13858550</v>
      </c>
      <c r="L190" s="212">
        <f t="shared" si="187"/>
        <v>0</v>
      </c>
      <c r="M190" s="166">
        <f t="shared" si="129"/>
        <v>0.58059618804168467</v>
      </c>
      <c r="N190" s="166">
        <f t="shared" si="126"/>
        <v>0.58059618804168467</v>
      </c>
      <c r="O190" s="167">
        <f t="shared" si="132"/>
        <v>1</v>
      </c>
    </row>
    <row r="191" spans="1:15" ht="42" customHeight="1" x14ac:dyDescent="0.25">
      <c r="A191" s="162" t="s">
        <v>472</v>
      </c>
      <c r="B191" s="163" t="s">
        <v>38</v>
      </c>
      <c r="C191" s="163">
        <v>10</v>
      </c>
      <c r="D191" s="163" t="s">
        <v>39</v>
      </c>
      <c r="E191" s="164" t="s">
        <v>473</v>
      </c>
      <c r="F191" s="212">
        <f t="shared" ref="F191:F193" si="188">+F192</f>
        <v>23869516</v>
      </c>
      <c r="G191" s="212">
        <f t="shared" si="186"/>
        <v>0</v>
      </c>
      <c r="H191" s="212">
        <f t="shared" si="186"/>
        <v>23869516</v>
      </c>
      <c r="I191" s="178">
        <f t="shared" si="124"/>
        <v>4.4289546566273068E-6</v>
      </c>
      <c r="J191" s="212">
        <f t="shared" si="187"/>
        <v>13858550</v>
      </c>
      <c r="K191" s="212">
        <f t="shared" si="187"/>
        <v>13858550</v>
      </c>
      <c r="L191" s="212">
        <f t="shared" si="187"/>
        <v>0</v>
      </c>
      <c r="M191" s="166">
        <f t="shared" si="129"/>
        <v>0.58059618804168467</v>
      </c>
      <c r="N191" s="166">
        <f t="shared" si="126"/>
        <v>0.58059618804168467</v>
      </c>
      <c r="O191" s="167">
        <f t="shared" si="132"/>
        <v>1</v>
      </c>
    </row>
    <row r="192" spans="1:15" ht="80.25" customHeight="1" x14ac:dyDescent="0.25">
      <c r="A192" s="162" t="s">
        <v>474</v>
      </c>
      <c r="B192" s="163" t="s">
        <v>38</v>
      </c>
      <c r="C192" s="163">
        <v>10</v>
      </c>
      <c r="D192" s="163" t="s">
        <v>39</v>
      </c>
      <c r="E192" s="164" t="s">
        <v>475</v>
      </c>
      <c r="F192" s="212">
        <f t="shared" si="188"/>
        <v>23869516</v>
      </c>
      <c r="G192" s="212">
        <f t="shared" si="186"/>
        <v>0</v>
      </c>
      <c r="H192" s="212">
        <f t="shared" si="186"/>
        <v>23869516</v>
      </c>
      <c r="I192" s="178">
        <f t="shared" si="124"/>
        <v>4.4289546566273068E-6</v>
      </c>
      <c r="J192" s="212">
        <f t="shared" si="187"/>
        <v>13858550</v>
      </c>
      <c r="K192" s="212">
        <f t="shared" si="187"/>
        <v>13858550</v>
      </c>
      <c r="L192" s="212">
        <f t="shared" si="187"/>
        <v>0</v>
      </c>
      <c r="M192" s="166">
        <f t="shared" si="129"/>
        <v>0.58059618804168467</v>
      </c>
      <c r="N192" s="166">
        <f t="shared" si="126"/>
        <v>0.58059618804168467</v>
      </c>
      <c r="O192" s="167">
        <f t="shared" si="132"/>
        <v>1</v>
      </c>
    </row>
    <row r="193" spans="1:15" ht="42" customHeight="1" x14ac:dyDescent="0.25">
      <c r="A193" s="162" t="s">
        <v>476</v>
      </c>
      <c r="B193" s="163" t="s">
        <v>38</v>
      </c>
      <c r="C193" s="163">
        <v>10</v>
      </c>
      <c r="D193" s="163" t="s">
        <v>39</v>
      </c>
      <c r="E193" s="164" t="s">
        <v>576</v>
      </c>
      <c r="F193" s="212">
        <f t="shared" si="188"/>
        <v>23869516</v>
      </c>
      <c r="G193" s="212">
        <f t="shared" si="186"/>
        <v>0</v>
      </c>
      <c r="H193" s="212">
        <f t="shared" si="186"/>
        <v>23869516</v>
      </c>
      <c r="I193" s="178">
        <f t="shared" si="124"/>
        <v>4.4289546566273068E-6</v>
      </c>
      <c r="J193" s="212">
        <f t="shared" si="187"/>
        <v>13858550</v>
      </c>
      <c r="K193" s="212">
        <f t="shared" si="187"/>
        <v>13858550</v>
      </c>
      <c r="L193" s="212">
        <f t="shared" si="187"/>
        <v>0</v>
      </c>
      <c r="M193" s="166">
        <f t="shared" si="129"/>
        <v>0.58059618804168467</v>
      </c>
      <c r="N193" s="166">
        <f t="shared" si="126"/>
        <v>0.58059618804168467</v>
      </c>
      <c r="O193" s="167">
        <f t="shared" si="132"/>
        <v>1</v>
      </c>
    </row>
    <row r="194" spans="1:15" ht="42" customHeight="1" x14ac:dyDescent="0.25">
      <c r="A194" s="169" t="s">
        <v>477</v>
      </c>
      <c r="B194" s="170" t="s">
        <v>38</v>
      </c>
      <c r="C194" s="170">
        <v>10</v>
      </c>
      <c r="D194" s="170" t="s">
        <v>39</v>
      </c>
      <c r="E194" s="171" t="s">
        <v>262</v>
      </c>
      <c r="F194" s="172">
        <v>23869516</v>
      </c>
      <c r="G194" s="173">
        <v>0</v>
      </c>
      <c r="H194" s="174">
        <f t="shared" ref="H194" si="189">+F194-G194</f>
        <v>23869516</v>
      </c>
      <c r="I194" s="175">
        <f t="shared" si="124"/>
        <v>4.4289546566273068E-6</v>
      </c>
      <c r="J194" s="173">
        <v>13858550</v>
      </c>
      <c r="K194" s="173">
        <v>13858550</v>
      </c>
      <c r="L194" s="174">
        <f t="shared" ref="L194" si="190">+J194-K194</f>
        <v>0</v>
      </c>
      <c r="M194" s="176">
        <f t="shared" si="129"/>
        <v>0.58059618804168467</v>
      </c>
      <c r="N194" s="176">
        <f t="shared" si="126"/>
        <v>0.58059618804168467</v>
      </c>
      <c r="O194" s="177">
        <f t="shared" si="132"/>
        <v>1</v>
      </c>
    </row>
    <row r="195" spans="1:15" ht="35.25" customHeight="1" x14ac:dyDescent="0.25">
      <c r="A195" s="307" t="s">
        <v>484</v>
      </c>
      <c r="B195" s="115" t="s">
        <v>38</v>
      </c>
      <c r="C195" s="163">
        <v>10</v>
      </c>
      <c r="D195" s="304" t="s">
        <v>39</v>
      </c>
      <c r="E195" s="308" t="s">
        <v>485</v>
      </c>
      <c r="F195" s="50">
        <f>+F197</f>
        <v>3724881697</v>
      </c>
      <c r="G195" s="50">
        <f t="shared" ref="G195:H195" si="191">+G197</f>
        <v>243997600</v>
      </c>
      <c r="H195" s="50">
        <f t="shared" si="191"/>
        <v>3480884097</v>
      </c>
      <c r="I195" s="166">
        <f t="shared" si="124"/>
        <v>6.4587308056803861E-4</v>
      </c>
      <c r="J195" s="50">
        <f t="shared" ref="J195:L196" si="192">+J197</f>
        <v>2711061812</v>
      </c>
      <c r="K195" s="50">
        <f t="shared" si="192"/>
        <v>552203954</v>
      </c>
      <c r="L195" s="50">
        <f t="shared" si="192"/>
        <v>2158857858</v>
      </c>
      <c r="M195" s="166">
        <f t="shared" si="129"/>
        <v>0.77884288486839559</v>
      </c>
      <c r="N195" s="166">
        <f t="shared" si="126"/>
        <v>0.15863899475306201</v>
      </c>
      <c r="O195" s="167">
        <f t="shared" si="132"/>
        <v>0.20368549014846291</v>
      </c>
    </row>
    <row r="196" spans="1:15" ht="35.25" customHeight="1" x14ac:dyDescent="0.25">
      <c r="A196" s="307"/>
      <c r="B196" s="115" t="s">
        <v>42</v>
      </c>
      <c r="C196" s="163">
        <v>20</v>
      </c>
      <c r="D196" s="304"/>
      <c r="E196" s="308"/>
      <c r="F196" s="212">
        <f t="shared" ref="F196:H196" si="193">+F198</f>
        <v>20825575264</v>
      </c>
      <c r="G196" s="212">
        <f t="shared" si="193"/>
        <v>26755633</v>
      </c>
      <c r="H196" s="212">
        <f t="shared" si="193"/>
        <v>20798819631</v>
      </c>
      <c r="I196" s="166">
        <f t="shared" si="124"/>
        <v>3.8591913240749788E-3</v>
      </c>
      <c r="J196" s="212">
        <f t="shared" si="192"/>
        <v>144031653</v>
      </c>
      <c r="K196" s="212">
        <f t="shared" si="192"/>
        <v>144031653</v>
      </c>
      <c r="L196" s="212">
        <f t="shared" si="192"/>
        <v>0</v>
      </c>
      <c r="M196" s="166">
        <f t="shared" si="129"/>
        <v>6.9249916848802932E-3</v>
      </c>
      <c r="N196" s="166">
        <f t="shared" si="126"/>
        <v>6.9249916848802932E-3</v>
      </c>
      <c r="O196" s="167">
        <f t="shared" si="132"/>
        <v>1</v>
      </c>
    </row>
    <row r="197" spans="1:15" ht="33.75" customHeight="1" x14ac:dyDescent="0.25">
      <c r="A197" s="307" t="s">
        <v>486</v>
      </c>
      <c r="B197" s="115" t="s">
        <v>38</v>
      </c>
      <c r="C197" s="163">
        <v>10</v>
      </c>
      <c r="D197" s="304" t="s">
        <v>39</v>
      </c>
      <c r="E197" s="308" t="s">
        <v>254</v>
      </c>
      <c r="F197" s="50">
        <f>+F199+F203+F213+F217+F221</f>
        <v>3724881697</v>
      </c>
      <c r="G197" s="50">
        <f t="shared" ref="G197:H197" si="194">+G199+G203+G213+G217+G221</f>
        <v>243997600</v>
      </c>
      <c r="H197" s="50">
        <f t="shared" si="194"/>
        <v>3480884097</v>
      </c>
      <c r="I197" s="166">
        <f t="shared" si="124"/>
        <v>6.4587308056803861E-4</v>
      </c>
      <c r="J197" s="50">
        <f t="shared" ref="J197:L197" si="195">+J199+J203+J213+J217+J221</f>
        <v>2711061812</v>
      </c>
      <c r="K197" s="50">
        <f t="shared" si="195"/>
        <v>552203954</v>
      </c>
      <c r="L197" s="50">
        <f t="shared" si="195"/>
        <v>2158857858</v>
      </c>
      <c r="M197" s="166">
        <f t="shared" si="129"/>
        <v>0.77884288486839559</v>
      </c>
      <c r="N197" s="166">
        <f t="shared" si="126"/>
        <v>0.15863899475306201</v>
      </c>
      <c r="O197" s="167">
        <f t="shared" si="132"/>
        <v>0.20368549014846291</v>
      </c>
    </row>
    <row r="198" spans="1:15" ht="34.5" customHeight="1" x14ac:dyDescent="0.25">
      <c r="A198" s="307"/>
      <c r="B198" s="115" t="s">
        <v>42</v>
      </c>
      <c r="C198" s="163">
        <v>20</v>
      </c>
      <c r="D198" s="304"/>
      <c r="E198" s="308"/>
      <c r="F198" s="50">
        <f t="shared" ref="F198:H198" si="196">+F204</f>
        <v>20825575264</v>
      </c>
      <c r="G198" s="50">
        <f t="shared" si="196"/>
        <v>26755633</v>
      </c>
      <c r="H198" s="50">
        <f t="shared" si="196"/>
        <v>20798819631</v>
      </c>
      <c r="I198" s="166">
        <f t="shared" si="124"/>
        <v>3.8591913240749788E-3</v>
      </c>
      <c r="J198" s="50">
        <f t="shared" ref="J198:L198" si="197">+J204</f>
        <v>144031653</v>
      </c>
      <c r="K198" s="50">
        <f t="shared" si="197"/>
        <v>144031653</v>
      </c>
      <c r="L198" s="50">
        <f t="shared" si="197"/>
        <v>0</v>
      </c>
      <c r="M198" s="166">
        <f t="shared" si="129"/>
        <v>6.9249916848802932E-3</v>
      </c>
      <c r="N198" s="166">
        <f t="shared" si="126"/>
        <v>6.9249916848802932E-3</v>
      </c>
      <c r="O198" s="167">
        <f t="shared" si="132"/>
        <v>1</v>
      </c>
    </row>
    <row r="199" spans="1:15" ht="85.5" customHeight="1" x14ac:dyDescent="0.25">
      <c r="A199" s="46" t="s">
        <v>487</v>
      </c>
      <c r="B199" s="115" t="s">
        <v>38</v>
      </c>
      <c r="C199" s="163">
        <v>10</v>
      </c>
      <c r="D199" s="163" t="s">
        <v>39</v>
      </c>
      <c r="E199" s="220" t="s">
        <v>488</v>
      </c>
      <c r="F199" s="50">
        <f t="shared" ref="F199:H201" si="198">+F200</f>
        <v>32578187</v>
      </c>
      <c r="G199" s="50">
        <f t="shared" si="198"/>
        <v>0</v>
      </c>
      <c r="H199" s="50">
        <f t="shared" si="198"/>
        <v>32578187</v>
      </c>
      <c r="I199" s="165">
        <f t="shared" si="124"/>
        <v>6.0448361423886926E-6</v>
      </c>
      <c r="J199" s="50">
        <f t="shared" ref="J199:L201" si="199">+J200</f>
        <v>32578187</v>
      </c>
      <c r="K199" s="50">
        <f t="shared" si="199"/>
        <v>32578187</v>
      </c>
      <c r="L199" s="50">
        <f t="shared" si="199"/>
        <v>0</v>
      </c>
      <c r="M199" s="166">
        <f t="shared" si="129"/>
        <v>1</v>
      </c>
      <c r="N199" s="166">
        <f t="shared" si="126"/>
        <v>1</v>
      </c>
      <c r="O199" s="167">
        <f t="shared" si="132"/>
        <v>1</v>
      </c>
    </row>
    <row r="200" spans="1:15" ht="78" customHeight="1" x14ac:dyDescent="0.25">
      <c r="A200" s="46" t="s">
        <v>489</v>
      </c>
      <c r="B200" s="115" t="s">
        <v>38</v>
      </c>
      <c r="C200" s="163">
        <v>10</v>
      </c>
      <c r="D200" s="163" t="s">
        <v>39</v>
      </c>
      <c r="E200" s="164" t="s">
        <v>552</v>
      </c>
      <c r="F200" s="50">
        <f t="shared" si="198"/>
        <v>32578187</v>
      </c>
      <c r="G200" s="50">
        <f t="shared" si="198"/>
        <v>0</v>
      </c>
      <c r="H200" s="50">
        <f t="shared" si="198"/>
        <v>32578187</v>
      </c>
      <c r="I200" s="165">
        <f t="shared" si="124"/>
        <v>6.0448361423886926E-6</v>
      </c>
      <c r="J200" s="50">
        <f t="shared" si="199"/>
        <v>32578187</v>
      </c>
      <c r="K200" s="50">
        <f t="shared" si="199"/>
        <v>32578187</v>
      </c>
      <c r="L200" s="50">
        <f t="shared" si="199"/>
        <v>0</v>
      </c>
      <c r="M200" s="166">
        <f t="shared" si="129"/>
        <v>1</v>
      </c>
      <c r="N200" s="166">
        <f t="shared" si="126"/>
        <v>1</v>
      </c>
      <c r="O200" s="167">
        <f t="shared" si="132"/>
        <v>1</v>
      </c>
    </row>
    <row r="201" spans="1:15" ht="54" customHeight="1" x14ac:dyDescent="0.25">
      <c r="A201" s="46" t="s">
        <v>490</v>
      </c>
      <c r="B201" s="115" t="s">
        <v>38</v>
      </c>
      <c r="C201" s="163">
        <v>10</v>
      </c>
      <c r="D201" s="163" t="s">
        <v>39</v>
      </c>
      <c r="E201" s="220" t="s">
        <v>491</v>
      </c>
      <c r="F201" s="50">
        <f t="shared" si="198"/>
        <v>32578187</v>
      </c>
      <c r="G201" s="50">
        <f t="shared" si="198"/>
        <v>0</v>
      </c>
      <c r="H201" s="50">
        <f t="shared" si="198"/>
        <v>32578187</v>
      </c>
      <c r="I201" s="165">
        <f t="shared" si="124"/>
        <v>6.0448361423886926E-6</v>
      </c>
      <c r="J201" s="50">
        <f t="shared" si="199"/>
        <v>32578187</v>
      </c>
      <c r="K201" s="50">
        <f t="shared" si="199"/>
        <v>32578187</v>
      </c>
      <c r="L201" s="50">
        <f t="shared" si="199"/>
        <v>0</v>
      </c>
      <c r="M201" s="166">
        <f t="shared" si="129"/>
        <v>1</v>
      </c>
      <c r="N201" s="166">
        <f t="shared" si="126"/>
        <v>1</v>
      </c>
      <c r="O201" s="167">
        <f t="shared" si="132"/>
        <v>1</v>
      </c>
    </row>
    <row r="202" spans="1:15" ht="42" customHeight="1" x14ac:dyDescent="0.25">
      <c r="A202" s="169" t="s">
        <v>492</v>
      </c>
      <c r="B202" s="227" t="s">
        <v>38</v>
      </c>
      <c r="C202" s="170">
        <v>10</v>
      </c>
      <c r="D202" s="170" t="s">
        <v>39</v>
      </c>
      <c r="E202" s="171" t="s">
        <v>262</v>
      </c>
      <c r="F202" s="221">
        <v>32578187</v>
      </c>
      <c r="G202" s="173">
        <v>0</v>
      </c>
      <c r="H202" s="174">
        <f t="shared" ref="H202" si="200">+F202-G202</f>
        <v>32578187</v>
      </c>
      <c r="I202" s="183">
        <f t="shared" ref="I202:I224" si="201">+H202/$H$225</f>
        <v>6.0448361423886926E-6</v>
      </c>
      <c r="J202" s="173">
        <v>32578187</v>
      </c>
      <c r="K202" s="173">
        <v>32578187</v>
      </c>
      <c r="L202" s="174">
        <f t="shared" ref="L202" si="202">+J202-K202</f>
        <v>0</v>
      </c>
      <c r="M202" s="176">
        <f t="shared" si="129"/>
        <v>1</v>
      </c>
      <c r="N202" s="176">
        <f t="shared" ref="N202:N225" si="203">+K202/H202</f>
        <v>1</v>
      </c>
      <c r="O202" s="177">
        <f t="shared" si="132"/>
        <v>1</v>
      </c>
    </row>
    <row r="203" spans="1:15" ht="36.75" customHeight="1" x14ac:dyDescent="0.25">
      <c r="A203" s="312" t="s">
        <v>493</v>
      </c>
      <c r="B203" s="47" t="s">
        <v>38</v>
      </c>
      <c r="C203" s="163">
        <v>10</v>
      </c>
      <c r="D203" s="304" t="s">
        <v>39</v>
      </c>
      <c r="E203" s="308" t="s">
        <v>494</v>
      </c>
      <c r="F203" s="212">
        <f t="shared" ref="F203:H205" si="204">+F205</f>
        <v>1096676616</v>
      </c>
      <c r="G203" s="212">
        <f t="shared" si="204"/>
        <v>243997600</v>
      </c>
      <c r="H203" s="212">
        <f t="shared" si="204"/>
        <v>852679016</v>
      </c>
      <c r="I203" s="166">
        <f t="shared" si="201"/>
        <v>1.582133755255695E-4</v>
      </c>
      <c r="J203" s="212">
        <f t="shared" ref="J203:L205" si="205">+J205</f>
        <v>437618399</v>
      </c>
      <c r="K203" s="212">
        <f t="shared" si="205"/>
        <v>227038399</v>
      </c>
      <c r="L203" s="212">
        <f t="shared" si="205"/>
        <v>210580000</v>
      </c>
      <c r="M203" s="166">
        <f t="shared" ref="M203:M225" si="206">+J203/H203</f>
        <v>0.51322759301959886</v>
      </c>
      <c r="N203" s="166">
        <f t="shared" si="203"/>
        <v>0.26626478984443541</v>
      </c>
      <c r="O203" s="167">
        <f t="shared" si="132"/>
        <v>0.51880450986248405</v>
      </c>
    </row>
    <row r="204" spans="1:15" ht="29.25" customHeight="1" x14ac:dyDescent="0.25">
      <c r="A204" s="312"/>
      <c r="B204" s="115" t="s">
        <v>42</v>
      </c>
      <c r="C204" s="163">
        <v>20</v>
      </c>
      <c r="D204" s="304"/>
      <c r="E204" s="308"/>
      <c r="F204" s="212">
        <f t="shared" si="204"/>
        <v>20825575264</v>
      </c>
      <c r="G204" s="212">
        <f t="shared" si="204"/>
        <v>26755633</v>
      </c>
      <c r="H204" s="212">
        <f t="shared" si="204"/>
        <v>20798819631</v>
      </c>
      <c r="I204" s="166">
        <f t="shared" si="201"/>
        <v>3.8591913240749788E-3</v>
      </c>
      <c r="J204" s="212">
        <f t="shared" si="205"/>
        <v>144031653</v>
      </c>
      <c r="K204" s="212">
        <f t="shared" si="205"/>
        <v>144031653</v>
      </c>
      <c r="L204" s="212">
        <f t="shared" si="205"/>
        <v>0</v>
      </c>
      <c r="M204" s="166">
        <f t="shared" si="206"/>
        <v>6.9249916848802932E-3</v>
      </c>
      <c r="N204" s="166">
        <f t="shared" si="203"/>
        <v>6.9249916848802932E-3</v>
      </c>
      <c r="O204" s="167">
        <f t="shared" si="132"/>
        <v>1</v>
      </c>
    </row>
    <row r="205" spans="1:15" ht="42.75" customHeight="1" x14ac:dyDescent="0.25">
      <c r="A205" s="312" t="s">
        <v>495</v>
      </c>
      <c r="B205" s="47" t="s">
        <v>38</v>
      </c>
      <c r="C205" s="163">
        <v>10</v>
      </c>
      <c r="D205" s="304" t="s">
        <v>39</v>
      </c>
      <c r="E205" s="306" t="s">
        <v>496</v>
      </c>
      <c r="F205" s="50">
        <f>+F207</f>
        <v>1096676616</v>
      </c>
      <c r="G205" s="50">
        <f t="shared" si="204"/>
        <v>243997600</v>
      </c>
      <c r="H205" s="50">
        <f t="shared" si="204"/>
        <v>852679016</v>
      </c>
      <c r="I205" s="166">
        <f t="shared" si="201"/>
        <v>1.582133755255695E-4</v>
      </c>
      <c r="J205" s="50">
        <f t="shared" si="205"/>
        <v>437618399</v>
      </c>
      <c r="K205" s="50">
        <f t="shared" si="205"/>
        <v>227038399</v>
      </c>
      <c r="L205" s="50">
        <f t="shared" si="205"/>
        <v>210580000</v>
      </c>
      <c r="M205" s="166">
        <f t="shared" si="206"/>
        <v>0.51322759301959886</v>
      </c>
      <c r="N205" s="166">
        <f t="shared" si="203"/>
        <v>0.26626478984443541</v>
      </c>
      <c r="O205" s="167">
        <f t="shared" si="132"/>
        <v>0.51880450986248405</v>
      </c>
    </row>
    <row r="206" spans="1:15" ht="46.5" customHeight="1" x14ac:dyDescent="0.25">
      <c r="A206" s="312"/>
      <c r="B206" s="47" t="s">
        <v>42</v>
      </c>
      <c r="C206" s="163">
        <v>20</v>
      </c>
      <c r="D206" s="304"/>
      <c r="E206" s="306"/>
      <c r="F206" s="50">
        <f>+F209+F211</f>
        <v>20825575264</v>
      </c>
      <c r="G206" s="50">
        <f t="shared" ref="G206:H206" si="207">+G209+G211</f>
        <v>26755633</v>
      </c>
      <c r="H206" s="50">
        <f t="shared" si="207"/>
        <v>20798819631</v>
      </c>
      <c r="I206" s="166">
        <f t="shared" si="201"/>
        <v>3.8591913240749788E-3</v>
      </c>
      <c r="J206" s="50">
        <f t="shared" ref="J206:L206" si="208">+J209+J211</f>
        <v>144031653</v>
      </c>
      <c r="K206" s="50">
        <f t="shared" si="208"/>
        <v>144031653</v>
      </c>
      <c r="L206" s="50">
        <f t="shared" si="208"/>
        <v>0</v>
      </c>
      <c r="M206" s="166">
        <f t="shared" si="206"/>
        <v>6.9249916848802932E-3</v>
      </c>
      <c r="N206" s="166">
        <f t="shared" si="203"/>
        <v>6.9249916848802932E-3</v>
      </c>
      <c r="O206" s="167">
        <f t="shared" ref="O206:O224" si="209">+K206/J206</f>
        <v>1</v>
      </c>
    </row>
    <row r="207" spans="1:15" ht="42" customHeight="1" x14ac:dyDescent="0.25">
      <c r="A207" s="46" t="s">
        <v>499</v>
      </c>
      <c r="B207" s="47" t="s">
        <v>38</v>
      </c>
      <c r="C207" s="163">
        <v>10</v>
      </c>
      <c r="D207" s="163" t="s">
        <v>39</v>
      </c>
      <c r="E207" s="164" t="s">
        <v>393</v>
      </c>
      <c r="F207" s="50">
        <f t="shared" ref="F207:H207" si="210">+F208</f>
        <v>1096676616</v>
      </c>
      <c r="G207" s="50">
        <f t="shared" si="210"/>
        <v>243997600</v>
      </c>
      <c r="H207" s="50">
        <f t="shared" si="210"/>
        <v>852679016</v>
      </c>
      <c r="I207" s="166">
        <f t="shared" si="201"/>
        <v>1.582133755255695E-4</v>
      </c>
      <c r="J207" s="50">
        <f t="shared" ref="J207:L207" si="211">+J208</f>
        <v>437618399</v>
      </c>
      <c r="K207" s="50">
        <f t="shared" si="211"/>
        <v>227038399</v>
      </c>
      <c r="L207" s="50">
        <f t="shared" si="211"/>
        <v>210580000</v>
      </c>
      <c r="M207" s="166">
        <f t="shared" si="206"/>
        <v>0.51322759301959886</v>
      </c>
      <c r="N207" s="166">
        <f t="shared" si="203"/>
        <v>0.26626478984443541</v>
      </c>
      <c r="O207" s="167">
        <f t="shared" si="209"/>
        <v>0.51880450986248405</v>
      </c>
    </row>
    <row r="208" spans="1:15" ht="42" customHeight="1" x14ac:dyDescent="0.25">
      <c r="A208" s="54" t="s">
        <v>500</v>
      </c>
      <c r="B208" s="55" t="s">
        <v>38</v>
      </c>
      <c r="C208" s="170">
        <v>10</v>
      </c>
      <c r="D208" s="170" t="s">
        <v>39</v>
      </c>
      <c r="E208" s="223" t="s">
        <v>262</v>
      </c>
      <c r="F208" s="57">
        <v>1096676616</v>
      </c>
      <c r="G208" s="173">
        <v>243997600</v>
      </c>
      <c r="H208" s="174">
        <f t="shared" ref="H208" si="212">+F208-G208</f>
        <v>852679016</v>
      </c>
      <c r="I208" s="176">
        <f t="shared" si="201"/>
        <v>1.582133755255695E-4</v>
      </c>
      <c r="J208" s="173">
        <v>437618399</v>
      </c>
      <c r="K208" s="173">
        <v>227038399</v>
      </c>
      <c r="L208" s="174">
        <f t="shared" ref="L208" si="213">+J208-K208</f>
        <v>210580000</v>
      </c>
      <c r="M208" s="176">
        <f t="shared" si="206"/>
        <v>0.51322759301959886</v>
      </c>
      <c r="N208" s="176">
        <f t="shared" si="203"/>
        <v>0.26626478984443541</v>
      </c>
      <c r="O208" s="177">
        <f t="shared" si="209"/>
        <v>0.51880450986248405</v>
      </c>
    </row>
    <row r="209" spans="1:15" ht="42" customHeight="1" x14ac:dyDescent="0.25">
      <c r="A209" s="46" t="s">
        <v>499</v>
      </c>
      <c r="B209" s="47" t="s">
        <v>42</v>
      </c>
      <c r="C209" s="163">
        <v>20</v>
      </c>
      <c r="D209" s="163" t="s">
        <v>39</v>
      </c>
      <c r="E209" s="164" t="s">
        <v>393</v>
      </c>
      <c r="F209" s="50">
        <f t="shared" ref="F209:H209" si="214">+F210</f>
        <v>184071816</v>
      </c>
      <c r="G209" s="50">
        <f t="shared" si="214"/>
        <v>26755633</v>
      </c>
      <c r="H209" s="50">
        <f t="shared" si="214"/>
        <v>157316183</v>
      </c>
      <c r="I209" s="166">
        <f t="shared" si="201"/>
        <v>2.9189793427762989E-5</v>
      </c>
      <c r="J209" s="50">
        <f t="shared" ref="J209:L209" si="215">+J210</f>
        <v>144031653</v>
      </c>
      <c r="K209" s="50">
        <f t="shared" si="215"/>
        <v>144031653</v>
      </c>
      <c r="L209" s="50">
        <f t="shared" si="215"/>
        <v>0</v>
      </c>
      <c r="M209" s="166">
        <f t="shared" si="206"/>
        <v>0.91555522294867786</v>
      </c>
      <c r="N209" s="166">
        <f t="shared" si="203"/>
        <v>0.91555522294867786</v>
      </c>
      <c r="O209" s="167">
        <f t="shared" si="209"/>
        <v>1</v>
      </c>
    </row>
    <row r="210" spans="1:15" ht="42" customHeight="1" x14ac:dyDescent="0.25">
      <c r="A210" s="54" t="s">
        <v>500</v>
      </c>
      <c r="B210" s="55" t="s">
        <v>42</v>
      </c>
      <c r="C210" s="170">
        <v>20</v>
      </c>
      <c r="D210" s="170" t="s">
        <v>39</v>
      </c>
      <c r="E210" s="223" t="s">
        <v>262</v>
      </c>
      <c r="F210" s="172">
        <v>184071816</v>
      </c>
      <c r="G210" s="173">
        <f>19181433+7574200</f>
        <v>26755633</v>
      </c>
      <c r="H210" s="174">
        <f>+F210-G210</f>
        <v>157316183</v>
      </c>
      <c r="I210" s="176">
        <f t="shared" si="201"/>
        <v>2.9189793427762989E-5</v>
      </c>
      <c r="J210" s="173">
        <v>144031653</v>
      </c>
      <c r="K210" s="173">
        <v>144031653</v>
      </c>
      <c r="L210" s="174">
        <f t="shared" ref="L210" si="216">+J210-K210</f>
        <v>0</v>
      </c>
      <c r="M210" s="166">
        <f t="shared" si="206"/>
        <v>0.91555522294867786</v>
      </c>
      <c r="N210" s="166">
        <f t="shared" si="203"/>
        <v>0.91555522294867786</v>
      </c>
      <c r="O210" s="167">
        <f t="shared" si="209"/>
        <v>1</v>
      </c>
    </row>
    <row r="211" spans="1:15" ht="42" customHeight="1" x14ac:dyDescent="0.25">
      <c r="A211" s="46" t="s">
        <v>497</v>
      </c>
      <c r="B211" s="47" t="s">
        <v>42</v>
      </c>
      <c r="C211" s="163">
        <v>20</v>
      </c>
      <c r="D211" s="163" t="s">
        <v>39</v>
      </c>
      <c r="E211" s="164" t="s">
        <v>390</v>
      </c>
      <c r="F211" s="168">
        <f t="shared" ref="F211:H211" si="217">+F212</f>
        <v>20641503448</v>
      </c>
      <c r="G211" s="168">
        <f t="shared" si="217"/>
        <v>0</v>
      </c>
      <c r="H211" s="168">
        <f t="shared" si="217"/>
        <v>20641503448</v>
      </c>
      <c r="I211" s="166">
        <f t="shared" si="201"/>
        <v>3.8300015306472158E-3</v>
      </c>
      <c r="J211" s="168">
        <f t="shared" ref="J211:L211" si="218">+J212</f>
        <v>0</v>
      </c>
      <c r="K211" s="168">
        <f t="shared" si="218"/>
        <v>0</v>
      </c>
      <c r="L211" s="168">
        <f t="shared" si="218"/>
        <v>0</v>
      </c>
      <c r="M211" s="166">
        <f t="shared" si="206"/>
        <v>0</v>
      </c>
      <c r="N211" s="166">
        <f t="shared" si="203"/>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9">+F212-G212</f>
        <v>20641503448</v>
      </c>
      <c r="I212" s="176">
        <f t="shared" si="201"/>
        <v>3.8300015306472158E-3</v>
      </c>
      <c r="J212" s="173">
        <v>0</v>
      </c>
      <c r="K212" s="173">
        <v>0</v>
      </c>
      <c r="L212" s="174">
        <f t="shared" ref="L212" si="220">+J212-K212</f>
        <v>0</v>
      </c>
      <c r="M212" s="176">
        <f t="shared" si="206"/>
        <v>0</v>
      </c>
      <c r="N212" s="176">
        <f t="shared" si="203"/>
        <v>0</v>
      </c>
      <c r="O212" s="177" t="s">
        <v>41</v>
      </c>
    </row>
    <row r="213" spans="1:15" ht="60" customHeight="1" x14ac:dyDescent="0.25">
      <c r="A213" s="46" t="s">
        <v>501</v>
      </c>
      <c r="B213" s="115" t="s">
        <v>38</v>
      </c>
      <c r="C213" s="163">
        <v>10</v>
      </c>
      <c r="D213" s="163" t="s">
        <v>39</v>
      </c>
      <c r="E213" s="220" t="s">
        <v>577</v>
      </c>
      <c r="F213" s="50">
        <f t="shared" ref="F213:H215" si="221">+F214</f>
        <v>2494114229</v>
      </c>
      <c r="G213" s="50">
        <f t="shared" si="221"/>
        <v>0</v>
      </c>
      <c r="H213" s="50">
        <f t="shared" si="221"/>
        <v>2494114229</v>
      </c>
      <c r="I213" s="166">
        <f t="shared" si="201"/>
        <v>4.6277933866317083E-4</v>
      </c>
      <c r="J213" s="50">
        <f t="shared" ref="J213:L215" si="222">+J214</f>
        <v>2139510061</v>
      </c>
      <c r="K213" s="50">
        <f t="shared" si="222"/>
        <v>191232203</v>
      </c>
      <c r="L213" s="50">
        <f t="shared" si="222"/>
        <v>1948277858</v>
      </c>
      <c r="M213" s="166">
        <f t="shared" si="206"/>
        <v>0.8578236057206664</v>
      </c>
      <c r="N213" s="166">
        <f t="shared" si="203"/>
        <v>7.6673394015587412E-2</v>
      </c>
      <c r="O213" s="167">
        <f t="shared" si="209"/>
        <v>8.9381305788587273E-2</v>
      </c>
    </row>
    <row r="214" spans="1:15" ht="78.75" customHeight="1" x14ac:dyDescent="0.25">
      <c r="A214" s="46" t="s">
        <v>503</v>
      </c>
      <c r="B214" s="115" t="s">
        <v>38</v>
      </c>
      <c r="C214" s="163">
        <v>10</v>
      </c>
      <c r="D214" s="163" t="s">
        <v>39</v>
      </c>
      <c r="E214" s="164" t="s">
        <v>552</v>
      </c>
      <c r="F214" s="50">
        <f t="shared" si="221"/>
        <v>2494114229</v>
      </c>
      <c r="G214" s="50">
        <f t="shared" si="221"/>
        <v>0</v>
      </c>
      <c r="H214" s="50">
        <f t="shared" si="221"/>
        <v>2494114229</v>
      </c>
      <c r="I214" s="166">
        <f t="shared" si="201"/>
        <v>4.6277933866317083E-4</v>
      </c>
      <c r="J214" s="50">
        <f t="shared" si="222"/>
        <v>2139510061</v>
      </c>
      <c r="K214" s="50">
        <f t="shared" si="222"/>
        <v>191232203</v>
      </c>
      <c r="L214" s="50">
        <f t="shared" si="222"/>
        <v>1948277858</v>
      </c>
      <c r="M214" s="166">
        <f t="shared" si="206"/>
        <v>0.8578236057206664</v>
      </c>
      <c r="N214" s="166">
        <f t="shared" si="203"/>
        <v>7.6673394015587412E-2</v>
      </c>
      <c r="O214" s="167">
        <f t="shared" si="209"/>
        <v>8.9381305788587273E-2</v>
      </c>
    </row>
    <row r="215" spans="1:15" ht="60" customHeight="1" x14ac:dyDescent="0.25">
      <c r="A215" s="46" t="s">
        <v>504</v>
      </c>
      <c r="B215" s="115" t="s">
        <v>38</v>
      </c>
      <c r="C215" s="163">
        <v>10</v>
      </c>
      <c r="D215" s="163" t="s">
        <v>39</v>
      </c>
      <c r="E215" s="220" t="s">
        <v>505</v>
      </c>
      <c r="F215" s="50">
        <f t="shared" si="221"/>
        <v>2494114229</v>
      </c>
      <c r="G215" s="50">
        <f t="shared" si="221"/>
        <v>0</v>
      </c>
      <c r="H215" s="50">
        <f t="shared" si="221"/>
        <v>2494114229</v>
      </c>
      <c r="I215" s="166">
        <f t="shared" si="201"/>
        <v>4.6277933866317083E-4</v>
      </c>
      <c r="J215" s="50">
        <f t="shared" si="222"/>
        <v>2139510061</v>
      </c>
      <c r="K215" s="50">
        <f t="shared" si="222"/>
        <v>191232203</v>
      </c>
      <c r="L215" s="50">
        <f t="shared" si="222"/>
        <v>1948277858</v>
      </c>
      <c r="M215" s="166">
        <f t="shared" si="206"/>
        <v>0.8578236057206664</v>
      </c>
      <c r="N215" s="166">
        <f t="shared" si="203"/>
        <v>7.6673394015587412E-2</v>
      </c>
      <c r="O215" s="167">
        <f t="shared" si="209"/>
        <v>8.9381305788587273E-2</v>
      </c>
    </row>
    <row r="216" spans="1:15" ht="42" customHeight="1" x14ac:dyDescent="0.25">
      <c r="A216" s="169" t="s">
        <v>506</v>
      </c>
      <c r="B216" s="116" t="s">
        <v>38</v>
      </c>
      <c r="C216" s="170">
        <v>10</v>
      </c>
      <c r="D216" s="170" t="s">
        <v>39</v>
      </c>
      <c r="E216" s="223" t="s">
        <v>262</v>
      </c>
      <c r="F216" s="172">
        <v>2494114229</v>
      </c>
      <c r="G216" s="173">
        <v>0</v>
      </c>
      <c r="H216" s="174">
        <f t="shared" ref="H216" si="223">+F216-G216</f>
        <v>2494114229</v>
      </c>
      <c r="I216" s="176">
        <f t="shared" si="201"/>
        <v>4.6277933866317083E-4</v>
      </c>
      <c r="J216" s="173">
        <v>2139510061</v>
      </c>
      <c r="K216" s="173">
        <v>191232203</v>
      </c>
      <c r="L216" s="174">
        <f t="shared" ref="L216" si="224">+J216-K216</f>
        <v>1948277858</v>
      </c>
      <c r="M216" s="176">
        <f t="shared" si="206"/>
        <v>0.8578236057206664</v>
      </c>
      <c r="N216" s="176">
        <f t="shared" si="203"/>
        <v>7.6673394015587412E-2</v>
      </c>
      <c r="O216" s="177">
        <f t="shared" si="209"/>
        <v>8.9381305788587273E-2</v>
      </c>
    </row>
    <row r="217" spans="1:15" ht="70.5" customHeight="1" x14ac:dyDescent="0.25">
      <c r="A217" s="46" t="s">
        <v>507</v>
      </c>
      <c r="B217" s="115" t="s">
        <v>38</v>
      </c>
      <c r="C217" s="163">
        <v>10</v>
      </c>
      <c r="D217" s="163" t="s">
        <v>39</v>
      </c>
      <c r="E217" s="220" t="s">
        <v>508</v>
      </c>
      <c r="F217" s="50">
        <f t="shared" ref="F217:H219" si="225">+F218</f>
        <v>91567665</v>
      </c>
      <c r="G217" s="50">
        <f t="shared" si="225"/>
        <v>0</v>
      </c>
      <c r="H217" s="50">
        <f t="shared" si="225"/>
        <v>91567665</v>
      </c>
      <c r="I217" s="165">
        <f t="shared" si="201"/>
        <v>1.6990249668164166E-5</v>
      </c>
      <c r="J217" s="50">
        <f t="shared" ref="J217:L219" si="226">+J218</f>
        <v>91410165</v>
      </c>
      <c r="K217" s="50">
        <f t="shared" si="226"/>
        <v>91410165</v>
      </c>
      <c r="L217" s="50">
        <f t="shared" si="226"/>
        <v>0</v>
      </c>
      <c r="M217" s="166">
        <f t="shared" si="206"/>
        <v>0.99827996050789325</v>
      </c>
      <c r="N217" s="166">
        <f t="shared" si="203"/>
        <v>0.99827996050789325</v>
      </c>
      <c r="O217" s="167">
        <f t="shared" si="209"/>
        <v>1</v>
      </c>
    </row>
    <row r="218" spans="1:15" ht="75.75" customHeight="1" x14ac:dyDescent="0.25">
      <c r="A218" s="46" t="s">
        <v>509</v>
      </c>
      <c r="B218" s="115" t="s">
        <v>38</v>
      </c>
      <c r="C218" s="163">
        <v>10</v>
      </c>
      <c r="D218" s="163" t="s">
        <v>39</v>
      </c>
      <c r="E218" s="164" t="s">
        <v>552</v>
      </c>
      <c r="F218" s="50">
        <f t="shared" si="225"/>
        <v>91567665</v>
      </c>
      <c r="G218" s="50">
        <f t="shared" si="225"/>
        <v>0</v>
      </c>
      <c r="H218" s="50">
        <f t="shared" si="225"/>
        <v>91567665</v>
      </c>
      <c r="I218" s="165">
        <f t="shared" si="201"/>
        <v>1.6990249668164166E-5</v>
      </c>
      <c r="J218" s="50">
        <f t="shared" si="226"/>
        <v>91410165</v>
      </c>
      <c r="K218" s="50">
        <f t="shared" si="226"/>
        <v>91410165</v>
      </c>
      <c r="L218" s="50">
        <f t="shared" si="226"/>
        <v>0</v>
      </c>
      <c r="M218" s="166">
        <f t="shared" si="206"/>
        <v>0.99827996050789325</v>
      </c>
      <c r="N218" s="166">
        <f t="shared" si="203"/>
        <v>0.99827996050789325</v>
      </c>
      <c r="O218" s="167">
        <f t="shared" si="209"/>
        <v>1</v>
      </c>
    </row>
    <row r="219" spans="1:15" ht="42" customHeight="1" x14ac:dyDescent="0.25">
      <c r="A219" s="46" t="s">
        <v>510</v>
      </c>
      <c r="B219" s="115" t="s">
        <v>38</v>
      </c>
      <c r="C219" s="163">
        <v>10</v>
      </c>
      <c r="D219" s="163" t="s">
        <v>39</v>
      </c>
      <c r="E219" s="220" t="s">
        <v>511</v>
      </c>
      <c r="F219" s="50">
        <f t="shared" si="225"/>
        <v>91567665</v>
      </c>
      <c r="G219" s="50">
        <f t="shared" si="225"/>
        <v>0</v>
      </c>
      <c r="H219" s="50">
        <f t="shared" si="225"/>
        <v>91567665</v>
      </c>
      <c r="I219" s="165">
        <f t="shared" si="201"/>
        <v>1.6990249668164166E-5</v>
      </c>
      <c r="J219" s="50">
        <f t="shared" si="226"/>
        <v>91410165</v>
      </c>
      <c r="K219" s="50">
        <f t="shared" si="226"/>
        <v>91410165</v>
      </c>
      <c r="L219" s="50">
        <f t="shared" si="226"/>
        <v>0</v>
      </c>
      <c r="M219" s="166">
        <f t="shared" si="206"/>
        <v>0.99827996050789325</v>
      </c>
      <c r="N219" s="166">
        <f t="shared" si="203"/>
        <v>0.99827996050789325</v>
      </c>
      <c r="O219" s="167">
        <f t="shared" si="209"/>
        <v>1</v>
      </c>
    </row>
    <row r="220" spans="1:15" ht="42" customHeight="1" x14ac:dyDescent="0.25">
      <c r="A220" s="169" t="s">
        <v>512</v>
      </c>
      <c r="B220" s="116" t="s">
        <v>38</v>
      </c>
      <c r="C220" s="170">
        <v>10</v>
      </c>
      <c r="D220" s="170" t="s">
        <v>39</v>
      </c>
      <c r="E220" s="223" t="s">
        <v>262</v>
      </c>
      <c r="F220" s="57">
        <v>91567665</v>
      </c>
      <c r="G220" s="173">
        <v>0</v>
      </c>
      <c r="H220" s="174">
        <f t="shared" ref="H220" si="227">+F220-G220</f>
        <v>91567665</v>
      </c>
      <c r="I220" s="183">
        <f t="shared" si="201"/>
        <v>1.6990249668164166E-5</v>
      </c>
      <c r="J220" s="173">
        <v>91410165</v>
      </c>
      <c r="K220" s="173">
        <v>91410165</v>
      </c>
      <c r="L220" s="174">
        <f t="shared" ref="L220" si="228">+J220-K220</f>
        <v>0</v>
      </c>
      <c r="M220" s="176">
        <f t="shared" si="206"/>
        <v>0.99827996050789325</v>
      </c>
      <c r="N220" s="176">
        <f t="shared" si="203"/>
        <v>0.99827996050789325</v>
      </c>
      <c r="O220" s="177">
        <f t="shared" si="209"/>
        <v>1</v>
      </c>
    </row>
    <row r="221" spans="1:15" ht="95.25" customHeight="1" x14ac:dyDescent="0.25">
      <c r="A221" s="46" t="s">
        <v>578</v>
      </c>
      <c r="B221" s="115" t="s">
        <v>38</v>
      </c>
      <c r="C221" s="163">
        <v>10</v>
      </c>
      <c r="D221" s="163" t="s">
        <v>39</v>
      </c>
      <c r="E221" s="220" t="s">
        <v>579</v>
      </c>
      <c r="F221" s="50">
        <f t="shared" ref="F221:H223" si="229">+F222</f>
        <v>9945000</v>
      </c>
      <c r="G221" s="50">
        <f t="shared" si="229"/>
        <v>0</v>
      </c>
      <c r="H221" s="50">
        <f t="shared" si="229"/>
        <v>9945000</v>
      </c>
      <c r="I221" s="178">
        <f t="shared" si="201"/>
        <v>1.8452805687454476E-6</v>
      </c>
      <c r="J221" s="50">
        <f t="shared" ref="J221:L223" si="230">+J222</f>
        <v>9945000</v>
      </c>
      <c r="K221" s="50">
        <f t="shared" si="230"/>
        <v>9945000</v>
      </c>
      <c r="L221" s="50">
        <f t="shared" si="230"/>
        <v>0</v>
      </c>
      <c r="M221" s="166">
        <f t="shared" si="206"/>
        <v>1</v>
      </c>
      <c r="N221" s="166">
        <f t="shared" si="203"/>
        <v>1</v>
      </c>
      <c r="O221" s="167">
        <f t="shared" si="209"/>
        <v>1</v>
      </c>
    </row>
    <row r="222" spans="1:15" ht="75.75" customHeight="1" x14ac:dyDescent="0.25">
      <c r="A222" s="46" t="s">
        <v>580</v>
      </c>
      <c r="B222" s="115" t="s">
        <v>38</v>
      </c>
      <c r="C222" s="163">
        <v>10</v>
      </c>
      <c r="D222" s="163" t="s">
        <v>39</v>
      </c>
      <c r="E222" s="164" t="s">
        <v>581</v>
      </c>
      <c r="F222" s="50">
        <f t="shared" si="229"/>
        <v>9945000</v>
      </c>
      <c r="G222" s="50">
        <f t="shared" si="229"/>
        <v>0</v>
      </c>
      <c r="H222" s="50">
        <f t="shared" si="229"/>
        <v>9945000</v>
      </c>
      <c r="I222" s="178">
        <f t="shared" si="201"/>
        <v>1.8452805687454476E-6</v>
      </c>
      <c r="J222" s="50">
        <f t="shared" si="230"/>
        <v>9945000</v>
      </c>
      <c r="K222" s="50">
        <f t="shared" si="230"/>
        <v>9945000</v>
      </c>
      <c r="L222" s="50">
        <f t="shared" si="230"/>
        <v>0</v>
      </c>
      <c r="M222" s="166">
        <f t="shared" si="206"/>
        <v>1</v>
      </c>
      <c r="N222" s="166">
        <f t="shared" si="203"/>
        <v>1</v>
      </c>
      <c r="O222" s="167">
        <f t="shared" si="209"/>
        <v>1</v>
      </c>
    </row>
    <row r="223" spans="1:15" ht="42" customHeight="1" x14ac:dyDescent="0.25">
      <c r="A223" s="46" t="s">
        <v>582</v>
      </c>
      <c r="B223" s="115" t="s">
        <v>38</v>
      </c>
      <c r="C223" s="163">
        <v>10</v>
      </c>
      <c r="D223" s="163" t="s">
        <v>39</v>
      </c>
      <c r="E223" s="220" t="s">
        <v>390</v>
      </c>
      <c r="F223" s="50">
        <f t="shared" si="229"/>
        <v>9945000</v>
      </c>
      <c r="G223" s="50">
        <f t="shared" si="229"/>
        <v>0</v>
      </c>
      <c r="H223" s="50">
        <f t="shared" si="229"/>
        <v>9945000</v>
      </c>
      <c r="I223" s="178">
        <f t="shared" si="201"/>
        <v>1.8452805687454476E-6</v>
      </c>
      <c r="J223" s="50">
        <f t="shared" si="230"/>
        <v>9945000</v>
      </c>
      <c r="K223" s="50">
        <f t="shared" si="230"/>
        <v>9945000</v>
      </c>
      <c r="L223" s="50">
        <f t="shared" si="230"/>
        <v>0</v>
      </c>
      <c r="M223" s="166">
        <f t="shared" si="206"/>
        <v>1</v>
      </c>
      <c r="N223" s="166">
        <f t="shared" si="203"/>
        <v>1</v>
      </c>
      <c r="O223" s="167">
        <f t="shared" si="209"/>
        <v>1</v>
      </c>
    </row>
    <row r="224" spans="1:15" ht="42" customHeight="1" thickBot="1" x14ac:dyDescent="0.3">
      <c r="A224" s="186" t="s">
        <v>583</v>
      </c>
      <c r="B224" s="276" t="s">
        <v>38</v>
      </c>
      <c r="C224" s="187">
        <v>10</v>
      </c>
      <c r="D224" s="187" t="s">
        <v>39</v>
      </c>
      <c r="E224" s="275" t="s">
        <v>262</v>
      </c>
      <c r="F224" s="82">
        <v>9945000</v>
      </c>
      <c r="G224" s="190"/>
      <c r="H224" s="191">
        <f t="shared" ref="H224" si="231">+F224-G224</f>
        <v>9945000</v>
      </c>
      <c r="I224" s="192">
        <f t="shared" si="201"/>
        <v>1.8452805687454476E-6</v>
      </c>
      <c r="J224" s="190">
        <v>9945000</v>
      </c>
      <c r="K224" s="190">
        <v>9945000</v>
      </c>
      <c r="L224" s="191">
        <f t="shared" ref="L224" si="232">+J224-K224</f>
        <v>0</v>
      </c>
      <c r="M224" s="193">
        <f t="shared" si="206"/>
        <v>1</v>
      </c>
      <c r="N224" s="193">
        <f t="shared" si="203"/>
        <v>1</v>
      </c>
      <c r="O224" s="194">
        <f t="shared" si="209"/>
        <v>1</v>
      </c>
    </row>
    <row r="225" spans="1:15" ht="30.75" customHeight="1" thickBot="1" x14ac:dyDescent="0.3">
      <c r="A225" s="363" t="s">
        <v>519</v>
      </c>
      <c r="B225" s="364"/>
      <c r="C225" s="364"/>
      <c r="D225" s="364"/>
      <c r="E225" s="364"/>
      <c r="F225" s="155">
        <f>+F50+F49+F48+F44+F9</f>
        <v>5389696443358.3105</v>
      </c>
      <c r="G225" s="155">
        <f t="shared" ref="G225:L225" si="233">+G50+G49+G48+G44+G9</f>
        <v>272109496</v>
      </c>
      <c r="H225" s="155">
        <f>+H50+H49+H48+H44+H9</f>
        <v>5389424333862.3105</v>
      </c>
      <c r="I225" s="156">
        <f t="shared" si="233"/>
        <v>0.99999999999999989</v>
      </c>
      <c r="J225" s="155">
        <f t="shared" si="233"/>
        <v>5366129528882.9805</v>
      </c>
      <c r="K225" s="155">
        <f t="shared" si="233"/>
        <v>4300260811058.1001</v>
      </c>
      <c r="L225" s="155">
        <f t="shared" si="233"/>
        <v>1065868717824.88</v>
      </c>
      <c r="M225" s="157">
        <f t="shared" si="206"/>
        <v>0.99567768215373831</v>
      </c>
      <c r="N225" s="157">
        <f t="shared" si="203"/>
        <v>0.79790726145631485</v>
      </c>
      <c r="O225" s="158">
        <f>+K225/J225</f>
        <v>0.8013710418118154</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636</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A78ED-EB65-4826-B812-1B4082F077FA}">
  <dimension ref="A1:XFA91"/>
  <sheetViews>
    <sheetView zoomScale="68" zoomScaleNormal="68" workbookViewId="0">
      <selection activeCell="B90" sqref="B90"/>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525</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5664797167.54</v>
      </c>
      <c r="K7" s="251">
        <f>+J7/H7</f>
        <v>0.99598770210118881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428657498.53999996</v>
      </c>
      <c r="K21" s="256">
        <f t="shared" si="2"/>
        <v>0.94945397030282752</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428657498.53999996</v>
      </c>
      <c r="K22" s="256">
        <f t="shared" si="2"/>
        <v>0.94945397030282752</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5907562.7599999998</v>
      </c>
      <c r="K23" s="256">
        <f t="shared" si="2"/>
        <v>0.22542110233128024</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3282995.76</v>
      </c>
      <c r="K26" s="256">
        <f t="shared" si="2"/>
        <v>0.15635597607904975</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0</v>
      </c>
      <c r="K27" s="260">
        <f t="shared" si="2"/>
        <v>0</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0</v>
      </c>
      <c r="K29" s="260">
        <f t="shared" si="2"/>
        <v>0</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0</v>
      </c>
      <c r="K30" s="260">
        <f t="shared" si="2"/>
        <v>0</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0</v>
      </c>
      <c r="K31" s="256">
        <f t="shared" si="2"/>
        <v>0</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0</v>
      </c>
      <c r="K32" s="260">
        <f t="shared" si="2"/>
        <v>0</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0</v>
      </c>
      <c r="K33" s="260">
        <f t="shared" si="2"/>
        <v>0</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422749935.77999997</v>
      </c>
      <c r="K34" s="256">
        <f t="shared" si="2"/>
        <v>0.99407156537363139</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161458586.74000001</v>
      </c>
      <c r="K38" s="256">
        <f t="shared" si="2"/>
        <v>0.98462498182310931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0</v>
      </c>
      <c r="K42" s="260">
        <f t="shared" si="2"/>
        <v>0</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0</v>
      </c>
      <c r="K49" s="251">
        <f t="shared" si="2"/>
        <v>0</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0</v>
      </c>
      <c r="K50" s="251">
        <f t="shared" si="2"/>
        <v>0</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20080867</v>
      </c>
      <c r="K51" s="273">
        <f t="shared" si="2"/>
        <v>4.284635340434758E-4</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0</v>
      </c>
      <c r="K52" s="254">
        <f t="shared" si="2"/>
        <v>0</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0</v>
      </c>
      <c r="K53" s="256">
        <f t="shared" si="2"/>
        <v>0</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0</v>
      </c>
      <c r="K54" s="256">
        <f t="shared" si="2"/>
        <v>0</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0</v>
      </c>
      <c r="K55" s="256">
        <f t="shared" si="2"/>
        <v>0</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0</v>
      </c>
      <c r="K56" s="256">
        <f t="shared" si="2"/>
        <v>0</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0</v>
      </c>
      <c r="K57" s="256">
        <f t="shared" si="2"/>
        <v>0</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0</v>
      </c>
      <c r="K58" s="256">
        <f t="shared" si="2"/>
        <v>0</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0</v>
      </c>
      <c r="K59" s="260">
        <f t="shared" si="2"/>
        <v>0</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0</v>
      </c>
      <c r="K60" s="256">
        <f t="shared" si="2"/>
        <v>0</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0</v>
      </c>
      <c r="K61" s="256">
        <f t="shared" si="2"/>
        <v>0</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0</v>
      </c>
      <c r="K62" s="256">
        <f t="shared" si="2"/>
        <v>0</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0</v>
      </c>
      <c r="K63" s="260">
        <f t="shared" si="2"/>
        <v>0</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0</v>
      </c>
      <c r="K64" s="256">
        <f t="shared" si="2"/>
        <v>0</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0</v>
      </c>
      <c r="K65" s="256">
        <f t="shared" si="2"/>
        <v>0</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0</v>
      </c>
      <c r="K66" s="256">
        <f t="shared" si="2"/>
        <v>0</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0</v>
      </c>
      <c r="K67" s="256">
        <f t="shared" si="2"/>
        <v>0</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0</v>
      </c>
      <c r="K68" s="256">
        <f t="shared" si="2"/>
        <v>0</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0</v>
      </c>
      <c r="K69" s="256">
        <f t="shared" si="2"/>
        <v>0</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0</v>
      </c>
      <c r="K70" s="256">
        <f t="shared" si="2"/>
        <v>0</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0</v>
      </c>
      <c r="K71" s="260">
        <f t="shared" si="2"/>
        <v>0</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0</v>
      </c>
      <c r="K72" s="256">
        <f t="shared" ref="K72:K87" si="35">+J72/H72</f>
        <v>0</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0</v>
      </c>
      <c r="K73" s="256">
        <f t="shared" si="35"/>
        <v>0</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0</v>
      </c>
      <c r="K74" s="256">
        <f t="shared" si="35"/>
        <v>0</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0</v>
      </c>
      <c r="K75" s="260">
        <f t="shared" si="35"/>
        <v>0</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0</v>
      </c>
      <c r="K76" s="256">
        <f t="shared" si="35"/>
        <v>0</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20080867</v>
      </c>
      <c r="K77" s="256">
        <f t="shared" si="35"/>
        <v>0.88815600016577012</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0</v>
      </c>
      <c r="K78" s="256">
        <f t="shared" si="35"/>
        <v>0</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20080867</v>
      </c>
      <c r="K79" s="256">
        <f t="shared" si="35"/>
        <v>0.88815600016577012</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0</v>
      </c>
      <c r="K80" s="256">
        <f t="shared" si="35"/>
        <v>0</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20080867</v>
      </c>
      <c r="K81" s="256">
        <f t="shared" si="35"/>
        <v>0.88815600016577012</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0</v>
      </c>
      <c r="K82" s="256">
        <f t="shared" si="35"/>
        <v>0</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20080867</v>
      </c>
      <c r="K83" s="256">
        <f t="shared" si="35"/>
        <v>0.88815600016577012</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0</v>
      </c>
      <c r="K84" s="256">
        <f t="shared" si="35"/>
        <v>0</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0</v>
      </c>
      <c r="K85" s="260">
        <f t="shared" si="35"/>
        <v>0</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20080867</v>
      </c>
      <c r="K86" s="256">
        <f t="shared" si="35"/>
        <v>0.88815600016577012</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20080867</v>
      </c>
      <c r="K87" s="269">
        <f t="shared" si="35"/>
        <v>0.88815600016577012</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5684878034.54</v>
      </c>
      <c r="K88" s="127">
        <f>+J88/H88</f>
        <v>0.10425929879045942</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33" t="s">
        <v>597</v>
      </c>
      <c r="E90" s="233"/>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34" t="s">
        <v>598</v>
      </c>
    </row>
  </sheetData>
  <mergeCells count="34">
    <mergeCell ref="A1:K1"/>
    <mergeCell ref="A2:K2"/>
    <mergeCell ref="A3:K3"/>
    <mergeCell ref="A49:A51"/>
    <mergeCell ref="B49:B50"/>
    <mergeCell ref="D49:D51"/>
    <mergeCell ref="E49:E51"/>
    <mergeCell ref="A52:A53"/>
    <mergeCell ref="B52:B53"/>
    <mergeCell ref="D52:D53"/>
    <mergeCell ref="E52:E53"/>
    <mergeCell ref="A54:A55"/>
    <mergeCell ref="B54:B55"/>
    <mergeCell ref="D54:D55"/>
    <mergeCell ref="E54:E55"/>
    <mergeCell ref="A64:A65"/>
    <mergeCell ref="D64:D65"/>
    <mergeCell ref="E64:E65"/>
    <mergeCell ref="A66:A67"/>
    <mergeCell ref="D66:D67"/>
    <mergeCell ref="E66:E67"/>
    <mergeCell ref="A76:A77"/>
    <mergeCell ref="D76:D77"/>
    <mergeCell ref="E76:E77"/>
    <mergeCell ref="A78:A79"/>
    <mergeCell ref="D78:D79"/>
    <mergeCell ref="E78:E79"/>
    <mergeCell ref="A88:E88"/>
    <mergeCell ref="A80:A81"/>
    <mergeCell ref="D80:D81"/>
    <mergeCell ref="E80:E81"/>
    <mergeCell ref="A82:A83"/>
    <mergeCell ref="D82:D83"/>
    <mergeCell ref="E82:E83"/>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BA60F-11E1-497D-B28F-20DF97BFF028}">
  <dimension ref="A1:XFA91"/>
  <sheetViews>
    <sheetView zoomScale="68" zoomScaleNormal="68" workbookViewId="0">
      <selection activeCell="B90" sqref="B90"/>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603</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5667619059.6199999</v>
      </c>
      <c r="K7" s="251">
        <f>+J7/H7</f>
        <v>0.99648384869306361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431479390.62</v>
      </c>
      <c r="K21" s="256">
        <f t="shared" si="2"/>
        <v>0.95570431387140531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431479390.62</v>
      </c>
      <c r="K22" s="256">
        <f t="shared" si="2"/>
        <v>0.95570431387140531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6208262.7599999998</v>
      </c>
      <c r="K23" s="256">
        <f t="shared" si="2"/>
        <v>0.23689522934859794</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3583695.76</v>
      </c>
      <c r="K26" s="256">
        <f t="shared" si="2"/>
        <v>0.17067711611213049</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0</v>
      </c>
      <c r="K27" s="260">
        <f t="shared" si="2"/>
        <v>0</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300700</v>
      </c>
      <c r="K29" s="260">
        <f t="shared" si="2"/>
        <v>4.6099339707827994E-2</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0</v>
      </c>
      <c r="K30" s="260">
        <f t="shared" si="2"/>
        <v>0</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0</v>
      </c>
      <c r="K31" s="256">
        <f t="shared" si="2"/>
        <v>0</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0</v>
      </c>
      <c r="K32" s="260">
        <f t="shared" si="2"/>
        <v>0</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0</v>
      </c>
      <c r="K33" s="260">
        <f t="shared" si="2"/>
        <v>0</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0</v>
      </c>
      <c r="K49" s="251">
        <f t="shared" si="2"/>
        <v>0</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0</v>
      </c>
      <c r="K52" s="254">
        <f t="shared" si="2"/>
        <v>0</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0</v>
      </c>
      <c r="K54" s="256">
        <f t="shared" si="2"/>
        <v>0</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0</v>
      </c>
      <c r="K56" s="256">
        <f t="shared" si="2"/>
        <v>0</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0</v>
      </c>
      <c r="K57" s="256">
        <f t="shared" si="2"/>
        <v>0</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0</v>
      </c>
      <c r="K58" s="256">
        <f t="shared" si="2"/>
        <v>0</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0</v>
      </c>
      <c r="K59" s="260">
        <f t="shared" si="2"/>
        <v>0</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0</v>
      </c>
      <c r="K64" s="256">
        <f t="shared" si="2"/>
        <v>0</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0</v>
      </c>
      <c r="K66" s="256">
        <f t="shared" si="2"/>
        <v>0</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0</v>
      </c>
      <c r="K72" s="256">
        <f t="shared" ref="K72:K87" si="35">+J72/H72</f>
        <v>0</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0</v>
      </c>
      <c r="K73" s="256">
        <f t="shared" si="35"/>
        <v>0</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0</v>
      </c>
      <c r="K74" s="256">
        <f t="shared" si="35"/>
        <v>0</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0</v>
      </c>
      <c r="K75" s="260">
        <f t="shared" si="35"/>
        <v>0</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0</v>
      </c>
      <c r="K76" s="256">
        <f t="shared" si="35"/>
        <v>0</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0</v>
      </c>
      <c r="K78" s="256">
        <f t="shared" si="35"/>
        <v>0</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0</v>
      </c>
      <c r="K80" s="256">
        <f t="shared" si="35"/>
        <v>0</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0</v>
      </c>
      <c r="K82" s="256">
        <f t="shared" si="35"/>
        <v>0</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0</v>
      </c>
      <c r="K84" s="256">
        <f t="shared" si="35"/>
        <v>0</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0</v>
      </c>
      <c r="K85" s="260">
        <f t="shared" si="35"/>
        <v>0</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53396965569.57</v>
      </c>
      <c r="K88" s="127">
        <f>+J88/H88</f>
        <v>0.97928753334672813</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606</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1:K1"/>
    <mergeCell ref="A2:K2"/>
    <mergeCell ref="A3:K3"/>
    <mergeCell ref="A49:A51"/>
    <mergeCell ref="B49:B50"/>
    <mergeCell ref="D49:D51"/>
    <mergeCell ref="E49:E51"/>
    <mergeCell ref="A52:A53"/>
    <mergeCell ref="B52:B53"/>
    <mergeCell ref="D52:D53"/>
    <mergeCell ref="E52:E53"/>
    <mergeCell ref="A54:A55"/>
    <mergeCell ref="B54:B55"/>
    <mergeCell ref="D54:D55"/>
    <mergeCell ref="E54:E55"/>
    <mergeCell ref="A64:A65"/>
    <mergeCell ref="D64:D65"/>
    <mergeCell ref="E64:E65"/>
    <mergeCell ref="A66:A67"/>
    <mergeCell ref="D66:D67"/>
    <mergeCell ref="E66:E67"/>
    <mergeCell ref="A76:A77"/>
    <mergeCell ref="D76:D77"/>
    <mergeCell ref="E76:E77"/>
    <mergeCell ref="A78:A79"/>
    <mergeCell ref="D78:D79"/>
    <mergeCell ref="E78:E79"/>
    <mergeCell ref="A88:E88"/>
    <mergeCell ref="A80:A81"/>
    <mergeCell ref="D80:D81"/>
    <mergeCell ref="E80:E81"/>
    <mergeCell ref="A82:A83"/>
    <mergeCell ref="D82:D83"/>
    <mergeCell ref="E82:E83"/>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D091-FFE6-4A01-831D-95E2AAE9C21B}">
  <dimension ref="A1:XFA91"/>
  <sheetViews>
    <sheetView topLeftCell="C78" zoomScale="68" zoomScaleNormal="68" workbookViewId="0">
      <selection activeCell="A90" sqref="A90"/>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609</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5687617583.6199999</v>
      </c>
      <c r="K7" s="251">
        <f>+J7/H7</f>
        <v>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451477914.62</v>
      </c>
      <c r="K21" s="256">
        <f t="shared" si="2"/>
        <v>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451477914.62</v>
      </c>
      <c r="K22" s="256">
        <f t="shared" si="2"/>
        <v>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26206786.759999998</v>
      </c>
      <c r="K23" s="256">
        <f t="shared" si="2"/>
        <v>1</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20996931.759999998</v>
      </c>
      <c r="K26" s="256">
        <f t="shared" si="2"/>
        <v>1</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7205331</v>
      </c>
      <c r="K27" s="260">
        <f t="shared" si="2"/>
        <v>1</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6522870</v>
      </c>
      <c r="K29" s="260">
        <f t="shared" si="2"/>
        <v>1</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3985735</v>
      </c>
      <c r="K30" s="260">
        <f t="shared" si="2"/>
        <v>1</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2585288</v>
      </c>
      <c r="K31" s="256">
        <f t="shared" si="2"/>
        <v>1</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252888</v>
      </c>
      <c r="K32" s="260">
        <f t="shared" si="2"/>
        <v>1</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2332400</v>
      </c>
      <c r="K33" s="260">
        <f t="shared" si="2"/>
        <v>1</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151426487</v>
      </c>
      <c r="K49" s="251">
        <f t="shared" si="2"/>
        <v>0.13649693208253474</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1294851</v>
      </c>
      <c r="K52" s="254">
        <f t="shared" si="2"/>
        <v>1</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1294851</v>
      </c>
      <c r="K54" s="256">
        <f t="shared" si="2"/>
        <v>1</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1294851</v>
      </c>
      <c r="K56" s="256">
        <f t="shared" si="2"/>
        <v>1</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1294851</v>
      </c>
      <c r="K57" s="256">
        <f t="shared" si="2"/>
        <v>1</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1294851</v>
      </c>
      <c r="K58" s="256">
        <f t="shared" si="2"/>
        <v>1</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1294851</v>
      </c>
      <c r="K59" s="260">
        <f t="shared" si="2"/>
        <v>1</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1451636</v>
      </c>
      <c r="K64" s="256">
        <f t="shared" si="2"/>
        <v>1</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1451636</v>
      </c>
      <c r="K66" s="256">
        <f t="shared" si="2"/>
        <v>1</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1451636</v>
      </c>
      <c r="K72" s="256">
        <f t="shared" ref="K72:K87" si="35">+J72/H72</f>
        <v>1</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1451636</v>
      </c>
      <c r="K73" s="256">
        <f t="shared" si="35"/>
        <v>1</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1451636</v>
      </c>
      <c r="K74" s="256">
        <f t="shared" si="35"/>
        <v>1</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1451636</v>
      </c>
      <c r="K75" s="260">
        <f t="shared" si="35"/>
        <v>1</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148680000</v>
      </c>
      <c r="K76" s="256">
        <f t="shared" si="35"/>
        <v>0.13435384907331266</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148680000</v>
      </c>
      <c r="K78" s="256">
        <f t="shared" si="35"/>
        <v>0.13435384907331266</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148680000</v>
      </c>
      <c r="K80" s="256">
        <f t="shared" si="35"/>
        <v>0.13435384907331266</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148680000</v>
      </c>
      <c r="K82" s="256">
        <f t="shared" si="35"/>
        <v>0.13435384907331266</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148680000</v>
      </c>
      <c r="K84" s="256">
        <f t="shared" si="35"/>
        <v>0.13435384907331266</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148680000</v>
      </c>
      <c r="K85" s="260">
        <f t="shared" si="35"/>
        <v>0.13435384907331266</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53568390580.57</v>
      </c>
      <c r="K88" s="127">
        <f>+J88/H88</f>
        <v>0.98243142690669838</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611</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1:K1"/>
    <mergeCell ref="A2:K2"/>
    <mergeCell ref="A3:K3"/>
    <mergeCell ref="A49:A51"/>
    <mergeCell ref="B49:B50"/>
    <mergeCell ref="D49:D51"/>
    <mergeCell ref="E49:E51"/>
    <mergeCell ref="A52:A53"/>
    <mergeCell ref="B52:B53"/>
    <mergeCell ref="D52:D53"/>
    <mergeCell ref="E52:E53"/>
    <mergeCell ref="A54:A55"/>
    <mergeCell ref="B54:B55"/>
    <mergeCell ref="D54:D55"/>
    <mergeCell ref="E54:E55"/>
    <mergeCell ref="A64:A65"/>
    <mergeCell ref="D64:D65"/>
    <mergeCell ref="E64:E65"/>
    <mergeCell ref="A66:A67"/>
    <mergeCell ref="D66:D67"/>
    <mergeCell ref="E66:E67"/>
    <mergeCell ref="A76:A77"/>
    <mergeCell ref="D76:D77"/>
    <mergeCell ref="E76:E77"/>
    <mergeCell ref="A78:A79"/>
    <mergeCell ref="D78:D79"/>
    <mergeCell ref="E78:E79"/>
    <mergeCell ref="A88:E88"/>
    <mergeCell ref="A80:A81"/>
    <mergeCell ref="D80:D81"/>
    <mergeCell ref="E80:E81"/>
    <mergeCell ref="A82:A83"/>
    <mergeCell ref="D82:D83"/>
    <mergeCell ref="E82:E83"/>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4315-B059-4FCD-8A1F-6D9F97BE13DA}">
  <dimension ref="A1:XFA91"/>
  <sheetViews>
    <sheetView zoomScale="68" zoomScaleNormal="68" workbookViewId="0">
      <pane xSplit="5" ySplit="6" topLeftCell="H85" activePane="bottomRight" state="frozen"/>
      <selection activeCell="B90" sqref="B90"/>
      <selection pane="topRight" activeCell="B90" sqref="B90"/>
      <selection pane="bottomLeft" activeCell="B90" sqref="B90"/>
      <selection pane="bottomRight" activeCell="A89" sqref="A89"/>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615</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5687617583.6199999</v>
      </c>
      <c r="K7" s="251">
        <f>+J7/H7</f>
        <v>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451477914.62</v>
      </c>
      <c r="K21" s="256">
        <f t="shared" si="2"/>
        <v>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451477914.62</v>
      </c>
      <c r="K22" s="256">
        <f t="shared" si="2"/>
        <v>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26206786.759999998</v>
      </c>
      <c r="K23" s="256">
        <f t="shared" si="2"/>
        <v>1</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20996931.759999998</v>
      </c>
      <c r="K26" s="256">
        <f t="shared" si="2"/>
        <v>1</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7205331</v>
      </c>
      <c r="K27" s="260">
        <f t="shared" si="2"/>
        <v>1</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6522870</v>
      </c>
      <c r="K29" s="260">
        <f t="shared" si="2"/>
        <v>1</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3985735</v>
      </c>
      <c r="K30" s="260">
        <f t="shared" si="2"/>
        <v>1</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2585288</v>
      </c>
      <c r="K31" s="256">
        <f t="shared" si="2"/>
        <v>1</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252888</v>
      </c>
      <c r="K32" s="260">
        <f t="shared" si="2"/>
        <v>1</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2332400</v>
      </c>
      <c r="K33" s="260">
        <f t="shared" si="2"/>
        <v>1</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1109376487</v>
      </c>
      <c r="K49" s="251">
        <f t="shared" si="2"/>
        <v>1</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1294851</v>
      </c>
      <c r="K52" s="254">
        <f t="shared" si="2"/>
        <v>1</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1294851</v>
      </c>
      <c r="K54" s="256">
        <f t="shared" si="2"/>
        <v>1</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1294851</v>
      </c>
      <c r="K56" s="256">
        <f t="shared" si="2"/>
        <v>1</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1294851</v>
      </c>
      <c r="K57" s="256">
        <f t="shared" si="2"/>
        <v>1</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1294851</v>
      </c>
      <c r="K58" s="256">
        <f t="shared" si="2"/>
        <v>1</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1294851</v>
      </c>
      <c r="K59" s="260">
        <f t="shared" si="2"/>
        <v>1</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1451636</v>
      </c>
      <c r="K64" s="256">
        <f t="shared" si="2"/>
        <v>1</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1451636</v>
      </c>
      <c r="K66" s="256">
        <f t="shared" si="2"/>
        <v>1</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1451636</v>
      </c>
      <c r="K72" s="256">
        <f t="shared" ref="K72:K87" si="35">+J72/H72</f>
        <v>1</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1451636</v>
      </c>
      <c r="K73" s="256">
        <f t="shared" si="35"/>
        <v>1</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1451636</v>
      </c>
      <c r="K74" s="256">
        <f t="shared" si="35"/>
        <v>1</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1451636</v>
      </c>
      <c r="K75" s="260">
        <f t="shared" si="35"/>
        <v>1</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1106630000</v>
      </c>
      <c r="K76" s="256">
        <f t="shared" si="35"/>
        <v>1</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1106630000</v>
      </c>
      <c r="K78" s="256">
        <f t="shared" si="35"/>
        <v>1</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1106630000</v>
      </c>
      <c r="K80" s="256">
        <f t="shared" si="35"/>
        <v>1</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1106630000</v>
      </c>
      <c r="K82" s="256">
        <f t="shared" si="35"/>
        <v>1</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1106630000</v>
      </c>
      <c r="K84" s="256">
        <f t="shared" si="35"/>
        <v>1</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1106630000</v>
      </c>
      <c r="K85" s="260">
        <f t="shared" si="35"/>
        <v>1</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54526340580.57</v>
      </c>
      <c r="K88" s="127">
        <f>+J88/H88</f>
        <v>1</v>
      </c>
    </row>
    <row r="89" spans="1:1021 1025:2045 2049:3069 3073:4093 4097:5117 5121:6141 6145:7165 7169:8189 8193:9213 9217:10237 10241:11261 11265:12285 12289:13309 13313:14333 14337:15357 15361:16381" s="230" customFormat="1" ht="17.25" customHeight="1" x14ac:dyDescent="0.25">
      <c r="A89" s="229"/>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617</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7A850-C44C-4114-BFF9-6BABCB5DC295}">
  <dimension ref="A1:XFA91"/>
  <sheetViews>
    <sheetView zoomScale="68" zoomScaleNormal="68" workbookViewId="0">
      <pane xSplit="5" ySplit="6" topLeftCell="F85" activePane="bottomRight" state="frozen"/>
      <selection activeCell="B90" sqref="B90"/>
      <selection pane="topRight" activeCell="B90" sqref="B90"/>
      <selection pane="bottomLeft" activeCell="B90" sqref="B90"/>
      <selection pane="bottomRight" activeCell="A89" sqref="A89"/>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620</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5687617583.6199999</v>
      </c>
      <c r="K7" s="251">
        <f>+J7/H7</f>
        <v>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451477914.62</v>
      </c>
      <c r="K21" s="256">
        <f t="shared" si="2"/>
        <v>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451477914.62</v>
      </c>
      <c r="K22" s="256">
        <f t="shared" si="2"/>
        <v>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26206786.759999998</v>
      </c>
      <c r="K23" s="256">
        <f t="shared" si="2"/>
        <v>1</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20996931.759999998</v>
      </c>
      <c r="K26" s="256">
        <f t="shared" si="2"/>
        <v>1</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7205331</v>
      </c>
      <c r="K27" s="260">
        <f t="shared" si="2"/>
        <v>1</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6522870</v>
      </c>
      <c r="K29" s="260">
        <f t="shared" si="2"/>
        <v>1</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3985735</v>
      </c>
      <c r="K30" s="260">
        <f t="shared" si="2"/>
        <v>1</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2585288</v>
      </c>
      <c r="K31" s="256">
        <f t="shared" si="2"/>
        <v>1</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252888</v>
      </c>
      <c r="K32" s="260">
        <f t="shared" si="2"/>
        <v>1</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2332400</v>
      </c>
      <c r="K33" s="260">
        <f t="shared" si="2"/>
        <v>1</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1109376487</v>
      </c>
      <c r="K49" s="251">
        <f t="shared" si="2"/>
        <v>1</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1294851</v>
      </c>
      <c r="K52" s="254">
        <f t="shared" si="2"/>
        <v>1</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1294851</v>
      </c>
      <c r="K54" s="256">
        <f t="shared" si="2"/>
        <v>1</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1294851</v>
      </c>
      <c r="K56" s="256">
        <f t="shared" si="2"/>
        <v>1</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1294851</v>
      </c>
      <c r="K57" s="256">
        <f t="shared" si="2"/>
        <v>1</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1294851</v>
      </c>
      <c r="K58" s="256">
        <f t="shared" si="2"/>
        <v>1</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1294851</v>
      </c>
      <c r="K59" s="260">
        <f t="shared" si="2"/>
        <v>1</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1451636</v>
      </c>
      <c r="K64" s="256">
        <f t="shared" si="2"/>
        <v>1</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1451636</v>
      </c>
      <c r="K66" s="256">
        <f t="shared" si="2"/>
        <v>1</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1451636</v>
      </c>
      <c r="K72" s="256">
        <f t="shared" ref="K72:K87" si="35">+J72/H72</f>
        <v>1</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1451636</v>
      </c>
      <c r="K73" s="256">
        <f t="shared" si="35"/>
        <v>1</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1451636</v>
      </c>
      <c r="K74" s="256">
        <f t="shared" si="35"/>
        <v>1</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1451636</v>
      </c>
      <c r="K75" s="260">
        <f t="shared" si="35"/>
        <v>1</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1106630000</v>
      </c>
      <c r="K76" s="256">
        <f t="shared" si="35"/>
        <v>1</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1106630000</v>
      </c>
      <c r="K78" s="256">
        <f t="shared" si="35"/>
        <v>1</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1106630000</v>
      </c>
      <c r="K80" s="256">
        <f t="shared" si="35"/>
        <v>1</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1106630000</v>
      </c>
      <c r="K82" s="256">
        <f t="shared" si="35"/>
        <v>1</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1106630000</v>
      </c>
      <c r="K84" s="256">
        <f t="shared" si="35"/>
        <v>1</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1106630000</v>
      </c>
      <c r="K85" s="260">
        <f t="shared" si="35"/>
        <v>1</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54526340580.57</v>
      </c>
      <c r="K88" s="127">
        <f>+J88/H88</f>
        <v>1</v>
      </c>
    </row>
    <row r="89" spans="1:1021 1025:2045 2049:3069 3073:4093 4097:5117 5121:6141 6145:7165 7169:8189 8193:9213 9217:10237 10241:11261 11265:12285 12289:13309 13313:14333 14337:15357 15361:16381" s="230" customFormat="1" ht="17.25" customHeight="1" x14ac:dyDescent="0.25">
      <c r="A89" s="229"/>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622</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8AFF-3CB3-4780-904B-5C987630C48F}">
  <dimension ref="A1:AC351"/>
  <sheetViews>
    <sheetView zoomScale="67" zoomScaleNormal="67" workbookViewId="0">
      <pane xSplit="6" ySplit="8" topLeftCell="O342"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53.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599</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R6" s="21"/>
      <c r="U6" s="21"/>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53.25"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67394974.090000004</v>
      </c>
      <c r="Q9" s="28">
        <f t="shared" si="4"/>
        <v>10579861025.91</v>
      </c>
      <c r="R9" s="28">
        <f t="shared" si="4"/>
        <v>0</v>
      </c>
      <c r="S9" s="28">
        <f t="shared" si="4"/>
        <v>10647256000</v>
      </c>
      <c r="T9" s="28">
        <f t="shared" si="4"/>
        <v>67394974.090000004</v>
      </c>
      <c r="U9" s="28">
        <f t="shared" si="4"/>
        <v>0</v>
      </c>
      <c r="V9" s="28">
        <f t="shared" si="4"/>
        <v>0</v>
      </c>
      <c r="W9" s="28">
        <f t="shared" si="4"/>
        <v>0</v>
      </c>
      <c r="X9" s="28">
        <f t="shared" si="4"/>
        <v>0</v>
      </c>
      <c r="Y9" s="30">
        <f t="shared" ref="Y9:Y72" si="5">+R9/M9</f>
        <v>0</v>
      </c>
      <c r="Z9" s="30">
        <f t="shared" ref="Z9:Z72" si="6">+U9/M9</f>
        <v>0</v>
      </c>
      <c r="AA9" s="30">
        <f t="shared" ref="AA9:AA72" si="7">+W9/M9</f>
        <v>0</v>
      </c>
      <c r="AB9" s="30" t="s">
        <v>41</v>
      </c>
      <c r="AC9" s="31" t="s">
        <v>41</v>
      </c>
    </row>
    <row r="10" spans="1:29" s="32" customFormat="1" ht="42.75" customHeight="1" thickBot="1" x14ac:dyDescent="0.3">
      <c r="A10" s="326"/>
      <c r="B10" s="33" t="s">
        <v>42</v>
      </c>
      <c r="C10" s="33">
        <v>20</v>
      </c>
      <c r="D10" s="353"/>
      <c r="E10" s="341"/>
      <c r="F10" s="34">
        <f t="shared" ref="F10:K10" si="8">+F11+F41+F95+F108</f>
        <v>128854066130</v>
      </c>
      <c r="G10" s="34">
        <f t="shared" si="8"/>
        <v>0</v>
      </c>
      <c r="H10" s="34">
        <f t="shared" si="8"/>
        <v>0</v>
      </c>
      <c r="I10" s="34">
        <f t="shared" si="8"/>
        <v>0</v>
      </c>
      <c r="J10" s="34">
        <f t="shared" si="8"/>
        <v>20526548</v>
      </c>
      <c r="K10" s="34">
        <f t="shared" si="8"/>
        <v>20526548</v>
      </c>
      <c r="L10" s="34">
        <f t="shared" si="1"/>
        <v>0</v>
      </c>
      <c r="M10" s="34">
        <f t="shared" ref="M10" si="9">+M11+M41+M95+M108</f>
        <v>128854066130</v>
      </c>
      <c r="N10" s="35">
        <f t="shared" si="3"/>
        <v>1.2569422485580458E-2</v>
      </c>
      <c r="O10" s="34">
        <f t="shared" ref="O10:X10" si="10">+O11+O41+O95+O108</f>
        <v>12281565410</v>
      </c>
      <c r="P10" s="34">
        <f t="shared" si="10"/>
        <v>92231458121.830002</v>
      </c>
      <c r="Q10" s="34">
        <f t="shared" si="10"/>
        <v>36622608008.169998</v>
      </c>
      <c r="R10" s="34">
        <f t="shared" si="10"/>
        <v>21936182519.830002</v>
      </c>
      <c r="S10" s="34">
        <f t="shared" si="10"/>
        <v>106917883610.17</v>
      </c>
      <c r="T10" s="34">
        <f t="shared" si="10"/>
        <v>70295275602</v>
      </c>
      <c r="U10" s="34">
        <f t="shared" si="10"/>
        <v>10836003986.799999</v>
      </c>
      <c r="V10" s="34">
        <f t="shared" si="10"/>
        <v>11100178533.029999</v>
      </c>
      <c r="W10" s="34">
        <f t="shared" si="10"/>
        <v>10836003986.799999</v>
      </c>
      <c r="X10" s="34">
        <f t="shared" si="10"/>
        <v>0</v>
      </c>
      <c r="Y10" s="36">
        <f t="shared" si="5"/>
        <v>0.17024051454999281</v>
      </c>
      <c r="Z10" s="36">
        <f t="shared" si="6"/>
        <v>8.4095165269116368E-2</v>
      </c>
      <c r="AA10" s="36">
        <f t="shared" si="7"/>
        <v>8.4095165269116368E-2</v>
      </c>
      <c r="AB10" s="36">
        <f t="shared" ref="AB10:AB73" si="11">+U10/R10</f>
        <v>0.49397856609756063</v>
      </c>
      <c r="AC10" s="37">
        <f t="shared" ref="AC10:AC73" si="12">+W10/U10</f>
        <v>1</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0</v>
      </c>
      <c r="K11" s="41">
        <f t="shared" si="13"/>
        <v>0</v>
      </c>
      <c r="L11" s="42">
        <f t="shared" si="1"/>
        <v>0</v>
      </c>
      <c r="M11" s="41">
        <f t="shared" si="13"/>
        <v>83734229386</v>
      </c>
      <c r="N11" s="43">
        <f t="shared" si="3"/>
        <v>8.1680845414322384E-3</v>
      </c>
      <c r="O11" s="41">
        <f t="shared" si="13"/>
        <v>6357911050</v>
      </c>
      <c r="P11" s="41">
        <f t="shared" si="13"/>
        <v>77376318336</v>
      </c>
      <c r="Q11" s="41">
        <f t="shared" si="13"/>
        <v>6357911050</v>
      </c>
      <c r="R11" s="41">
        <f t="shared" si="13"/>
        <v>8046018590</v>
      </c>
      <c r="S11" s="41">
        <f t="shared" si="13"/>
        <v>75688210796</v>
      </c>
      <c r="T11" s="41">
        <f t="shared" si="13"/>
        <v>69330299746</v>
      </c>
      <c r="U11" s="41">
        <f t="shared" si="13"/>
        <v>8046018590</v>
      </c>
      <c r="V11" s="41">
        <f t="shared" si="13"/>
        <v>0</v>
      </c>
      <c r="W11" s="41">
        <f t="shared" si="13"/>
        <v>8046018590</v>
      </c>
      <c r="X11" s="41">
        <f t="shared" si="13"/>
        <v>0</v>
      </c>
      <c r="Y11" s="44">
        <f t="shared" si="5"/>
        <v>9.6089958061347597E-2</v>
      </c>
      <c r="Z11" s="44">
        <f t="shared" si="6"/>
        <v>9.6089958061347597E-2</v>
      </c>
      <c r="AA11" s="44">
        <f t="shared" si="7"/>
        <v>9.6089958061347597E-2</v>
      </c>
      <c r="AB11" s="44">
        <f t="shared" si="11"/>
        <v>1</v>
      </c>
      <c r="AC11" s="45">
        <f t="shared" si="12"/>
        <v>1</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0</v>
      </c>
      <c r="K12" s="49">
        <f t="shared" si="14"/>
        <v>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8046018590</v>
      </c>
      <c r="S12" s="49">
        <f t="shared" si="15"/>
        <v>75688210796</v>
      </c>
      <c r="T12" s="49">
        <f t="shared" si="15"/>
        <v>69330299746</v>
      </c>
      <c r="U12" s="49">
        <f t="shared" si="15"/>
        <v>8046018590</v>
      </c>
      <c r="V12" s="49">
        <f t="shared" si="15"/>
        <v>0</v>
      </c>
      <c r="W12" s="49">
        <f t="shared" si="15"/>
        <v>8046018590</v>
      </c>
      <c r="X12" s="49">
        <f t="shared" si="15"/>
        <v>0</v>
      </c>
      <c r="Y12" s="52">
        <f t="shared" si="5"/>
        <v>9.6089958061347597E-2</v>
      </c>
      <c r="Z12" s="52">
        <f t="shared" si="6"/>
        <v>9.6089958061347597E-2</v>
      </c>
      <c r="AA12" s="52">
        <f t="shared" si="7"/>
        <v>9.6089958061347597E-2</v>
      </c>
      <c r="AB12" s="52">
        <f t="shared" si="11"/>
        <v>1</v>
      </c>
      <c r="AC12" s="53">
        <f t="shared" si="12"/>
        <v>1</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3"/>
        <v>5.1440456561336915E-3</v>
      </c>
      <c r="O13" s="49">
        <f t="shared" si="16"/>
        <v>0</v>
      </c>
      <c r="P13" s="49">
        <f t="shared" si="16"/>
        <v>52733623992</v>
      </c>
      <c r="Q13" s="49">
        <f t="shared" si="16"/>
        <v>0</v>
      </c>
      <c r="R13" s="49">
        <f t="shared" si="16"/>
        <v>6327941964</v>
      </c>
      <c r="S13" s="49">
        <f t="shared" si="16"/>
        <v>46405682028</v>
      </c>
      <c r="T13" s="49">
        <f t="shared" si="16"/>
        <v>46405682028</v>
      </c>
      <c r="U13" s="49">
        <f t="shared" si="16"/>
        <v>6327941964</v>
      </c>
      <c r="V13" s="49">
        <f t="shared" si="16"/>
        <v>0</v>
      </c>
      <c r="W13" s="49">
        <f t="shared" si="16"/>
        <v>6327941964</v>
      </c>
      <c r="X13" s="49">
        <f t="shared" si="16"/>
        <v>0</v>
      </c>
      <c r="Y13" s="52">
        <f t="shared" si="5"/>
        <v>0.11999823803044497</v>
      </c>
      <c r="Z13" s="52">
        <f t="shared" si="6"/>
        <v>0.11999823803044497</v>
      </c>
      <c r="AA13" s="52">
        <f t="shared" si="7"/>
        <v>0.11999823803044497</v>
      </c>
      <c r="AB13" s="52">
        <f t="shared" si="11"/>
        <v>1</v>
      </c>
      <c r="AC13" s="53">
        <f t="shared" si="12"/>
        <v>1</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3"/>
        <v>5.1440456561336915E-3</v>
      </c>
      <c r="O14" s="49">
        <f t="shared" ref="O14:X14" si="20">SUM(O15:O23)</f>
        <v>0</v>
      </c>
      <c r="P14" s="49">
        <f t="shared" si="20"/>
        <v>52733623992</v>
      </c>
      <c r="Q14" s="49">
        <f t="shared" si="20"/>
        <v>0</v>
      </c>
      <c r="R14" s="49">
        <f t="shared" si="20"/>
        <v>6327941964</v>
      </c>
      <c r="S14" s="49">
        <f t="shared" si="20"/>
        <v>46405682028</v>
      </c>
      <c r="T14" s="49">
        <f t="shared" si="20"/>
        <v>46405682028</v>
      </c>
      <c r="U14" s="49">
        <f t="shared" si="20"/>
        <v>6327941964</v>
      </c>
      <c r="V14" s="49">
        <f t="shared" si="20"/>
        <v>0</v>
      </c>
      <c r="W14" s="49">
        <f t="shared" si="20"/>
        <v>6327941964</v>
      </c>
      <c r="X14" s="49">
        <f t="shared" si="20"/>
        <v>0</v>
      </c>
      <c r="Y14" s="52">
        <f t="shared" si="5"/>
        <v>0.11999823803044497</v>
      </c>
      <c r="Z14" s="52">
        <f t="shared" si="6"/>
        <v>0.11999823803044497</v>
      </c>
      <c r="AA14" s="52">
        <f t="shared" si="7"/>
        <v>0.11999823803044497</v>
      </c>
      <c r="AB14" s="52">
        <f t="shared" si="11"/>
        <v>1</v>
      </c>
      <c r="AC14" s="53">
        <f t="shared" si="12"/>
        <v>1</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3"/>
        <v>3.7771984103775877E-3</v>
      </c>
      <c r="O15" s="57">
        <v>0</v>
      </c>
      <c r="P15" s="57">
        <v>38721538266</v>
      </c>
      <c r="Q15" s="57">
        <f>M15-P15</f>
        <v>0</v>
      </c>
      <c r="R15" s="57">
        <v>5706436449</v>
      </c>
      <c r="S15" s="57">
        <f>+M15-R15</f>
        <v>33015101817</v>
      </c>
      <c r="T15" s="57">
        <f>P15-R15</f>
        <v>33015101817</v>
      </c>
      <c r="U15" s="57">
        <v>5706436449</v>
      </c>
      <c r="V15" s="57">
        <f>+R15-U15</f>
        <v>0</v>
      </c>
      <c r="W15" s="57">
        <v>5706436449</v>
      </c>
      <c r="X15" s="60">
        <f>+U15-W15</f>
        <v>0</v>
      </c>
      <c r="Y15" s="61">
        <f t="shared" si="5"/>
        <v>0.14737111965437122</v>
      </c>
      <c r="Z15" s="61">
        <f t="shared" si="6"/>
        <v>0.14737111965437122</v>
      </c>
      <c r="AA15" s="61">
        <f t="shared" si="7"/>
        <v>0.14737111965437122</v>
      </c>
      <c r="AB15" s="61">
        <f t="shared" si="11"/>
        <v>1</v>
      </c>
      <c r="AC15" s="62">
        <f t="shared" si="12"/>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3"/>
        <v>4.0434366594506807E-4</v>
      </c>
      <c r="O16" s="57">
        <v>0</v>
      </c>
      <c r="P16" s="57">
        <v>4145085069</v>
      </c>
      <c r="Q16" s="57">
        <f t="shared" ref="Q16:Q23" si="22">M16-P16</f>
        <v>0</v>
      </c>
      <c r="R16" s="57">
        <v>464558287</v>
      </c>
      <c r="S16" s="57">
        <f t="shared" ref="S16:S23" si="23">+M16-R16</f>
        <v>3680526782</v>
      </c>
      <c r="T16" s="57">
        <f t="shared" ref="T16:T23" si="24">P16-R16</f>
        <v>3680526782</v>
      </c>
      <c r="U16" s="57">
        <v>464558287</v>
      </c>
      <c r="V16" s="57">
        <f t="shared" ref="V16:V31" si="25">+R16-U16</f>
        <v>0</v>
      </c>
      <c r="W16" s="57">
        <v>464558287</v>
      </c>
      <c r="X16" s="60">
        <f t="shared" ref="X16:X23" si="26">+U16-W16</f>
        <v>0</v>
      </c>
      <c r="Y16" s="61">
        <f t="shared" si="5"/>
        <v>0.11207448804231043</v>
      </c>
      <c r="Z16" s="61">
        <f t="shared" si="6"/>
        <v>0.11207448804231043</v>
      </c>
      <c r="AA16" s="61">
        <f t="shared" si="7"/>
        <v>0.11207448804231043</v>
      </c>
      <c r="AB16" s="61">
        <f t="shared" si="11"/>
        <v>1</v>
      </c>
      <c r="AC16" s="62">
        <f t="shared" si="12"/>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3"/>
        <v>3.4203279894789137E-7</v>
      </c>
      <c r="O17" s="57">
        <v>0</v>
      </c>
      <c r="P17" s="57">
        <v>3506312</v>
      </c>
      <c r="Q17" s="57">
        <f t="shared" si="22"/>
        <v>0</v>
      </c>
      <c r="R17" s="57">
        <v>197862</v>
      </c>
      <c r="S17" s="57">
        <f t="shared" si="23"/>
        <v>3308450</v>
      </c>
      <c r="T17" s="57">
        <f t="shared" si="24"/>
        <v>3308450</v>
      </c>
      <c r="U17" s="57">
        <v>197862</v>
      </c>
      <c r="V17" s="57">
        <f t="shared" si="25"/>
        <v>0</v>
      </c>
      <c r="W17" s="57">
        <v>197862</v>
      </c>
      <c r="X17" s="60">
        <f t="shared" si="26"/>
        <v>0</v>
      </c>
      <c r="Y17" s="61">
        <f t="shared" si="5"/>
        <v>5.6430232107125666E-2</v>
      </c>
      <c r="Z17" s="61">
        <f t="shared" si="6"/>
        <v>5.6430232107125666E-2</v>
      </c>
      <c r="AA17" s="61">
        <f t="shared" si="7"/>
        <v>5.6430232107125666E-2</v>
      </c>
      <c r="AB17" s="61">
        <f t="shared" si="11"/>
        <v>1</v>
      </c>
      <c r="AC17" s="62">
        <f t="shared" si="12"/>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3"/>
        <v>8.0185556270506594E-7</v>
      </c>
      <c r="O18" s="57">
        <v>0</v>
      </c>
      <c r="P18" s="57">
        <v>8220135</v>
      </c>
      <c r="Q18" s="57">
        <f t="shared" si="22"/>
        <v>0</v>
      </c>
      <c r="R18" s="57">
        <v>3570362</v>
      </c>
      <c r="S18" s="57">
        <f t="shared" si="23"/>
        <v>4649773</v>
      </c>
      <c r="T18" s="57">
        <f t="shared" si="24"/>
        <v>4649773</v>
      </c>
      <c r="U18" s="57">
        <v>3570362</v>
      </c>
      <c r="V18" s="57">
        <f t="shared" si="25"/>
        <v>0</v>
      </c>
      <c r="W18" s="57">
        <v>3570362</v>
      </c>
      <c r="X18" s="60">
        <f t="shared" si="26"/>
        <v>0</v>
      </c>
      <c r="Y18" s="61">
        <f t="shared" si="5"/>
        <v>0.43434347489426878</v>
      </c>
      <c r="Z18" s="61">
        <f t="shared" si="6"/>
        <v>0.43434347489426878</v>
      </c>
      <c r="AA18" s="61">
        <f t="shared" si="7"/>
        <v>0.43434347489426878</v>
      </c>
      <c r="AB18" s="61">
        <f t="shared" si="11"/>
        <v>1</v>
      </c>
      <c r="AC18" s="62">
        <f t="shared" si="12"/>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2"/>
        <v>0</v>
      </c>
      <c r="R19" s="57">
        <v>0</v>
      </c>
      <c r="S19" s="57">
        <f t="shared" si="23"/>
        <v>1976132976</v>
      </c>
      <c r="T19" s="57">
        <f t="shared" si="24"/>
        <v>1976132976</v>
      </c>
      <c r="U19" s="57">
        <v>0</v>
      </c>
      <c r="V19" s="57">
        <f t="shared" si="25"/>
        <v>0</v>
      </c>
      <c r="W19" s="57">
        <v>0</v>
      </c>
      <c r="X19" s="60">
        <f t="shared" si="26"/>
        <v>0</v>
      </c>
      <c r="Y19" s="61">
        <f t="shared" si="5"/>
        <v>0</v>
      </c>
      <c r="Z19" s="61">
        <f t="shared" si="6"/>
        <v>0</v>
      </c>
      <c r="AA19" s="61">
        <f t="shared" si="7"/>
        <v>0</v>
      </c>
      <c r="AB19" s="61" t="s">
        <v>41</v>
      </c>
      <c r="AC19" s="62" t="s">
        <v>41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3"/>
        <v>1.4211026475014442E-4</v>
      </c>
      <c r="O20" s="57">
        <v>0</v>
      </c>
      <c r="P20" s="57">
        <v>1456827907</v>
      </c>
      <c r="Q20" s="57">
        <f t="shared" si="22"/>
        <v>0</v>
      </c>
      <c r="R20" s="57">
        <v>129136634</v>
      </c>
      <c r="S20" s="57">
        <f t="shared" si="23"/>
        <v>1327691273</v>
      </c>
      <c r="T20" s="57">
        <f t="shared" si="24"/>
        <v>1327691273</v>
      </c>
      <c r="U20" s="57">
        <v>129136634</v>
      </c>
      <c r="V20" s="57">
        <f t="shared" si="25"/>
        <v>0</v>
      </c>
      <c r="W20" s="57">
        <v>129136634</v>
      </c>
      <c r="X20" s="60">
        <f t="shared" si="26"/>
        <v>0</v>
      </c>
      <c r="Y20" s="61">
        <f t="shared" si="5"/>
        <v>8.8642339551228813E-2</v>
      </c>
      <c r="Z20" s="61">
        <f t="shared" si="6"/>
        <v>8.8642339551228813E-2</v>
      </c>
      <c r="AA20" s="61">
        <f t="shared" si="7"/>
        <v>8.8642339551228813E-2</v>
      </c>
      <c r="AB20" s="61">
        <f t="shared" si="11"/>
        <v>1</v>
      </c>
      <c r="AC20" s="62">
        <f t="shared" si="12"/>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3"/>
        <v>1.8943512213077926E-5</v>
      </c>
      <c r="O21" s="57">
        <v>0</v>
      </c>
      <c r="P21" s="57">
        <v>194197353</v>
      </c>
      <c r="Q21" s="57">
        <f t="shared" si="22"/>
        <v>0</v>
      </c>
      <c r="R21" s="57">
        <v>8119248</v>
      </c>
      <c r="S21" s="57">
        <f t="shared" si="23"/>
        <v>186078105</v>
      </c>
      <c r="T21" s="57">
        <f t="shared" si="24"/>
        <v>186078105</v>
      </c>
      <c r="U21" s="57">
        <v>8119248</v>
      </c>
      <c r="V21" s="57">
        <f t="shared" si="25"/>
        <v>0</v>
      </c>
      <c r="W21" s="57">
        <v>8119248</v>
      </c>
      <c r="X21" s="60">
        <f t="shared" si="26"/>
        <v>0</v>
      </c>
      <c r="Y21" s="61">
        <f t="shared" si="5"/>
        <v>4.1809261941896811E-2</v>
      </c>
      <c r="Z21" s="61">
        <f t="shared" si="6"/>
        <v>4.1809261941896811E-2</v>
      </c>
      <c r="AA21" s="61">
        <f t="shared" si="7"/>
        <v>4.1809261941896811E-2</v>
      </c>
      <c r="AB21" s="61">
        <f t="shared" si="11"/>
        <v>1</v>
      </c>
      <c r="AC21" s="62">
        <f t="shared" si="12"/>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3"/>
        <v>3.8389029318628738E-4</v>
      </c>
      <c r="O22" s="57">
        <v>0</v>
      </c>
      <c r="P22" s="57">
        <v>3935409545</v>
      </c>
      <c r="Q22" s="57">
        <f t="shared" si="22"/>
        <v>0</v>
      </c>
      <c r="R22" s="57">
        <v>96025</v>
      </c>
      <c r="S22" s="57">
        <f t="shared" si="23"/>
        <v>3935313520</v>
      </c>
      <c r="T22" s="57">
        <f t="shared" si="24"/>
        <v>3935313520</v>
      </c>
      <c r="U22" s="57">
        <v>96025</v>
      </c>
      <c r="V22" s="57">
        <f t="shared" si="25"/>
        <v>0</v>
      </c>
      <c r="W22" s="57">
        <v>96025</v>
      </c>
      <c r="X22" s="60">
        <f t="shared" si="26"/>
        <v>0</v>
      </c>
      <c r="Y22" s="61">
        <f t="shared" si="5"/>
        <v>2.4400255907800315E-5</v>
      </c>
      <c r="Z22" s="61">
        <f t="shared" si="6"/>
        <v>2.4400255907800315E-5</v>
      </c>
      <c r="AA22" s="61">
        <f t="shared" si="7"/>
        <v>2.4400255907800315E-5</v>
      </c>
      <c r="AB22" s="61">
        <f t="shared" si="11"/>
        <v>1</v>
      </c>
      <c r="AC22" s="62">
        <f t="shared" si="12"/>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3"/>
        <v>2.2364832253281939E-4</v>
      </c>
      <c r="O23" s="57">
        <v>0</v>
      </c>
      <c r="P23" s="57">
        <v>2292706429</v>
      </c>
      <c r="Q23" s="57">
        <f t="shared" si="22"/>
        <v>0</v>
      </c>
      <c r="R23" s="57">
        <v>15827097</v>
      </c>
      <c r="S23" s="57">
        <f t="shared" si="23"/>
        <v>2276879332</v>
      </c>
      <c r="T23" s="57">
        <f t="shared" si="24"/>
        <v>2276879332</v>
      </c>
      <c r="U23" s="57">
        <v>15827097</v>
      </c>
      <c r="V23" s="57">
        <f t="shared" si="25"/>
        <v>0</v>
      </c>
      <c r="W23" s="57">
        <v>15827097</v>
      </c>
      <c r="X23" s="60">
        <f t="shared" si="26"/>
        <v>0</v>
      </c>
      <c r="Y23" s="61">
        <f t="shared" si="5"/>
        <v>6.903237501237015E-3</v>
      </c>
      <c r="Z23" s="61">
        <f t="shared" si="6"/>
        <v>6.903237501237015E-3</v>
      </c>
      <c r="AA23" s="61">
        <f t="shared" si="7"/>
        <v>6.903237501237015E-3</v>
      </c>
      <c r="AB23" s="61">
        <f t="shared" si="11"/>
        <v>1</v>
      </c>
      <c r="AC23" s="62">
        <f t="shared" si="12"/>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3"/>
        <v>1.7945181618330183E-3</v>
      </c>
      <c r="O24" s="49">
        <f t="shared" si="27"/>
        <v>0</v>
      </c>
      <c r="P24" s="49">
        <f t="shared" si="27"/>
        <v>18396307560</v>
      </c>
      <c r="Q24" s="49">
        <f t="shared" si="27"/>
        <v>0</v>
      </c>
      <c r="R24" s="49">
        <f t="shared" si="27"/>
        <v>1241868545</v>
      </c>
      <c r="S24" s="49">
        <f t="shared" si="27"/>
        <v>17154439015</v>
      </c>
      <c r="T24" s="49">
        <f t="shared" si="27"/>
        <v>17154439015</v>
      </c>
      <c r="U24" s="49">
        <f t="shared" si="27"/>
        <v>1241868545</v>
      </c>
      <c r="V24" s="49">
        <f t="shared" si="27"/>
        <v>0</v>
      </c>
      <c r="W24" s="49">
        <f t="shared" si="27"/>
        <v>1241868545</v>
      </c>
      <c r="X24" s="49">
        <f t="shared" si="27"/>
        <v>0</v>
      </c>
      <c r="Y24" s="52">
        <f t="shared" si="5"/>
        <v>6.7506402627245485E-2</v>
      </c>
      <c r="Z24" s="52">
        <f t="shared" si="6"/>
        <v>6.7506402627245485E-2</v>
      </c>
      <c r="AA24" s="52">
        <f t="shared" si="7"/>
        <v>6.7506402627245485E-2</v>
      </c>
      <c r="AB24" s="52">
        <f t="shared" si="11"/>
        <v>1</v>
      </c>
      <c r="AC24" s="53">
        <f t="shared" si="12"/>
        <v>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3"/>
        <v>5.3979459108367443E-4</v>
      </c>
      <c r="O25" s="57">
        <v>0</v>
      </c>
      <c r="P25" s="57">
        <v>5533645481</v>
      </c>
      <c r="Q25" s="57">
        <f t="shared" ref="Q25:Q31" si="29">M25-P25</f>
        <v>0</v>
      </c>
      <c r="R25" s="57">
        <v>404100100</v>
      </c>
      <c r="S25" s="57">
        <f t="shared" ref="S25:S31" si="30">+M25-R25</f>
        <v>5129545381</v>
      </c>
      <c r="T25" s="57">
        <f t="shared" ref="T25:T31" si="31">P25-R25</f>
        <v>5129545381</v>
      </c>
      <c r="U25" s="57">
        <v>404100100</v>
      </c>
      <c r="V25" s="57">
        <f t="shared" si="25"/>
        <v>0</v>
      </c>
      <c r="W25" s="57">
        <v>404100100</v>
      </c>
      <c r="X25" s="60">
        <f>+U25-W25</f>
        <v>0</v>
      </c>
      <c r="Y25" s="61">
        <f t="shared" si="5"/>
        <v>7.3026018993716593E-2</v>
      </c>
      <c r="Z25" s="61">
        <f t="shared" si="6"/>
        <v>7.3026018993716593E-2</v>
      </c>
      <c r="AA25" s="61">
        <f t="shared" si="7"/>
        <v>7.3026018993716593E-2</v>
      </c>
      <c r="AB25" s="61">
        <f t="shared" si="11"/>
        <v>1</v>
      </c>
      <c r="AC25" s="62">
        <f t="shared" si="12"/>
        <v>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3"/>
        <v>3.8235450201353822E-4</v>
      </c>
      <c r="O26" s="57">
        <v>0</v>
      </c>
      <c r="P26" s="57">
        <v>3919665549</v>
      </c>
      <c r="Q26" s="57">
        <f t="shared" si="29"/>
        <v>0</v>
      </c>
      <c r="R26" s="57">
        <v>286238600</v>
      </c>
      <c r="S26" s="57">
        <f t="shared" si="30"/>
        <v>3633426949</v>
      </c>
      <c r="T26" s="57">
        <f t="shared" si="31"/>
        <v>3633426949</v>
      </c>
      <c r="U26" s="57">
        <v>286238600</v>
      </c>
      <c r="V26" s="57">
        <f t="shared" si="25"/>
        <v>0</v>
      </c>
      <c r="W26" s="57">
        <v>286238600</v>
      </c>
      <c r="X26" s="60">
        <f t="shared" ref="X26:X31" si="32">+U26-W26</f>
        <v>0</v>
      </c>
      <c r="Y26" s="61">
        <f t="shared" si="5"/>
        <v>7.3026281559411696E-2</v>
      </c>
      <c r="Z26" s="61">
        <f t="shared" si="6"/>
        <v>7.3026281559411696E-2</v>
      </c>
      <c r="AA26" s="61">
        <f t="shared" si="7"/>
        <v>7.3026281559411696E-2</v>
      </c>
      <c r="AB26" s="61">
        <f t="shared" si="11"/>
        <v>1</v>
      </c>
      <c r="AC26" s="62">
        <f t="shared" si="12"/>
        <v>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3"/>
        <v>4.4060135452846891E-4</v>
      </c>
      <c r="O27" s="57">
        <v>0</v>
      </c>
      <c r="P27" s="57">
        <v>4516776816</v>
      </c>
      <c r="Q27" s="57">
        <f t="shared" si="29"/>
        <v>0</v>
      </c>
      <c r="R27" s="57">
        <v>257018545</v>
      </c>
      <c r="S27" s="57">
        <f t="shared" si="30"/>
        <v>4259758271</v>
      </c>
      <c r="T27" s="57">
        <f t="shared" si="31"/>
        <v>4259758271</v>
      </c>
      <c r="U27" s="57">
        <v>257018545</v>
      </c>
      <c r="V27" s="57">
        <f t="shared" si="25"/>
        <v>0</v>
      </c>
      <c r="W27" s="57">
        <v>257018545</v>
      </c>
      <c r="X27" s="60">
        <f t="shared" si="32"/>
        <v>0</v>
      </c>
      <c r="Y27" s="61">
        <f t="shared" si="5"/>
        <v>5.6903087194733776E-2</v>
      </c>
      <c r="Z27" s="61">
        <f t="shared" si="6"/>
        <v>5.6903087194733776E-2</v>
      </c>
      <c r="AA27" s="61">
        <f t="shared" si="7"/>
        <v>5.6903087194733776E-2</v>
      </c>
      <c r="AB27" s="61">
        <f t="shared" si="11"/>
        <v>1</v>
      </c>
      <c r="AC27" s="62">
        <f t="shared" si="12"/>
        <v>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3"/>
        <v>1.7993153039374074E-4</v>
      </c>
      <c r="O28" s="57">
        <v>0</v>
      </c>
      <c r="P28" s="57">
        <v>1844548494</v>
      </c>
      <c r="Q28" s="57">
        <f t="shared" si="29"/>
        <v>0</v>
      </c>
      <c r="R28" s="57">
        <v>122476500</v>
      </c>
      <c r="S28" s="57">
        <f t="shared" si="30"/>
        <v>1722071994</v>
      </c>
      <c r="T28" s="57">
        <f t="shared" si="31"/>
        <v>1722071994</v>
      </c>
      <c r="U28" s="57">
        <v>122476500</v>
      </c>
      <c r="V28" s="57">
        <f t="shared" si="25"/>
        <v>0</v>
      </c>
      <c r="W28" s="57">
        <v>122476500</v>
      </c>
      <c r="X28" s="60">
        <f t="shared" si="32"/>
        <v>0</v>
      </c>
      <c r="Y28" s="61">
        <f t="shared" si="5"/>
        <v>6.6399175949233682E-2</v>
      </c>
      <c r="Z28" s="61">
        <f t="shared" si="6"/>
        <v>6.6399175949233682E-2</v>
      </c>
      <c r="AA28" s="61">
        <f t="shared" si="7"/>
        <v>6.6399175949233682E-2</v>
      </c>
      <c r="AB28" s="61">
        <f t="shared" si="11"/>
        <v>1</v>
      </c>
      <c r="AC28" s="62">
        <f t="shared" si="12"/>
        <v>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3"/>
        <v>2.6921770870193974E-5</v>
      </c>
      <c r="O29" s="57">
        <v>0</v>
      </c>
      <c r="P29" s="57">
        <v>275985603</v>
      </c>
      <c r="Q29" s="57">
        <f t="shared" si="29"/>
        <v>0</v>
      </c>
      <c r="R29" s="57">
        <v>18929900</v>
      </c>
      <c r="S29" s="57">
        <f t="shared" si="30"/>
        <v>257055703</v>
      </c>
      <c r="T29" s="57">
        <f t="shared" si="31"/>
        <v>257055703</v>
      </c>
      <c r="U29" s="57">
        <v>18929900</v>
      </c>
      <c r="V29" s="57">
        <f t="shared" si="25"/>
        <v>0</v>
      </c>
      <c r="W29" s="57">
        <v>18929900</v>
      </c>
      <c r="X29" s="60">
        <f t="shared" si="32"/>
        <v>0</v>
      </c>
      <c r="Y29" s="61">
        <f t="shared" si="5"/>
        <v>6.8590172075026684E-2</v>
      </c>
      <c r="Z29" s="61">
        <f t="shared" si="6"/>
        <v>6.8590172075026684E-2</v>
      </c>
      <c r="AA29" s="61">
        <f t="shared" si="7"/>
        <v>6.8590172075026684E-2</v>
      </c>
      <c r="AB29" s="61">
        <f t="shared" si="11"/>
        <v>1</v>
      </c>
      <c r="AC29" s="62">
        <f t="shared" si="12"/>
        <v>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3"/>
        <v>1.3494864774653167E-4</v>
      </c>
      <c r="O30" s="57">
        <v>0</v>
      </c>
      <c r="P30" s="57">
        <v>1383411370</v>
      </c>
      <c r="Q30" s="57">
        <f t="shared" si="29"/>
        <v>0</v>
      </c>
      <c r="R30" s="57">
        <v>91861700</v>
      </c>
      <c r="S30" s="57">
        <f t="shared" si="30"/>
        <v>1291549670</v>
      </c>
      <c r="T30" s="57">
        <f t="shared" si="31"/>
        <v>1291549670</v>
      </c>
      <c r="U30" s="57">
        <v>91861700</v>
      </c>
      <c r="V30" s="57">
        <f t="shared" si="25"/>
        <v>0</v>
      </c>
      <c r="W30" s="57">
        <v>91861700</v>
      </c>
      <c r="X30" s="60">
        <f t="shared" si="32"/>
        <v>0</v>
      </c>
      <c r="Y30" s="61">
        <f t="shared" si="5"/>
        <v>6.6402302302893457E-2</v>
      </c>
      <c r="Z30" s="61">
        <f t="shared" si="6"/>
        <v>6.6402302302893457E-2</v>
      </c>
      <c r="AA30" s="61">
        <f t="shared" si="7"/>
        <v>6.6402302302893457E-2</v>
      </c>
      <c r="AB30" s="61">
        <f t="shared" si="11"/>
        <v>1</v>
      </c>
      <c r="AC30" s="62">
        <f t="shared" si="12"/>
        <v>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3"/>
        <v>8.9965765196870368E-5</v>
      </c>
      <c r="O31" s="57">
        <v>0</v>
      </c>
      <c r="P31" s="57">
        <v>922274247</v>
      </c>
      <c r="Q31" s="57">
        <f t="shared" si="29"/>
        <v>0</v>
      </c>
      <c r="R31" s="57">
        <v>61243200</v>
      </c>
      <c r="S31" s="57">
        <f t="shared" si="30"/>
        <v>861031047</v>
      </c>
      <c r="T31" s="57">
        <f t="shared" si="31"/>
        <v>861031047</v>
      </c>
      <c r="U31" s="57">
        <v>61243200</v>
      </c>
      <c r="V31" s="57">
        <f t="shared" si="25"/>
        <v>0</v>
      </c>
      <c r="W31" s="57">
        <v>61243200</v>
      </c>
      <c r="X31" s="60">
        <f t="shared" si="32"/>
        <v>0</v>
      </c>
      <c r="Y31" s="61">
        <f t="shared" si="5"/>
        <v>6.6404543116338366E-2</v>
      </c>
      <c r="Z31" s="61">
        <f t="shared" si="6"/>
        <v>6.6404543116338366E-2</v>
      </c>
      <c r="AA31" s="61">
        <f t="shared" si="7"/>
        <v>6.6404543116338366E-2</v>
      </c>
      <c r="AB31" s="61">
        <f t="shared" si="11"/>
        <v>1</v>
      </c>
      <c r="AC31" s="62">
        <f t="shared" si="12"/>
        <v>1</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3"/>
        <v>6.0932089187802965E-4</v>
      </c>
      <c r="O32" s="49">
        <f t="shared" ref="O32:X32" si="34">+O33+O37+O38</f>
        <v>0</v>
      </c>
      <c r="P32" s="49">
        <f t="shared" si="34"/>
        <v>6246386784</v>
      </c>
      <c r="Q32" s="49">
        <f t="shared" si="34"/>
        <v>0</v>
      </c>
      <c r="R32" s="49">
        <f t="shared" si="34"/>
        <v>476208081</v>
      </c>
      <c r="S32" s="49">
        <f t="shared" si="34"/>
        <v>5770178703</v>
      </c>
      <c r="T32" s="49">
        <f t="shared" si="34"/>
        <v>5770178703</v>
      </c>
      <c r="U32" s="49">
        <f t="shared" si="34"/>
        <v>476208081</v>
      </c>
      <c r="V32" s="49">
        <f t="shared" si="34"/>
        <v>0</v>
      </c>
      <c r="W32" s="49">
        <f t="shared" si="34"/>
        <v>476208081</v>
      </c>
      <c r="X32" s="49">
        <f t="shared" si="34"/>
        <v>0</v>
      </c>
      <c r="Y32" s="52">
        <f t="shared" si="5"/>
        <v>7.6237366891816219E-2</v>
      </c>
      <c r="Z32" s="52">
        <f t="shared" si="6"/>
        <v>7.6237366891816219E-2</v>
      </c>
      <c r="AA32" s="52">
        <f t="shared" si="7"/>
        <v>7.6237366891816219E-2</v>
      </c>
      <c r="AB32" s="52">
        <f t="shared" si="11"/>
        <v>1</v>
      </c>
      <c r="AC32" s="53">
        <f t="shared" si="12"/>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3"/>
        <v>3.4935562480400593E-4</v>
      </c>
      <c r="O33" s="49">
        <f t="shared" ref="O33:X33" si="36">+O34+O35+O36</f>
        <v>0</v>
      </c>
      <c r="P33" s="49">
        <f t="shared" si="36"/>
        <v>3581381152</v>
      </c>
      <c r="Q33" s="49">
        <f t="shared" si="36"/>
        <v>0</v>
      </c>
      <c r="R33" s="49">
        <f t="shared" si="36"/>
        <v>23133258</v>
      </c>
      <c r="S33" s="49">
        <f t="shared" si="36"/>
        <v>3558247894</v>
      </c>
      <c r="T33" s="49">
        <f t="shared" si="36"/>
        <v>3558247894</v>
      </c>
      <c r="U33" s="49">
        <f t="shared" si="36"/>
        <v>23133258</v>
      </c>
      <c r="V33" s="49">
        <f t="shared" si="36"/>
        <v>0</v>
      </c>
      <c r="W33" s="49">
        <f t="shared" si="36"/>
        <v>23133258</v>
      </c>
      <c r="X33" s="49">
        <f t="shared" si="36"/>
        <v>0</v>
      </c>
      <c r="Y33" s="52">
        <f t="shared" si="5"/>
        <v>6.4593119297233631E-3</v>
      </c>
      <c r="Z33" s="52">
        <f t="shared" si="6"/>
        <v>6.4593119297233631E-3</v>
      </c>
      <c r="AA33" s="52">
        <f t="shared" si="7"/>
        <v>6.4593119297233631E-3</v>
      </c>
      <c r="AB33" s="52">
        <f t="shared" si="11"/>
        <v>1</v>
      </c>
      <c r="AC33" s="53">
        <f t="shared" si="12"/>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3"/>
        <v>2.2708890455391646E-4</v>
      </c>
      <c r="O34" s="57">
        <v>0</v>
      </c>
      <c r="P34" s="57">
        <v>2327977181</v>
      </c>
      <c r="Q34" s="57">
        <f t="shared" ref="Q34:Q40" si="38">M34-P34</f>
        <v>0</v>
      </c>
      <c r="R34" s="57">
        <v>21246506</v>
      </c>
      <c r="S34" s="57">
        <f t="shared" ref="S34:S39" si="39">+M34-R34</f>
        <v>2306730675</v>
      </c>
      <c r="T34" s="57">
        <f t="shared" ref="T34:T40" si="40">P34-R34</f>
        <v>2306730675</v>
      </c>
      <c r="U34" s="57">
        <v>21246506</v>
      </c>
      <c r="V34" s="57">
        <f t="shared" ref="V34:V40" si="41">+R34-U34</f>
        <v>0</v>
      </c>
      <c r="W34" s="57">
        <v>21246506</v>
      </c>
      <c r="X34" s="60">
        <f t="shared" ref="X34:X40" si="42">+U34-W34</f>
        <v>0</v>
      </c>
      <c r="Y34" s="61">
        <f t="shared" si="5"/>
        <v>9.1265954724149851E-3</v>
      </c>
      <c r="Z34" s="61">
        <f t="shared" si="6"/>
        <v>9.1265954724149851E-3</v>
      </c>
      <c r="AA34" s="61">
        <f t="shared" si="7"/>
        <v>9.1265954724149851E-3</v>
      </c>
      <c r="AB34" s="61">
        <f t="shared" si="11"/>
        <v>1</v>
      </c>
      <c r="AC34" s="62">
        <f t="shared" si="12"/>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3"/>
        <v>9.5672492438068541E-5</v>
      </c>
      <c r="O35" s="57">
        <v>0</v>
      </c>
      <c r="P35" s="57">
        <v>980776140</v>
      </c>
      <c r="Q35" s="57">
        <f t="shared" si="38"/>
        <v>0</v>
      </c>
      <c r="R35" s="57">
        <v>0</v>
      </c>
      <c r="S35" s="57">
        <f t="shared" si="39"/>
        <v>980776140</v>
      </c>
      <c r="T35" s="57">
        <f t="shared" si="40"/>
        <v>980776140</v>
      </c>
      <c r="U35" s="57">
        <v>0</v>
      </c>
      <c r="V35" s="57">
        <f t="shared" si="41"/>
        <v>0</v>
      </c>
      <c r="W35" s="57">
        <v>0</v>
      </c>
      <c r="X35" s="60">
        <f t="shared" si="42"/>
        <v>0</v>
      </c>
      <c r="Y35" s="61">
        <f t="shared" si="5"/>
        <v>0</v>
      </c>
      <c r="Z35" s="61">
        <f t="shared" si="6"/>
        <v>0</v>
      </c>
      <c r="AA35" s="61">
        <f t="shared" si="7"/>
        <v>0</v>
      </c>
      <c r="AB35" s="61" t="s">
        <v>41</v>
      </c>
      <c r="AC35" s="62" t="s">
        <v>41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3"/>
        <v>2.6594227812020922E-5</v>
      </c>
      <c r="O36" s="57">
        <v>0</v>
      </c>
      <c r="P36" s="57">
        <v>272627831</v>
      </c>
      <c r="Q36" s="57">
        <f t="shared" si="38"/>
        <v>0</v>
      </c>
      <c r="R36" s="57">
        <v>1886752</v>
      </c>
      <c r="S36" s="57">
        <f t="shared" si="39"/>
        <v>270741079</v>
      </c>
      <c r="T36" s="57">
        <f t="shared" si="40"/>
        <v>270741079</v>
      </c>
      <c r="U36" s="57">
        <v>1886752</v>
      </c>
      <c r="V36" s="57">
        <f t="shared" si="41"/>
        <v>0</v>
      </c>
      <c r="W36" s="57">
        <v>1886752</v>
      </c>
      <c r="X36" s="60">
        <f t="shared" si="42"/>
        <v>0</v>
      </c>
      <c r="Y36" s="61">
        <f t="shared" si="5"/>
        <v>6.9206140586578636E-3</v>
      </c>
      <c r="Z36" s="61">
        <f t="shared" si="6"/>
        <v>6.9206140586578636E-3</v>
      </c>
      <c r="AA36" s="61">
        <f t="shared" si="7"/>
        <v>6.9206140586578636E-3</v>
      </c>
      <c r="AB36" s="61">
        <f t="shared" si="11"/>
        <v>1</v>
      </c>
      <c r="AC36" s="62">
        <f t="shared" si="12"/>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3"/>
        <v>2.394783090197683E-4</v>
      </c>
      <c r="O37" s="57">
        <v>0</v>
      </c>
      <c r="P37" s="57">
        <v>2454985812</v>
      </c>
      <c r="Q37" s="57">
        <f t="shared" si="38"/>
        <v>0</v>
      </c>
      <c r="R37" s="57">
        <v>453074823</v>
      </c>
      <c r="S37" s="57">
        <f t="shared" si="39"/>
        <v>2001910989</v>
      </c>
      <c r="T37" s="57">
        <f t="shared" si="40"/>
        <v>2001910989</v>
      </c>
      <c r="U37" s="57">
        <v>453074823</v>
      </c>
      <c r="V37" s="57">
        <f t="shared" si="41"/>
        <v>0</v>
      </c>
      <c r="W37" s="57">
        <v>453074823</v>
      </c>
      <c r="X37" s="60">
        <f t="shared" si="42"/>
        <v>0</v>
      </c>
      <c r="Y37" s="61">
        <f t="shared" si="5"/>
        <v>0.18455292930222442</v>
      </c>
      <c r="Z37" s="61">
        <f t="shared" si="6"/>
        <v>0.18455292930222442</v>
      </c>
      <c r="AA37" s="61">
        <f t="shared" si="7"/>
        <v>0.18455292930222442</v>
      </c>
      <c r="AB37" s="61">
        <f t="shared" si="11"/>
        <v>1</v>
      </c>
      <c r="AC37" s="62">
        <f t="shared" si="12"/>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3"/>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5"/>
        <v>0</v>
      </c>
      <c r="Z38" s="61">
        <f t="shared" si="6"/>
        <v>0</v>
      </c>
      <c r="AA38" s="61">
        <f t="shared" si="7"/>
        <v>0</v>
      </c>
      <c r="AB38" s="61" t="s">
        <v>41</v>
      </c>
      <c r="AC38" s="62" t="s">
        <v>41</v>
      </c>
    </row>
    <row r="39" spans="1:29" s="32" customFormat="1" ht="42" customHeight="1" x14ac:dyDescent="0.25">
      <c r="A39" s="46" t="s">
        <v>99</v>
      </c>
      <c r="B39" s="47" t="s">
        <v>42</v>
      </c>
      <c r="C39" s="47">
        <v>20</v>
      </c>
      <c r="D39" s="47" t="s">
        <v>39</v>
      </c>
      <c r="E39" s="48" t="s">
        <v>100</v>
      </c>
      <c r="F39" s="50">
        <v>6357911050</v>
      </c>
      <c r="G39" s="50">
        <f>+G40</f>
        <v>0</v>
      </c>
      <c r="H39" s="50">
        <f t="shared" ref="H39:K39" si="43">+H40</f>
        <v>0</v>
      </c>
      <c r="I39" s="50">
        <f t="shared" si="43"/>
        <v>0</v>
      </c>
      <c r="J39" s="50">
        <f t="shared" si="43"/>
        <v>0</v>
      </c>
      <c r="K39" s="50">
        <f t="shared" si="43"/>
        <v>0</v>
      </c>
      <c r="L39" s="50">
        <f t="shared" si="1"/>
        <v>0</v>
      </c>
      <c r="M39" s="49">
        <f>+F39+L39</f>
        <v>6357911050</v>
      </c>
      <c r="N39" s="51">
        <f t="shared" si="3"/>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4">+F42+F49</f>
        <v>22397242000</v>
      </c>
      <c r="G41" s="50">
        <f t="shared" si="44"/>
        <v>0</v>
      </c>
      <c r="H41" s="50">
        <f t="shared" si="44"/>
        <v>0</v>
      </c>
      <c r="I41" s="50">
        <f t="shared" si="44"/>
        <v>0</v>
      </c>
      <c r="J41" s="50">
        <f t="shared" si="44"/>
        <v>20526548</v>
      </c>
      <c r="K41" s="50">
        <f t="shared" si="44"/>
        <v>20526548</v>
      </c>
      <c r="L41" s="50">
        <f t="shared" si="1"/>
        <v>0</v>
      </c>
      <c r="M41" s="50">
        <f t="shared" ref="M41" si="45">+M42+M49</f>
        <v>22397242000</v>
      </c>
      <c r="N41" s="51">
        <f t="shared" si="3"/>
        <v>2.1848002602088087E-3</v>
      </c>
      <c r="O41" s="50">
        <f t="shared" ref="O41:X41" si="46">+O42+O49</f>
        <v>0</v>
      </c>
      <c r="P41" s="50">
        <f t="shared" si="46"/>
        <v>14639419785.83</v>
      </c>
      <c r="Q41" s="50">
        <f t="shared" si="46"/>
        <v>7757822214.1700001</v>
      </c>
      <c r="R41" s="50">
        <f t="shared" si="46"/>
        <v>13861421096.83</v>
      </c>
      <c r="S41" s="50">
        <f t="shared" si="46"/>
        <v>8535820903.1700001</v>
      </c>
      <c r="T41" s="50">
        <f t="shared" si="46"/>
        <v>777998689</v>
      </c>
      <c r="U41" s="50">
        <f t="shared" si="46"/>
        <v>2761242563.7999997</v>
      </c>
      <c r="V41" s="50">
        <f t="shared" si="46"/>
        <v>11100178533.029999</v>
      </c>
      <c r="W41" s="50">
        <f t="shared" si="46"/>
        <v>2761242563.7999997</v>
      </c>
      <c r="X41" s="50">
        <f t="shared" si="46"/>
        <v>0</v>
      </c>
      <c r="Y41" s="61">
        <f t="shared" si="5"/>
        <v>0.61888964261001422</v>
      </c>
      <c r="Z41" s="61">
        <f t="shared" si="6"/>
        <v>0.12328493677033983</v>
      </c>
      <c r="AA41" s="61">
        <f t="shared" si="7"/>
        <v>0.12328493677033983</v>
      </c>
      <c r="AB41" s="61">
        <f t="shared" si="11"/>
        <v>0.19920342542883099</v>
      </c>
      <c r="AC41" s="62">
        <f t="shared" si="12"/>
        <v>1</v>
      </c>
    </row>
    <row r="42" spans="1:29" ht="42" customHeight="1" x14ac:dyDescent="0.25">
      <c r="A42" s="46" t="s">
        <v>105</v>
      </c>
      <c r="B42" s="47" t="s">
        <v>42</v>
      </c>
      <c r="C42" s="47">
        <v>20</v>
      </c>
      <c r="D42" s="47" t="s">
        <v>39</v>
      </c>
      <c r="E42" s="48" t="s">
        <v>106</v>
      </c>
      <c r="F42" s="50">
        <f>+F43</f>
        <v>567000000</v>
      </c>
      <c r="G42" s="50">
        <f t="shared" ref="G42:K42" si="47">+G43</f>
        <v>0</v>
      </c>
      <c r="H42" s="50">
        <f t="shared" si="47"/>
        <v>0</v>
      </c>
      <c r="I42" s="50">
        <f t="shared" si="47"/>
        <v>0</v>
      </c>
      <c r="J42" s="50">
        <f t="shared" si="47"/>
        <v>0</v>
      </c>
      <c r="K42" s="50">
        <f t="shared" si="47"/>
        <v>0</v>
      </c>
      <c r="L42" s="50">
        <f t="shared" si="1"/>
        <v>0</v>
      </c>
      <c r="M42" s="50">
        <f>+M43</f>
        <v>567000000</v>
      </c>
      <c r="N42" s="68">
        <f t="shared" si="3"/>
        <v>5.5309566576920256E-5</v>
      </c>
      <c r="O42" s="50">
        <f t="shared" ref="O42:X42" si="48">+O43</f>
        <v>0</v>
      </c>
      <c r="P42" s="50">
        <f t="shared" si="48"/>
        <v>510000000</v>
      </c>
      <c r="Q42" s="50">
        <f t="shared" si="48"/>
        <v>57000000</v>
      </c>
      <c r="R42" s="50">
        <f t="shared" si="48"/>
        <v>0</v>
      </c>
      <c r="S42" s="50">
        <f t="shared" si="48"/>
        <v>567000000</v>
      </c>
      <c r="T42" s="50">
        <f t="shared" si="48"/>
        <v>510000000</v>
      </c>
      <c r="U42" s="50">
        <f t="shared" si="48"/>
        <v>0</v>
      </c>
      <c r="V42" s="50">
        <f t="shared" si="48"/>
        <v>0</v>
      </c>
      <c r="W42" s="50">
        <f t="shared" si="48"/>
        <v>0</v>
      </c>
      <c r="X42" s="50">
        <f t="shared" si="48"/>
        <v>0</v>
      </c>
      <c r="Y42" s="61">
        <f t="shared" si="5"/>
        <v>0</v>
      </c>
      <c r="Z42" s="61">
        <f t="shared" si="6"/>
        <v>0</v>
      </c>
      <c r="AA42" s="61">
        <f t="shared" si="7"/>
        <v>0</v>
      </c>
      <c r="AB42" s="61" t="s">
        <v>41</v>
      </c>
      <c r="AC42" s="62" t="s">
        <v>41</v>
      </c>
    </row>
    <row r="43" spans="1:29" ht="42" customHeight="1" x14ac:dyDescent="0.25">
      <c r="A43" s="46" t="s">
        <v>107</v>
      </c>
      <c r="B43" s="47" t="s">
        <v>42</v>
      </c>
      <c r="C43" s="47">
        <v>20</v>
      </c>
      <c r="D43" s="47" t="s">
        <v>39</v>
      </c>
      <c r="E43" s="48" t="s">
        <v>108</v>
      </c>
      <c r="F43" s="50">
        <f t="shared" ref="F43:K43" si="49">+F44+F47</f>
        <v>567000000</v>
      </c>
      <c r="G43" s="50">
        <f t="shared" si="49"/>
        <v>0</v>
      </c>
      <c r="H43" s="50">
        <f t="shared" si="49"/>
        <v>0</v>
      </c>
      <c r="I43" s="50">
        <f t="shared" si="49"/>
        <v>0</v>
      </c>
      <c r="J43" s="50">
        <f t="shared" si="49"/>
        <v>0</v>
      </c>
      <c r="K43" s="50">
        <f t="shared" si="49"/>
        <v>0</v>
      </c>
      <c r="L43" s="50">
        <f t="shared" si="1"/>
        <v>0</v>
      </c>
      <c r="M43" s="50">
        <f t="shared" ref="M43" si="50">+M44+M47</f>
        <v>567000000</v>
      </c>
      <c r="N43" s="68">
        <f t="shared" si="3"/>
        <v>5.5309566576920256E-5</v>
      </c>
      <c r="O43" s="50">
        <f t="shared" ref="O43:X43" si="51">+O44+O47</f>
        <v>0</v>
      </c>
      <c r="P43" s="50">
        <f t="shared" si="51"/>
        <v>510000000</v>
      </c>
      <c r="Q43" s="50">
        <f t="shared" si="51"/>
        <v>57000000</v>
      </c>
      <c r="R43" s="50">
        <f t="shared" si="51"/>
        <v>0</v>
      </c>
      <c r="S43" s="50">
        <f t="shared" si="51"/>
        <v>567000000</v>
      </c>
      <c r="T43" s="50">
        <f t="shared" si="51"/>
        <v>510000000</v>
      </c>
      <c r="U43" s="50">
        <f t="shared" si="51"/>
        <v>0</v>
      </c>
      <c r="V43" s="50">
        <f t="shared" si="51"/>
        <v>0</v>
      </c>
      <c r="W43" s="50">
        <f t="shared" si="51"/>
        <v>0</v>
      </c>
      <c r="X43" s="50">
        <f t="shared" si="51"/>
        <v>0</v>
      </c>
      <c r="Y43" s="61">
        <f t="shared" si="5"/>
        <v>0</v>
      </c>
      <c r="Z43" s="61">
        <f t="shared" si="6"/>
        <v>0</v>
      </c>
      <c r="AA43" s="61">
        <f t="shared" si="7"/>
        <v>0</v>
      </c>
      <c r="AB43" s="61" t="s">
        <v>41</v>
      </c>
      <c r="AC43" s="62" t="s">
        <v>41</v>
      </c>
    </row>
    <row r="44" spans="1:29" ht="66" customHeight="1" x14ac:dyDescent="0.25">
      <c r="A44" s="46" t="s">
        <v>109</v>
      </c>
      <c r="B44" s="47" t="s">
        <v>42</v>
      </c>
      <c r="C44" s="47">
        <v>20</v>
      </c>
      <c r="D44" s="47" t="s">
        <v>39</v>
      </c>
      <c r="E44" s="48" t="s">
        <v>110</v>
      </c>
      <c r="F44" s="50">
        <f>SUM(F45:F46)</f>
        <v>537000000</v>
      </c>
      <c r="G44" s="50">
        <f t="shared" ref="G44:K44" si="52">+G45+G46</f>
        <v>0</v>
      </c>
      <c r="H44" s="50">
        <f t="shared" si="52"/>
        <v>0</v>
      </c>
      <c r="I44" s="50">
        <f t="shared" si="52"/>
        <v>0</v>
      </c>
      <c r="J44" s="50">
        <f t="shared" si="52"/>
        <v>0</v>
      </c>
      <c r="K44" s="50">
        <f t="shared" si="52"/>
        <v>0</v>
      </c>
      <c r="L44" s="50">
        <f t="shared" si="1"/>
        <v>0</v>
      </c>
      <c r="M44" s="50">
        <f>+M45+M46</f>
        <v>537000000</v>
      </c>
      <c r="N44" s="68">
        <f t="shared" si="3"/>
        <v>5.2383134482903312E-5</v>
      </c>
      <c r="O44" s="50">
        <f t="shared" ref="O44:X44" si="53">+O45+O46</f>
        <v>0</v>
      </c>
      <c r="P44" s="50">
        <f t="shared" si="53"/>
        <v>510000000</v>
      </c>
      <c r="Q44" s="50">
        <f t="shared" si="53"/>
        <v>27000000</v>
      </c>
      <c r="R44" s="50">
        <f t="shared" si="53"/>
        <v>0</v>
      </c>
      <c r="S44" s="50">
        <f t="shared" si="53"/>
        <v>537000000</v>
      </c>
      <c r="T44" s="50">
        <f t="shared" si="53"/>
        <v>510000000</v>
      </c>
      <c r="U44" s="50">
        <f t="shared" si="53"/>
        <v>0</v>
      </c>
      <c r="V44" s="50">
        <f t="shared" si="53"/>
        <v>0</v>
      </c>
      <c r="W44" s="50">
        <f t="shared" si="53"/>
        <v>0</v>
      </c>
      <c r="X44" s="50">
        <f t="shared" si="53"/>
        <v>0</v>
      </c>
      <c r="Y44" s="52">
        <f t="shared" si="5"/>
        <v>0</v>
      </c>
      <c r="Z44" s="52">
        <f t="shared" si="6"/>
        <v>0</v>
      </c>
      <c r="AA44" s="52">
        <f t="shared" si="7"/>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4">M45-P45</f>
        <v>27000000</v>
      </c>
      <c r="R45" s="57">
        <v>0</v>
      </c>
      <c r="S45" s="57">
        <f t="shared" ref="S45:S46" si="55">+M45-R45</f>
        <v>27000000</v>
      </c>
      <c r="T45" s="57">
        <f>P45-R45</f>
        <v>0</v>
      </c>
      <c r="U45" s="57">
        <v>0</v>
      </c>
      <c r="V45" s="57">
        <f t="shared" ref="V45:V46" si="56">+R45-U45</f>
        <v>0</v>
      </c>
      <c r="W45" s="57">
        <v>0</v>
      </c>
      <c r="X45" s="60">
        <f t="shared" ref="X45:X46" si="57">+U45-W45</f>
        <v>0</v>
      </c>
      <c r="Y45" s="61">
        <f t="shared" si="5"/>
        <v>0</v>
      </c>
      <c r="Z45" s="61">
        <f t="shared" si="6"/>
        <v>0</v>
      </c>
      <c r="AA45" s="61">
        <f t="shared" si="7"/>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58">+F46+L46</f>
        <v>510000000</v>
      </c>
      <c r="N46" s="64">
        <f t="shared" si="3"/>
        <v>4.9749345598288059E-5</v>
      </c>
      <c r="O46" s="57">
        <v>0</v>
      </c>
      <c r="P46" s="57">
        <v>510000000</v>
      </c>
      <c r="Q46" s="57">
        <f t="shared" si="54"/>
        <v>0</v>
      </c>
      <c r="R46" s="57">
        <v>0</v>
      </c>
      <c r="S46" s="57">
        <f t="shared" si="55"/>
        <v>510000000</v>
      </c>
      <c r="T46" s="57">
        <f t="shared" ref="T46" si="59">P46-R46</f>
        <v>510000000</v>
      </c>
      <c r="U46" s="57">
        <v>0</v>
      </c>
      <c r="V46" s="57">
        <f t="shared" si="56"/>
        <v>0</v>
      </c>
      <c r="W46" s="57">
        <v>0</v>
      </c>
      <c r="X46" s="60">
        <f t="shared" si="57"/>
        <v>0</v>
      </c>
      <c r="Y46" s="61">
        <f t="shared" si="5"/>
        <v>0</v>
      </c>
      <c r="Z46" s="61">
        <f t="shared" si="6"/>
        <v>0</v>
      </c>
      <c r="AA46" s="61">
        <f t="shared" si="7"/>
        <v>0</v>
      </c>
      <c r="AB46" s="61" t="s">
        <v>41</v>
      </c>
      <c r="AC46" s="62" t="s">
        <v>41</v>
      </c>
    </row>
    <row r="47" spans="1:29" ht="66" customHeight="1" x14ac:dyDescent="0.25">
      <c r="A47" s="46" t="s">
        <v>115</v>
      </c>
      <c r="B47" s="47" t="s">
        <v>42</v>
      </c>
      <c r="C47" s="47">
        <v>20</v>
      </c>
      <c r="D47" s="47" t="s">
        <v>39</v>
      </c>
      <c r="E47" s="48" t="s">
        <v>116</v>
      </c>
      <c r="F47" s="50">
        <f>SUM(F48)</f>
        <v>30000000</v>
      </c>
      <c r="G47" s="50">
        <f t="shared" ref="G47:X47" si="60">+G48</f>
        <v>0</v>
      </c>
      <c r="H47" s="50">
        <f t="shared" si="60"/>
        <v>0</v>
      </c>
      <c r="I47" s="50">
        <f t="shared" si="60"/>
        <v>0</v>
      </c>
      <c r="J47" s="50">
        <f t="shared" si="60"/>
        <v>0</v>
      </c>
      <c r="K47" s="50">
        <f t="shared" si="60"/>
        <v>0</v>
      </c>
      <c r="L47" s="50">
        <f t="shared" si="1"/>
        <v>0</v>
      </c>
      <c r="M47" s="50">
        <f t="shared" si="60"/>
        <v>30000000</v>
      </c>
      <c r="N47" s="68">
        <f t="shared" si="3"/>
        <v>2.9264320940169447E-6</v>
      </c>
      <c r="O47" s="50">
        <f t="shared" si="60"/>
        <v>0</v>
      </c>
      <c r="P47" s="50">
        <f t="shared" si="60"/>
        <v>0</v>
      </c>
      <c r="Q47" s="50">
        <f t="shared" si="60"/>
        <v>30000000</v>
      </c>
      <c r="R47" s="50">
        <f t="shared" si="60"/>
        <v>0</v>
      </c>
      <c r="S47" s="50">
        <f t="shared" si="60"/>
        <v>30000000</v>
      </c>
      <c r="T47" s="50">
        <f t="shared" si="60"/>
        <v>0</v>
      </c>
      <c r="U47" s="50">
        <f t="shared" si="60"/>
        <v>0</v>
      </c>
      <c r="V47" s="50">
        <f t="shared" si="60"/>
        <v>0</v>
      </c>
      <c r="W47" s="50">
        <f t="shared" si="60"/>
        <v>0</v>
      </c>
      <c r="X47" s="50">
        <f t="shared" si="60"/>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0</v>
      </c>
      <c r="Q48" s="57">
        <f t="shared" ref="Q48" si="61">M48-P48</f>
        <v>30000000</v>
      </c>
      <c r="R48" s="57">
        <v>0</v>
      </c>
      <c r="S48" s="57">
        <f>+M48-R48</f>
        <v>30000000</v>
      </c>
      <c r="T48" s="57">
        <f>P48-R48</f>
        <v>0</v>
      </c>
      <c r="U48" s="57">
        <v>0</v>
      </c>
      <c r="V48" s="57">
        <f t="shared" ref="V48" si="62">+R48-U48</f>
        <v>0</v>
      </c>
      <c r="W48" s="57">
        <v>0</v>
      </c>
      <c r="X48" s="60">
        <f t="shared" ref="X48" si="63">+U48-W48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4">+F50+F67</f>
        <v>21830242000</v>
      </c>
      <c r="G49" s="50">
        <f t="shared" si="64"/>
        <v>0</v>
      </c>
      <c r="H49" s="50">
        <f t="shared" si="64"/>
        <v>0</v>
      </c>
      <c r="I49" s="50">
        <f t="shared" si="64"/>
        <v>0</v>
      </c>
      <c r="J49" s="50">
        <f t="shared" si="64"/>
        <v>20526548</v>
      </c>
      <c r="K49" s="50">
        <f t="shared" si="64"/>
        <v>20526548</v>
      </c>
      <c r="L49" s="50">
        <f t="shared" si="1"/>
        <v>0</v>
      </c>
      <c r="M49" s="50">
        <f t="shared" ref="M49" si="65">+M50+M67</f>
        <v>21830242000</v>
      </c>
      <c r="N49" s="51">
        <f t="shared" si="3"/>
        <v>2.1294906936318884E-3</v>
      </c>
      <c r="O49" s="50">
        <f t="shared" ref="O49:X49" si="66">+O50+O67</f>
        <v>0</v>
      </c>
      <c r="P49" s="50">
        <f t="shared" si="66"/>
        <v>14129419785.83</v>
      </c>
      <c r="Q49" s="50">
        <f t="shared" si="66"/>
        <v>7700822214.1700001</v>
      </c>
      <c r="R49" s="50">
        <f t="shared" si="66"/>
        <v>13861421096.83</v>
      </c>
      <c r="S49" s="50">
        <f t="shared" si="66"/>
        <v>7968820903.1700001</v>
      </c>
      <c r="T49" s="50">
        <f t="shared" si="66"/>
        <v>267998689</v>
      </c>
      <c r="U49" s="50">
        <f t="shared" si="66"/>
        <v>2761242563.7999997</v>
      </c>
      <c r="V49" s="50">
        <f t="shared" si="66"/>
        <v>11100178533.029999</v>
      </c>
      <c r="W49" s="50">
        <f t="shared" si="66"/>
        <v>2761242563.7999997</v>
      </c>
      <c r="X49" s="50">
        <f t="shared" si="66"/>
        <v>0</v>
      </c>
      <c r="Y49" s="52">
        <f t="shared" si="5"/>
        <v>0.63496415187838962</v>
      </c>
      <c r="Z49" s="52">
        <f t="shared" si="6"/>
        <v>0.12648703407868772</v>
      </c>
      <c r="AA49" s="52">
        <f t="shared" si="7"/>
        <v>0.12648703407868772</v>
      </c>
      <c r="AB49" s="52">
        <f t="shared" si="11"/>
        <v>0.19920342542883099</v>
      </c>
      <c r="AC49" s="53">
        <f t="shared" si="12"/>
        <v>1</v>
      </c>
    </row>
    <row r="50" spans="1:29" ht="42" customHeight="1" x14ac:dyDescent="0.25">
      <c r="A50" s="46" t="s">
        <v>121</v>
      </c>
      <c r="B50" s="47" t="s">
        <v>42</v>
      </c>
      <c r="C50" s="47">
        <v>20</v>
      </c>
      <c r="D50" s="47" t="s">
        <v>39</v>
      </c>
      <c r="E50" s="48" t="s">
        <v>122</v>
      </c>
      <c r="F50" s="50">
        <f t="shared" ref="F50:K50" si="67">+F51+F55+F62</f>
        <v>397971097</v>
      </c>
      <c r="G50" s="50">
        <f t="shared" si="67"/>
        <v>0</v>
      </c>
      <c r="H50" s="50">
        <f t="shared" si="67"/>
        <v>0</v>
      </c>
      <c r="I50" s="50">
        <f t="shared" si="67"/>
        <v>0</v>
      </c>
      <c r="J50" s="50">
        <f t="shared" si="67"/>
        <v>13502500</v>
      </c>
      <c r="K50" s="50">
        <f t="shared" si="67"/>
        <v>0</v>
      </c>
      <c r="L50" s="50">
        <f t="shared" si="1"/>
        <v>13502500</v>
      </c>
      <c r="M50" s="50">
        <f t="shared" ref="M50" si="68">+M51+M55+M62</f>
        <v>411473597</v>
      </c>
      <c r="N50" s="70">
        <f t="shared" si="3"/>
        <v>4.0138318003379815E-5</v>
      </c>
      <c r="O50" s="50">
        <f t="shared" ref="O50:X50" si="69">+O51+O55+O62</f>
        <v>0</v>
      </c>
      <c r="P50" s="50">
        <f t="shared" si="69"/>
        <v>184279435</v>
      </c>
      <c r="Q50" s="50">
        <f t="shared" si="69"/>
        <v>227194162</v>
      </c>
      <c r="R50" s="50">
        <f t="shared" si="69"/>
        <v>144279435</v>
      </c>
      <c r="S50" s="50">
        <f t="shared" si="69"/>
        <v>267194162</v>
      </c>
      <c r="T50" s="50">
        <f t="shared" si="69"/>
        <v>40000000</v>
      </c>
      <c r="U50" s="50">
        <f t="shared" si="69"/>
        <v>19051900.52</v>
      </c>
      <c r="V50" s="50">
        <f t="shared" si="69"/>
        <v>125227534.48</v>
      </c>
      <c r="W50" s="50">
        <f t="shared" si="69"/>
        <v>19051900.52</v>
      </c>
      <c r="X50" s="50">
        <f t="shared" si="69"/>
        <v>0</v>
      </c>
      <c r="Y50" s="52">
        <f t="shared" si="5"/>
        <v>0.35064080915986451</v>
      </c>
      <c r="Z50" s="52">
        <f t="shared" si="6"/>
        <v>4.630163553361602E-2</v>
      </c>
      <c r="AA50" s="52">
        <f t="shared" si="7"/>
        <v>4.630163553361602E-2</v>
      </c>
      <c r="AB50" s="52">
        <f t="shared" si="11"/>
        <v>0.13204862162095382</v>
      </c>
      <c r="AC50" s="53">
        <f t="shared" si="12"/>
        <v>1</v>
      </c>
    </row>
    <row r="51" spans="1:29" ht="66" customHeight="1" x14ac:dyDescent="0.25">
      <c r="A51" s="46" t="s">
        <v>123</v>
      </c>
      <c r="B51" s="47" t="s">
        <v>42</v>
      </c>
      <c r="C51" s="47">
        <v>20</v>
      </c>
      <c r="D51" s="47" t="s">
        <v>39</v>
      </c>
      <c r="E51" s="48" t="s">
        <v>124</v>
      </c>
      <c r="F51" s="50">
        <f>SUM(F52:F54)</f>
        <v>108052511</v>
      </c>
      <c r="G51" s="50">
        <f t="shared" ref="G51:K51" si="70">SUM(G52:G54)</f>
        <v>0</v>
      </c>
      <c r="H51" s="50">
        <f t="shared" si="70"/>
        <v>0</v>
      </c>
      <c r="I51" s="50">
        <f t="shared" si="70"/>
        <v>0</v>
      </c>
      <c r="J51" s="50">
        <f t="shared" si="70"/>
        <v>2500</v>
      </c>
      <c r="K51" s="50">
        <f t="shared" si="70"/>
        <v>0</v>
      </c>
      <c r="L51" s="50">
        <f t="shared" si="1"/>
        <v>2500</v>
      </c>
      <c r="M51" s="50">
        <f>SUM(M52:M54)</f>
        <v>108055011</v>
      </c>
      <c r="N51" s="70">
        <f t="shared" si="3"/>
        <v>1.05405217369918E-5</v>
      </c>
      <c r="O51" s="50">
        <f t="shared" ref="O51" si="71">+O52+O53</f>
        <v>0</v>
      </c>
      <c r="P51" s="50">
        <f t="shared" ref="P51:X51" si="72">SUM(P52:P54)</f>
        <v>49081555</v>
      </c>
      <c r="Q51" s="50">
        <f t="shared" si="72"/>
        <v>58973456</v>
      </c>
      <c r="R51" s="50">
        <f t="shared" si="72"/>
        <v>49081555</v>
      </c>
      <c r="S51" s="50">
        <f t="shared" si="72"/>
        <v>58973456</v>
      </c>
      <c r="T51" s="50">
        <f t="shared" si="72"/>
        <v>0</v>
      </c>
      <c r="U51" s="50">
        <f t="shared" si="72"/>
        <v>1000000</v>
      </c>
      <c r="V51" s="50">
        <f t="shared" si="72"/>
        <v>48081555</v>
      </c>
      <c r="W51" s="50">
        <f t="shared" si="72"/>
        <v>1000000</v>
      </c>
      <c r="X51" s="50">
        <f t="shared" si="72"/>
        <v>0</v>
      </c>
      <c r="Y51" s="52">
        <f t="shared" si="5"/>
        <v>0.45422747678032255</v>
      </c>
      <c r="Z51" s="52">
        <f t="shared" si="6"/>
        <v>9.2545453537550421E-3</v>
      </c>
      <c r="AA51" s="52">
        <f t="shared" si="7"/>
        <v>9.2545453537550421E-3</v>
      </c>
      <c r="AB51" s="52">
        <f t="shared" si="11"/>
        <v>2.0374252608744772E-2</v>
      </c>
      <c r="AC51" s="53">
        <f t="shared" si="12"/>
        <v>1</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3"/>
        <v>1.0250141732623881E-5</v>
      </c>
      <c r="O52" s="57">
        <v>0</v>
      </c>
      <c r="P52" s="57">
        <v>47713735</v>
      </c>
      <c r="Q52" s="57">
        <f t="shared" ref="Q52:Q54" si="73">M52-P52</f>
        <v>57364477</v>
      </c>
      <c r="R52" s="57">
        <v>47713735</v>
      </c>
      <c r="S52" s="57">
        <f t="shared" ref="S52:S66" si="74">+M52-R52</f>
        <v>57364477</v>
      </c>
      <c r="T52" s="57">
        <f>P52-R52</f>
        <v>0</v>
      </c>
      <c r="U52" s="57">
        <v>1000000</v>
      </c>
      <c r="V52" s="57">
        <f t="shared" ref="V52:V66" si="75">+R52-U52</f>
        <v>46713735</v>
      </c>
      <c r="W52" s="57">
        <v>1000000</v>
      </c>
      <c r="X52" s="60">
        <f t="shared" ref="X52:X54" si="76">+U52-W52</f>
        <v>0</v>
      </c>
      <c r="Y52" s="61">
        <f t="shared" si="5"/>
        <v>0.45407829170142333</v>
      </c>
      <c r="Z52" s="61">
        <f t="shared" si="6"/>
        <v>9.5167207451150766E-3</v>
      </c>
      <c r="AA52" s="61">
        <f t="shared" si="7"/>
        <v>9.5167207451150766E-3</v>
      </c>
      <c r="AB52" s="61">
        <f t="shared" si="11"/>
        <v>2.0958325731573937E-2</v>
      </c>
      <c r="AC52" s="62">
        <f t="shared" si="12"/>
        <v>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1367820</v>
      </c>
      <c r="Q53" s="57">
        <f t="shared" si="73"/>
        <v>1606479</v>
      </c>
      <c r="R53" s="57">
        <v>1367820</v>
      </c>
      <c r="S53" s="57">
        <f t="shared" si="74"/>
        <v>1606479</v>
      </c>
      <c r="T53" s="57">
        <f>P53-R53</f>
        <v>0</v>
      </c>
      <c r="U53" s="57">
        <v>0</v>
      </c>
      <c r="V53" s="57">
        <f t="shared" si="75"/>
        <v>1367820</v>
      </c>
      <c r="W53" s="57">
        <v>0</v>
      </c>
      <c r="X53" s="60">
        <f t="shared" si="76"/>
        <v>0</v>
      </c>
      <c r="Y53" s="61">
        <f t="shared" si="5"/>
        <v>0.45987979016232061</v>
      </c>
      <c r="Z53" s="61">
        <f t="shared" si="6"/>
        <v>0</v>
      </c>
      <c r="AA53" s="61">
        <f t="shared" si="7"/>
        <v>0</v>
      </c>
      <c r="AB53" s="61">
        <f t="shared" si="11"/>
        <v>0</v>
      </c>
      <c r="AC53" s="62" t="s">
        <v>41</v>
      </c>
    </row>
    <row r="54" spans="1:29" ht="42" customHeight="1" x14ac:dyDescent="0.25">
      <c r="A54" s="54" t="s">
        <v>541</v>
      </c>
      <c r="B54" s="55" t="s">
        <v>42</v>
      </c>
      <c r="C54" s="55">
        <v>20</v>
      </c>
      <c r="D54" s="55" t="s">
        <v>39</v>
      </c>
      <c r="E54" s="69" t="s">
        <v>542</v>
      </c>
      <c r="F54" s="57">
        <v>0</v>
      </c>
      <c r="G54" s="57">
        <v>0</v>
      </c>
      <c r="H54" s="57">
        <v>0</v>
      </c>
      <c r="I54" s="57">
        <v>0</v>
      </c>
      <c r="J54" s="57">
        <v>2500</v>
      </c>
      <c r="K54" s="57">
        <v>0</v>
      </c>
      <c r="L54" s="57">
        <f t="shared" si="1"/>
        <v>2500</v>
      </c>
      <c r="M54" s="58">
        <f>+F54+L54</f>
        <v>2500</v>
      </c>
      <c r="N54" s="63"/>
      <c r="O54" s="57"/>
      <c r="P54" s="57">
        <v>0</v>
      </c>
      <c r="Q54" s="57">
        <f t="shared" si="73"/>
        <v>2500</v>
      </c>
      <c r="R54" s="57">
        <v>0</v>
      </c>
      <c r="S54" s="57">
        <f t="shared" si="74"/>
        <v>2500</v>
      </c>
      <c r="T54" s="57">
        <f>P54-R54</f>
        <v>0</v>
      </c>
      <c r="U54" s="57">
        <v>0</v>
      </c>
      <c r="V54" s="57">
        <f t="shared" si="75"/>
        <v>0</v>
      </c>
      <c r="W54" s="57">
        <v>0</v>
      </c>
      <c r="X54" s="60">
        <f t="shared" si="76"/>
        <v>0</v>
      </c>
      <c r="Y54" s="61">
        <f t="shared" si="5"/>
        <v>0</v>
      </c>
      <c r="Z54" s="61">
        <f t="shared" si="6"/>
        <v>0</v>
      </c>
      <c r="AA54" s="61">
        <f t="shared" si="7"/>
        <v>0</v>
      </c>
      <c r="AB54" s="61" t="s">
        <v>41</v>
      </c>
      <c r="AC54" s="62" t="s">
        <v>41</v>
      </c>
    </row>
    <row r="55" spans="1:29" ht="67.5" customHeight="1" x14ac:dyDescent="0.25">
      <c r="A55" s="71" t="s">
        <v>129</v>
      </c>
      <c r="B55" s="47" t="s">
        <v>42</v>
      </c>
      <c r="C55" s="47">
        <v>20</v>
      </c>
      <c r="D55" s="47" t="s">
        <v>39</v>
      </c>
      <c r="E55" s="48" t="s">
        <v>130</v>
      </c>
      <c r="F55" s="50">
        <f>SUM(F56:F61)</f>
        <v>188131108</v>
      </c>
      <c r="G55" s="50">
        <f t="shared" ref="G55:X55" si="77">SUM(G56:G61)</f>
        <v>0</v>
      </c>
      <c r="H55" s="50">
        <f t="shared" si="77"/>
        <v>0</v>
      </c>
      <c r="I55" s="50">
        <f t="shared" si="77"/>
        <v>0</v>
      </c>
      <c r="J55" s="50">
        <f t="shared" si="77"/>
        <v>10000000</v>
      </c>
      <c r="K55" s="50">
        <f t="shared" si="77"/>
        <v>0</v>
      </c>
      <c r="L55" s="50">
        <f t="shared" si="1"/>
        <v>10000000</v>
      </c>
      <c r="M55" s="50">
        <f t="shared" si="77"/>
        <v>198131108</v>
      </c>
      <c r="N55" s="70">
        <f t="shared" ref="N55:N118" si="78">M55/$M$345</f>
        <v>1.9327241109144582E-5</v>
      </c>
      <c r="O55" s="50">
        <f t="shared" si="77"/>
        <v>0</v>
      </c>
      <c r="P55" s="50">
        <f t="shared" si="77"/>
        <v>97697880</v>
      </c>
      <c r="Q55" s="50">
        <f t="shared" si="77"/>
        <v>100433228</v>
      </c>
      <c r="R55" s="50">
        <f t="shared" si="77"/>
        <v>72697880</v>
      </c>
      <c r="S55" s="50">
        <f t="shared" si="77"/>
        <v>125433228</v>
      </c>
      <c r="T55" s="50">
        <f t="shared" si="77"/>
        <v>25000000</v>
      </c>
      <c r="U55" s="50">
        <f t="shared" si="77"/>
        <v>8111900.5199999996</v>
      </c>
      <c r="V55" s="50">
        <f t="shared" si="77"/>
        <v>64585979.480000004</v>
      </c>
      <c r="W55" s="50">
        <f t="shared" si="77"/>
        <v>8111900.5199999996</v>
      </c>
      <c r="X55" s="50">
        <f t="shared" si="77"/>
        <v>0</v>
      </c>
      <c r="Y55" s="52">
        <f t="shared" si="5"/>
        <v>0.36691805105132708</v>
      </c>
      <c r="Z55" s="52">
        <f t="shared" si="6"/>
        <v>4.094208426876611E-2</v>
      </c>
      <c r="AA55" s="52">
        <f t="shared" si="7"/>
        <v>4.094208426876611E-2</v>
      </c>
      <c r="AB55" s="52">
        <f t="shared" si="11"/>
        <v>0.11158372871395975</v>
      </c>
      <c r="AC55" s="53">
        <f t="shared" si="12"/>
        <v>1</v>
      </c>
    </row>
    <row r="56" spans="1:29" ht="70.5" customHeight="1" x14ac:dyDescent="0.25">
      <c r="A56" s="72" t="s">
        <v>131</v>
      </c>
      <c r="B56" s="55" t="s">
        <v>42</v>
      </c>
      <c r="C56" s="55">
        <v>20</v>
      </c>
      <c r="D56" s="55" t="s">
        <v>39</v>
      </c>
      <c r="E56" s="56" t="s">
        <v>132</v>
      </c>
      <c r="F56" s="57">
        <v>29626524</v>
      </c>
      <c r="G56" s="57">
        <v>0</v>
      </c>
      <c r="H56" s="57">
        <v>0</v>
      </c>
      <c r="I56" s="57">
        <v>0</v>
      </c>
      <c r="J56" s="57">
        <v>0</v>
      </c>
      <c r="K56" s="57">
        <v>0</v>
      </c>
      <c r="L56" s="57">
        <f t="shared" si="1"/>
        <v>0</v>
      </c>
      <c r="M56" s="58">
        <f t="shared" ref="M56:M61" si="79">+F56+L56</f>
        <v>29626524</v>
      </c>
      <c r="N56" s="64">
        <f t="shared" si="78"/>
        <v>2.890000355592109E-6</v>
      </c>
      <c r="O56" s="57">
        <v>0</v>
      </c>
      <c r="P56" s="57">
        <v>6369825</v>
      </c>
      <c r="Q56" s="57">
        <f t="shared" ref="Q56:Q61" si="80">M56-P56</f>
        <v>23256699</v>
      </c>
      <c r="R56" s="57">
        <v>6369825</v>
      </c>
      <c r="S56" s="57">
        <f t="shared" si="74"/>
        <v>23256699</v>
      </c>
      <c r="T56" s="57">
        <f t="shared" ref="T56:T66" si="81">P56-R56</f>
        <v>0</v>
      </c>
      <c r="U56" s="57">
        <v>150000</v>
      </c>
      <c r="V56" s="57">
        <f t="shared" si="75"/>
        <v>6219825</v>
      </c>
      <c r="W56" s="57">
        <v>150000</v>
      </c>
      <c r="X56" s="60">
        <f t="shared" ref="X56:X66" si="82">+U56-W56</f>
        <v>0</v>
      </c>
      <c r="Y56" s="61">
        <f t="shared" si="5"/>
        <v>0.21500412940782387</v>
      </c>
      <c r="Z56" s="61">
        <f t="shared" si="6"/>
        <v>5.0630306815608881E-3</v>
      </c>
      <c r="AA56" s="61">
        <f t="shared" si="7"/>
        <v>5.0630306815608881E-3</v>
      </c>
      <c r="AB56" s="61">
        <f t="shared" si="11"/>
        <v>2.3548527628310039E-2</v>
      </c>
      <c r="AC56" s="62">
        <f t="shared" si="12"/>
        <v>1</v>
      </c>
    </row>
    <row r="57" spans="1:29" ht="70.5" customHeight="1" x14ac:dyDescent="0.25">
      <c r="A57" s="72" t="s">
        <v>133</v>
      </c>
      <c r="B57" s="55" t="s">
        <v>42</v>
      </c>
      <c r="C57" s="55">
        <v>20</v>
      </c>
      <c r="D57" s="55" t="s">
        <v>39</v>
      </c>
      <c r="E57" s="56" t="s">
        <v>134</v>
      </c>
      <c r="F57" s="57">
        <v>67160143</v>
      </c>
      <c r="G57" s="57">
        <v>0</v>
      </c>
      <c r="H57" s="57">
        <v>0</v>
      </c>
      <c r="I57" s="57">
        <v>0</v>
      </c>
      <c r="J57" s="57">
        <v>0</v>
      </c>
      <c r="K57" s="57">
        <v>0</v>
      </c>
      <c r="L57" s="57">
        <f t="shared" si="1"/>
        <v>0</v>
      </c>
      <c r="M57" s="58">
        <f t="shared" si="79"/>
        <v>67160143</v>
      </c>
      <c r="N57" s="65">
        <f t="shared" si="78"/>
        <v>6.5513199304655813E-6</v>
      </c>
      <c r="O57" s="57">
        <v>0</v>
      </c>
      <c r="P57" s="57">
        <v>36333095</v>
      </c>
      <c r="Q57" s="57">
        <f t="shared" si="80"/>
        <v>30827048</v>
      </c>
      <c r="R57" s="57">
        <v>36333095</v>
      </c>
      <c r="S57" s="57">
        <f t="shared" si="74"/>
        <v>30827048</v>
      </c>
      <c r="T57" s="57">
        <f t="shared" si="81"/>
        <v>0</v>
      </c>
      <c r="U57" s="57">
        <v>5061900.5199999996</v>
      </c>
      <c r="V57" s="57">
        <f t="shared" si="75"/>
        <v>31271194.48</v>
      </c>
      <c r="W57" s="57">
        <v>5061900.5199999996</v>
      </c>
      <c r="X57" s="60">
        <f t="shared" si="82"/>
        <v>0</v>
      </c>
      <c r="Y57" s="61">
        <f t="shared" si="5"/>
        <v>0.54099192433226351</v>
      </c>
      <c r="Z57" s="61">
        <f t="shared" si="6"/>
        <v>7.5370603662949315E-2</v>
      </c>
      <c r="AA57" s="61">
        <f t="shared" si="7"/>
        <v>7.5370603662949315E-2</v>
      </c>
      <c r="AB57" s="61">
        <f t="shared" si="11"/>
        <v>0.13931927681910941</v>
      </c>
      <c r="AC57" s="62">
        <f t="shared" si="12"/>
        <v>1</v>
      </c>
    </row>
    <row r="58" spans="1:29" ht="70.5" customHeight="1" x14ac:dyDescent="0.25">
      <c r="A58" s="72" t="s">
        <v>135</v>
      </c>
      <c r="B58" s="55" t="s">
        <v>42</v>
      </c>
      <c r="C58" s="55">
        <v>20</v>
      </c>
      <c r="D58" s="55" t="s">
        <v>39</v>
      </c>
      <c r="E58" s="56" t="s">
        <v>136</v>
      </c>
      <c r="F58" s="57">
        <v>36885931</v>
      </c>
      <c r="G58" s="57">
        <v>0</v>
      </c>
      <c r="H58" s="57">
        <v>0</v>
      </c>
      <c r="I58" s="57">
        <v>0</v>
      </c>
      <c r="J58" s="57">
        <v>0</v>
      </c>
      <c r="K58" s="57">
        <v>0</v>
      </c>
      <c r="L58" s="57">
        <f t="shared" si="1"/>
        <v>0</v>
      </c>
      <c r="M58" s="58">
        <f t="shared" si="79"/>
        <v>36885931</v>
      </c>
      <c r="N58" s="64">
        <f t="shared" si="78"/>
        <v>3.5981390765364846E-6</v>
      </c>
      <c r="O58" s="57">
        <v>0</v>
      </c>
      <c r="P58" s="57">
        <v>19933143</v>
      </c>
      <c r="Q58" s="57">
        <f t="shared" si="80"/>
        <v>16952788</v>
      </c>
      <c r="R58" s="57">
        <v>9933143</v>
      </c>
      <c r="S58" s="57">
        <f t="shared" si="74"/>
        <v>26952788</v>
      </c>
      <c r="T58" s="57">
        <f t="shared" si="81"/>
        <v>10000000</v>
      </c>
      <c r="U58" s="57">
        <v>2700000</v>
      </c>
      <c r="V58" s="57">
        <f t="shared" si="75"/>
        <v>7233143</v>
      </c>
      <c r="W58" s="57">
        <v>2700000</v>
      </c>
      <c r="X58" s="60">
        <f t="shared" si="82"/>
        <v>0</v>
      </c>
      <c r="Y58" s="61">
        <f t="shared" si="5"/>
        <v>0.26929354175715398</v>
      </c>
      <c r="Z58" s="61">
        <f t="shared" si="6"/>
        <v>7.3198640424719116E-2</v>
      </c>
      <c r="AA58" s="61">
        <f t="shared" si="7"/>
        <v>7.3198640424719116E-2</v>
      </c>
      <c r="AB58" s="61">
        <f t="shared" si="11"/>
        <v>0.2718172888480514</v>
      </c>
      <c r="AC58" s="62">
        <f t="shared" si="12"/>
        <v>1</v>
      </c>
    </row>
    <row r="59" spans="1:29" ht="42" customHeight="1" x14ac:dyDescent="0.25">
      <c r="A59" s="72" t="s">
        <v>137</v>
      </c>
      <c r="B59" s="55" t="s">
        <v>42</v>
      </c>
      <c r="C59" s="55">
        <v>20</v>
      </c>
      <c r="D59" s="55" t="s">
        <v>39</v>
      </c>
      <c r="E59" s="56" t="s">
        <v>138</v>
      </c>
      <c r="F59" s="57">
        <v>38212556</v>
      </c>
      <c r="G59" s="57">
        <v>0</v>
      </c>
      <c r="H59" s="57">
        <v>0</v>
      </c>
      <c r="I59" s="57">
        <v>0</v>
      </c>
      <c r="J59" s="57">
        <v>0</v>
      </c>
      <c r="K59" s="57">
        <v>0</v>
      </c>
      <c r="L59" s="57">
        <f t="shared" si="1"/>
        <v>0</v>
      </c>
      <c r="M59" s="58">
        <f t="shared" si="79"/>
        <v>38212556</v>
      </c>
      <c r="N59" s="64">
        <f t="shared" si="78"/>
        <v>3.7275483424273253E-6</v>
      </c>
      <c r="O59" s="57">
        <v>0</v>
      </c>
      <c r="P59" s="57">
        <v>18054344</v>
      </c>
      <c r="Q59" s="57">
        <f t="shared" si="80"/>
        <v>20158212</v>
      </c>
      <c r="R59" s="57">
        <v>14554344</v>
      </c>
      <c r="S59" s="57">
        <f t="shared" si="74"/>
        <v>23658212</v>
      </c>
      <c r="T59" s="57">
        <f t="shared" si="81"/>
        <v>3500000</v>
      </c>
      <c r="U59" s="57">
        <v>0</v>
      </c>
      <c r="V59" s="57">
        <f t="shared" si="75"/>
        <v>14554344</v>
      </c>
      <c r="W59" s="57">
        <v>0</v>
      </c>
      <c r="X59" s="60">
        <f t="shared" si="82"/>
        <v>0</v>
      </c>
      <c r="Y59" s="61">
        <f t="shared" si="5"/>
        <v>0.38087857823486082</v>
      </c>
      <c r="Z59" s="61">
        <f t="shared" si="6"/>
        <v>0</v>
      </c>
      <c r="AA59" s="61">
        <f t="shared" si="7"/>
        <v>0</v>
      </c>
      <c r="AB59" s="61">
        <f t="shared" si="11"/>
        <v>0</v>
      </c>
      <c r="AC59" s="62" t="s">
        <v>41</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79"/>
        <v>12350190</v>
      </c>
      <c r="N60" s="63">
        <f t="shared" si="78"/>
        <v>1.2047330794402377E-6</v>
      </c>
      <c r="O60" s="57">
        <v>0</v>
      </c>
      <c r="P60" s="57">
        <v>11080805</v>
      </c>
      <c r="Q60" s="57">
        <f t="shared" si="80"/>
        <v>1269385</v>
      </c>
      <c r="R60" s="57">
        <v>1080805</v>
      </c>
      <c r="S60" s="57">
        <f t="shared" si="74"/>
        <v>11269385</v>
      </c>
      <c r="T60" s="57">
        <f t="shared" si="81"/>
        <v>10000000</v>
      </c>
      <c r="U60" s="57">
        <v>0</v>
      </c>
      <c r="V60" s="57">
        <f t="shared" si="75"/>
        <v>1080805</v>
      </c>
      <c r="W60" s="57">
        <v>0</v>
      </c>
      <c r="X60" s="60">
        <f t="shared" si="82"/>
        <v>0</v>
      </c>
      <c r="Y60" s="61">
        <f t="shared" si="5"/>
        <v>8.7513228541423252E-2</v>
      </c>
      <c r="Z60" s="61">
        <f t="shared" si="6"/>
        <v>0</v>
      </c>
      <c r="AA60" s="61">
        <f t="shared" si="7"/>
        <v>0</v>
      </c>
      <c r="AB60" s="61">
        <f t="shared" si="11"/>
        <v>0</v>
      </c>
      <c r="AC60" s="62" t="s">
        <v>41</v>
      </c>
    </row>
    <row r="61" spans="1:29" ht="42" customHeight="1" x14ac:dyDescent="0.25">
      <c r="A61" s="72" t="s">
        <v>141</v>
      </c>
      <c r="B61" s="55" t="s">
        <v>42</v>
      </c>
      <c r="C61" s="55">
        <v>20</v>
      </c>
      <c r="D61" s="55" t="s">
        <v>39</v>
      </c>
      <c r="E61" s="56" t="s">
        <v>142</v>
      </c>
      <c r="F61" s="57">
        <v>13895764</v>
      </c>
      <c r="G61" s="57">
        <v>0</v>
      </c>
      <c r="H61" s="57">
        <v>0</v>
      </c>
      <c r="I61" s="57">
        <v>0</v>
      </c>
      <c r="J61" s="57"/>
      <c r="K61" s="57">
        <v>0</v>
      </c>
      <c r="L61" s="57">
        <f t="shared" si="1"/>
        <v>0</v>
      </c>
      <c r="M61" s="58">
        <f t="shared" si="79"/>
        <v>13895764</v>
      </c>
      <c r="N61" s="64">
        <f t="shared" si="78"/>
        <v>1.3555003246828425E-6</v>
      </c>
      <c r="O61" s="57">
        <v>0</v>
      </c>
      <c r="P61" s="57">
        <v>5926668</v>
      </c>
      <c r="Q61" s="57">
        <f t="shared" si="80"/>
        <v>7969096</v>
      </c>
      <c r="R61" s="57">
        <v>4426668</v>
      </c>
      <c r="S61" s="57">
        <f t="shared" si="74"/>
        <v>9469096</v>
      </c>
      <c r="T61" s="57">
        <f t="shared" si="81"/>
        <v>1500000</v>
      </c>
      <c r="U61" s="57">
        <v>200000</v>
      </c>
      <c r="V61" s="57">
        <f t="shared" si="75"/>
        <v>4226668</v>
      </c>
      <c r="W61" s="57">
        <v>200000</v>
      </c>
      <c r="X61" s="60">
        <f t="shared" si="82"/>
        <v>0</v>
      </c>
      <c r="Y61" s="61">
        <f t="shared" si="5"/>
        <v>0.31856240506099559</v>
      </c>
      <c r="Z61" s="61">
        <f t="shared" si="6"/>
        <v>1.439287541152829E-2</v>
      </c>
      <c r="AA61" s="61">
        <f t="shared" si="7"/>
        <v>1.439287541152829E-2</v>
      </c>
      <c r="AB61" s="61">
        <f t="shared" si="11"/>
        <v>4.5180709282918889E-2</v>
      </c>
      <c r="AC61" s="62">
        <f t="shared" si="12"/>
        <v>1</v>
      </c>
    </row>
    <row r="62" spans="1:29" ht="42" customHeight="1" x14ac:dyDescent="0.25">
      <c r="A62" s="46" t="s">
        <v>143</v>
      </c>
      <c r="B62" s="47" t="s">
        <v>42</v>
      </c>
      <c r="C62" s="47">
        <v>20</v>
      </c>
      <c r="D62" s="47" t="s">
        <v>39</v>
      </c>
      <c r="E62" s="48" t="s">
        <v>144</v>
      </c>
      <c r="F62" s="50">
        <f>SUM(F63:F66)</f>
        <v>101787478</v>
      </c>
      <c r="G62" s="50">
        <f t="shared" ref="G62:S62" si="83">SUM(G63:G66)</f>
        <v>0</v>
      </c>
      <c r="H62" s="50">
        <f t="shared" si="83"/>
        <v>0</v>
      </c>
      <c r="I62" s="50">
        <f t="shared" si="83"/>
        <v>0</v>
      </c>
      <c r="J62" s="50">
        <f t="shared" si="83"/>
        <v>3500000</v>
      </c>
      <c r="K62" s="50">
        <f t="shared" si="83"/>
        <v>0</v>
      </c>
      <c r="L62" s="50">
        <f t="shared" si="1"/>
        <v>3500000</v>
      </c>
      <c r="M62" s="50">
        <f t="shared" si="83"/>
        <v>105287478</v>
      </c>
      <c r="N62" s="70">
        <f t="shared" si="78"/>
        <v>1.0270555157243433E-5</v>
      </c>
      <c r="O62" s="50">
        <f t="shared" si="83"/>
        <v>0</v>
      </c>
      <c r="P62" s="50">
        <f t="shared" si="83"/>
        <v>37500000</v>
      </c>
      <c r="Q62" s="50">
        <f t="shared" si="83"/>
        <v>67787478</v>
      </c>
      <c r="R62" s="50">
        <f t="shared" si="83"/>
        <v>22500000</v>
      </c>
      <c r="S62" s="50">
        <f t="shared" si="83"/>
        <v>82787478</v>
      </c>
      <c r="T62" s="50">
        <f>SUM(T63:T66)</f>
        <v>15000000</v>
      </c>
      <c r="U62" s="50">
        <f>SUM(U63:U66)</f>
        <v>9940000</v>
      </c>
      <c r="V62" s="50">
        <f>SUM(V63:V66)</f>
        <v>12560000</v>
      </c>
      <c r="W62" s="50">
        <f>SUM(W63:W66)</f>
        <v>9940000</v>
      </c>
      <c r="X62" s="50">
        <f>SUM(X63:X66)</f>
        <v>0</v>
      </c>
      <c r="Y62" s="52">
        <f t="shared" si="5"/>
        <v>0.2137006263935774</v>
      </c>
      <c r="Z62" s="52">
        <f t="shared" si="6"/>
        <v>9.4408187837873747E-2</v>
      </c>
      <c r="AA62" s="52">
        <f t="shared" si="7"/>
        <v>9.4408187837873747E-2</v>
      </c>
      <c r="AB62" s="52">
        <f t="shared" si="11"/>
        <v>0.44177777777777777</v>
      </c>
      <c r="AC62" s="53">
        <f t="shared" si="12"/>
        <v>1</v>
      </c>
    </row>
    <row r="63" spans="1:29" ht="54.75" customHeight="1" x14ac:dyDescent="0.25">
      <c r="A63" s="54" t="s">
        <v>145</v>
      </c>
      <c r="B63" s="55" t="s">
        <v>42</v>
      </c>
      <c r="C63" s="55">
        <v>20</v>
      </c>
      <c r="D63" s="55" t="s">
        <v>39</v>
      </c>
      <c r="E63" s="69" t="s">
        <v>146</v>
      </c>
      <c r="F63" s="57">
        <v>25266796</v>
      </c>
      <c r="G63" s="57">
        <v>0</v>
      </c>
      <c r="H63" s="57">
        <v>0</v>
      </c>
      <c r="I63" s="57">
        <v>0</v>
      </c>
      <c r="J63" s="57">
        <v>0</v>
      </c>
      <c r="K63" s="57">
        <v>0</v>
      </c>
      <c r="L63" s="57">
        <f t="shared" si="1"/>
        <v>0</v>
      </c>
      <c r="M63" s="58">
        <f>+F63+L63</f>
        <v>25266796</v>
      </c>
      <c r="N63" s="64">
        <f t="shared" si="78"/>
        <v>2.4647187575792986E-6</v>
      </c>
      <c r="O63" s="57">
        <v>0</v>
      </c>
      <c r="P63" s="57">
        <v>6500000</v>
      </c>
      <c r="Q63" s="57">
        <f t="shared" ref="Q63:Q66" si="84">M63-P63</f>
        <v>18766796</v>
      </c>
      <c r="R63" s="57">
        <v>5000000</v>
      </c>
      <c r="S63" s="57">
        <f t="shared" si="74"/>
        <v>20266796</v>
      </c>
      <c r="T63" s="57">
        <f t="shared" si="81"/>
        <v>1500000</v>
      </c>
      <c r="U63" s="57">
        <v>5000000</v>
      </c>
      <c r="V63" s="57">
        <f t="shared" si="75"/>
        <v>0</v>
      </c>
      <c r="W63" s="57">
        <v>5000000</v>
      </c>
      <c r="X63" s="60">
        <f t="shared" si="82"/>
        <v>0</v>
      </c>
      <c r="Y63" s="61">
        <f t="shared" si="5"/>
        <v>0.19788816912124513</v>
      </c>
      <c r="Z63" s="61">
        <f t="shared" si="6"/>
        <v>0.19788816912124513</v>
      </c>
      <c r="AA63" s="61">
        <f t="shared" si="7"/>
        <v>0.19788816912124513</v>
      </c>
      <c r="AB63" s="61">
        <f t="shared" si="11"/>
        <v>1</v>
      </c>
      <c r="AC63" s="62">
        <f t="shared" si="12"/>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78"/>
        <v>3.4141707763531021E-7</v>
      </c>
      <c r="O64" s="57"/>
      <c r="P64" s="57">
        <v>3500000</v>
      </c>
      <c r="Q64" s="57">
        <f t="shared" si="84"/>
        <v>0</v>
      </c>
      <c r="R64" s="57">
        <v>0</v>
      </c>
      <c r="S64" s="57">
        <f t="shared" si="74"/>
        <v>3500000</v>
      </c>
      <c r="T64" s="57">
        <f t="shared" si="81"/>
        <v>3500000</v>
      </c>
      <c r="U64" s="57">
        <v>0</v>
      </c>
      <c r="V64" s="57">
        <f t="shared" si="75"/>
        <v>0</v>
      </c>
      <c r="W64" s="57">
        <v>0</v>
      </c>
      <c r="X64" s="60">
        <f t="shared" si="82"/>
        <v>0</v>
      </c>
      <c r="Y64" s="61">
        <f t="shared" si="5"/>
        <v>0</v>
      </c>
      <c r="Z64" s="61">
        <f t="shared" si="6"/>
        <v>0</v>
      </c>
      <c r="AA64" s="61">
        <f t="shared" si="7"/>
        <v>0</v>
      </c>
      <c r="AB64" s="61" t="s">
        <v>41</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0</v>
      </c>
      <c r="L65" s="57">
        <f t="shared" si="1"/>
        <v>0</v>
      </c>
      <c r="M65" s="58">
        <f>+F65+L65</f>
        <v>71520682</v>
      </c>
      <c r="N65" s="64">
        <f t="shared" si="78"/>
        <v>6.9766806396926665E-6</v>
      </c>
      <c r="O65" s="57">
        <v>0</v>
      </c>
      <c r="P65" s="57">
        <v>26500000</v>
      </c>
      <c r="Q65" s="57">
        <f t="shared" si="84"/>
        <v>45020682</v>
      </c>
      <c r="R65" s="57">
        <v>16500000</v>
      </c>
      <c r="S65" s="57">
        <f t="shared" si="74"/>
        <v>55020682</v>
      </c>
      <c r="T65" s="57">
        <f t="shared" si="81"/>
        <v>10000000</v>
      </c>
      <c r="U65" s="57">
        <v>3940000</v>
      </c>
      <c r="V65" s="57">
        <f t="shared" si="75"/>
        <v>12560000</v>
      </c>
      <c r="W65" s="57">
        <v>3940000</v>
      </c>
      <c r="X65" s="60">
        <f t="shared" si="82"/>
        <v>0</v>
      </c>
      <c r="Y65" s="61">
        <f t="shared" si="5"/>
        <v>0.23070249805503812</v>
      </c>
      <c r="Z65" s="61">
        <f t="shared" si="6"/>
        <v>5.5088960141627286E-2</v>
      </c>
      <c r="AA65" s="61">
        <f t="shared" si="7"/>
        <v>5.5088960141627286E-2</v>
      </c>
      <c r="AB65" s="61">
        <f t="shared" si="11"/>
        <v>0.2387878787878788</v>
      </c>
      <c r="AC65" s="62">
        <f t="shared" si="12"/>
        <v>1</v>
      </c>
    </row>
    <row r="66" spans="1:29" ht="47.25" customHeight="1" x14ac:dyDescent="0.25">
      <c r="A66" s="54" t="s">
        <v>149</v>
      </c>
      <c r="B66" s="55" t="s">
        <v>42</v>
      </c>
      <c r="C66" s="55">
        <v>20</v>
      </c>
      <c r="D66" s="55" t="s">
        <v>39</v>
      </c>
      <c r="E66" s="69" t="s">
        <v>150</v>
      </c>
      <c r="F66" s="57">
        <v>5000000</v>
      </c>
      <c r="G66" s="57">
        <v>0</v>
      </c>
      <c r="H66" s="57">
        <v>0</v>
      </c>
      <c r="I66" s="57">
        <v>0</v>
      </c>
      <c r="J66" s="57">
        <v>0</v>
      </c>
      <c r="K66" s="57">
        <v>0</v>
      </c>
      <c r="L66" s="57">
        <f t="shared" si="1"/>
        <v>0</v>
      </c>
      <c r="M66" s="58">
        <f>+F66+L66</f>
        <v>5000000</v>
      </c>
      <c r="N66" s="63">
        <f t="shared" si="78"/>
        <v>4.8773868233615745E-7</v>
      </c>
      <c r="O66" s="57">
        <v>0</v>
      </c>
      <c r="P66" s="57">
        <v>1000000</v>
      </c>
      <c r="Q66" s="57">
        <f t="shared" si="84"/>
        <v>4000000</v>
      </c>
      <c r="R66" s="57">
        <v>1000000</v>
      </c>
      <c r="S66" s="57">
        <f t="shared" si="74"/>
        <v>4000000</v>
      </c>
      <c r="T66" s="57">
        <f t="shared" si="81"/>
        <v>0</v>
      </c>
      <c r="U66" s="57">
        <v>1000000</v>
      </c>
      <c r="V66" s="57">
        <f t="shared" si="75"/>
        <v>0</v>
      </c>
      <c r="W66" s="57">
        <v>1000000</v>
      </c>
      <c r="X66" s="60">
        <f t="shared" si="82"/>
        <v>0</v>
      </c>
      <c r="Y66" s="61">
        <f t="shared" si="5"/>
        <v>0.2</v>
      </c>
      <c r="Z66" s="61">
        <f t="shared" si="6"/>
        <v>0.2</v>
      </c>
      <c r="AA66" s="61">
        <f t="shared" si="7"/>
        <v>0.2</v>
      </c>
      <c r="AB66" s="61">
        <f t="shared" si="11"/>
        <v>1</v>
      </c>
      <c r="AC66" s="62">
        <f t="shared" si="12"/>
        <v>1</v>
      </c>
    </row>
    <row r="67" spans="1:29" ht="42" customHeight="1" x14ac:dyDescent="0.25">
      <c r="A67" s="46" t="s">
        <v>151</v>
      </c>
      <c r="B67" s="47" t="s">
        <v>42</v>
      </c>
      <c r="C67" s="47">
        <v>20</v>
      </c>
      <c r="D67" s="47" t="s">
        <v>39</v>
      </c>
      <c r="E67" s="48" t="s">
        <v>152</v>
      </c>
      <c r="F67" s="50">
        <f t="shared" ref="F67:K67" si="85">+F70+F80+F87+F93+F76+F68</f>
        <v>21432270903</v>
      </c>
      <c r="G67" s="50">
        <f t="shared" si="85"/>
        <v>0</v>
      </c>
      <c r="H67" s="50">
        <f t="shared" si="85"/>
        <v>0</v>
      </c>
      <c r="I67" s="50">
        <f t="shared" si="85"/>
        <v>0</v>
      </c>
      <c r="J67" s="50">
        <f t="shared" si="85"/>
        <v>7024048</v>
      </c>
      <c r="K67" s="50">
        <f t="shared" si="85"/>
        <v>20526548</v>
      </c>
      <c r="L67" s="50">
        <f t="shared" si="1"/>
        <v>-13502500</v>
      </c>
      <c r="M67" s="50">
        <f t="shared" ref="M67:X67" si="86">+M70+M80+M87+M93+M76+M68</f>
        <v>21418768403</v>
      </c>
      <c r="N67" s="51">
        <f t="shared" si="78"/>
        <v>2.0893523756285088E-3</v>
      </c>
      <c r="O67" s="50">
        <f t="shared" si="86"/>
        <v>0</v>
      </c>
      <c r="P67" s="50">
        <f t="shared" si="86"/>
        <v>13945140350.83</v>
      </c>
      <c r="Q67" s="50">
        <f t="shared" si="86"/>
        <v>7473628052.1700001</v>
      </c>
      <c r="R67" s="50">
        <f t="shared" si="86"/>
        <v>13717141661.83</v>
      </c>
      <c r="S67" s="50">
        <f t="shared" si="86"/>
        <v>7701626741.1700001</v>
      </c>
      <c r="T67" s="50">
        <f t="shared" si="86"/>
        <v>227998689</v>
      </c>
      <c r="U67" s="50">
        <f t="shared" si="86"/>
        <v>2742190663.2799997</v>
      </c>
      <c r="V67" s="50">
        <f t="shared" si="86"/>
        <v>10974950998.549999</v>
      </c>
      <c r="W67" s="50">
        <f t="shared" si="86"/>
        <v>2742190663.2799997</v>
      </c>
      <c r="X67" s="50">
        <f t="shared" si="86"/>
        <v>0</v>
      </c>
      <c r="Y67" s="52">
        <f t="shared" si="5"/>
        <v>0.64042625625050975</v>
      </c>
      <c r="Z67" s="52">
        <f t="shared" si="6"/>
        <v>0.12802746692456496</v>
      </c>
      <c r="AA67" s="52">
        <f t="shared" si="7"/>
        <v>0.12802746692456496</v>
      </c>
      <c r="AB67" s="52">
        <f t="shared" si="11"/>
        <v>0.19990977208543056</v>
      </c>
      <c r="AC67" s="53">
        <f t="shared" si="12"/>
        <v>1</v>
      </c>
    </row>
    <row r="68" spans="1:29" ht="42" customHeight="1" x14ac:dyDescent="0.25">
      <c r="A68" s="46" t="s">
        <v>153</v>
      </c>
      <c r="B68" s="47" t="s">
        <v>42</v>
      </c>
      <c r="C68" s="47">
        <v>20</v>
      </c>
      <c r="D68" s="47" t="s">
        <v>39</v>
      </c>
      <c r="E68" s="48" t="s">
        <v>154</v>
      </c>
      <c r="F68" s="50">
        <f>SUM(F69)</f>
        <v>31530000</v>
      </c>
      <c r="G68" s="50">
        <f t="shared" ref="G68:X68" si="87">+G69</f>
        <v>0</v>
      </c>
      <c r="H68" s="50">
        <f t="shared" si="87"/>
        <v>0</v>
      </c>
      <c r="I68" s="50">
        <f t="shared" si="87"/>
        <v>0</v>
      </c>
      <c r="J68" s="50">
        <f t="shared" si="87"/>
        <v>0</v>
      </c>
      <c r="K68" s="50">
        <f t="shared" si="87"/>
        <v>0</v>
      </c>
      <c r="L68" s="50">
        <f t="shared" si="1"/>
        <v>0</v>
      </c>
      <c r="M68" s="50">
        <f t="shared" si="87"/>
        <v>31530000</v>
      </c>
      <c r="N68" s="68">
        <f t="shared" si="78"/>
        <v>3.0756801308118088E-6</v>
      </c>
      <c r="O68" s="50">
        <f t="shared" si="87"/>
        <v>0</v>
      </c>
      <c r="P68" s="50">
        <f t="shared" si="87"/>
        <v>27500000</v>
      </c>
      <c r="Q68" s="50">
        <f t="shared" si="87"/>
        <v>4030000</v>
      </c>
      <c r="R68" s="50">
        <f t="shared" si="87"/>
        <v>7500000</v>
      </c>
      <c r="S68" s="50">
        <f>+S69</f>
        <v>24030000</v>
      </c>
      <c r="T68" s="50">
        <f t="shared" si="87"/>
        <v>20000000</v>
      </c>
      <c r="U68" s="50">
        <f t="shared" si="87"/>
        <v>0</v>
      </c>
      <c r="V68" s="50">
        <f t="shared" si="87"/>
        <v>7500000</v>
      </c>
      <c r="W68" s="50">
        <f t="shared" si="87"/>
        <v>0</v>
      </c>
      <c r="X68" s="50">
        <f t="shared" si="87"/>
        <v>0</v>
      </c>
      <c r="Y68" s="52">
        <f t="shared" si="5"/>
        <v>0.23786869647954328</v>
      </c>
      <c r="Z68" s="52">
        <f t="shared" si="6"/>
        <v>0</v>
      </c>
      <c r="AA68" s="52">
        <f t="shared" si="7"/>
        <v>0</v>
      </c>
      <c r="AB68" s="52">
        <f t="shared" si="11"/>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0</v>
      </c>
      <c r="L69" s="57">
        <f t="shared" si="1"/>
        <v>0</v>
      </c>
      <c r="M69" s="58">
        <f>+F69+L69</f>
        <v>31530000</v>
      </c>
      <c r="N69" s="64">
        <f t="shared" si="78"/>
        <v>3.0756801308118088E-6</v>
      </c>
      <c r="O69" s="57">
        <v>0</v>
      </c>
      <c r="P69" s="57">
        <v>27500000</v>
      </c>
      <c r="Q69" s="57">
        <f t="shared" ref="Q69" si="88">M69-P69</f>
        <v>4030000</v>
      </c>
      <c r="R69" s="57">
        <v>7500000</v>
      </c>
      <c r="S69" s="57">
        <f t="shared" ref="S69" si="89">+M69-R69</f>
        <v>24030000</v>
      </c>
      <c r="T69" s="57">
        <f t="shared" ref="T69:T93" si="90">P69-R69</f>
        <v>20000000</v>
      </c>
      <c r="U69" s="57">
        <v>0</v>
      </c>
      <c r="V69" s="57">
        <f t="shared" ref="V69" si="91">+R69-U69</f>
        <v>7500000</v>
      </c>
      <c r="W69" s="57">
        <v>0</v>
      </c>
      <c r="X69" s="60">
        <f t="shared" ref="X69" si="92">+U69-W69</f>
        <v>0</v>
      </c>
      <c r="Y69" s="61">
        <f t="shared" si="5"/>
        <v>0.23786869647954328</v>
      </c>
      <c r="Z69" s="61">
        <f t="shared" si="6"/>
        <v>0</v>
      </c>
      <c r="AA69" s="61">
        <f t="shared" si="7"/>
        <v>0</v>
      </c>
      <c r="AB69" s="61">
        <f t="shared" si="11"/>
        <v>0</v>
      </c>
      <c r="AC69" s="62" t="s">
        <v>41</v>
      </c>
    </row>
    <row r="70" spans="1:29" ht="90" customHeight="1" x14ac:dyDescent="0.25">
      <c r="A70" s="46" t="s">
        <v>157</v>
      </c>
      <c r="B70" s="47" t="s">
        <v>42</v>
      </c>
      <c r="C70" s="47">
        <v>20</v>
      </c>
      <c r="D70" s="47" t="s">
        <v>39</v>
      </c>
      <c r="E70" s="48" t="s">
        <v>158</v>
      </c>
      <c r="F70" s="50">
        <f>SUM(F71:F75)</f>
        <v>825691953</v>
      </c>
      <c r="G70" s="50">
        <f t="shared" ref="G70:X70" si="93">SUM(G71:G75)</f>
        <v>0</v>
      </c>
      <c r="H70" s="50">
        <f t="shared" si="93"/>
        <v>0</v>
      </c>
      <c r="I70" s="50">
        <f t="shared" si="93"/>
        <v>0</v>
      </c>
      <c r="J70" s="50">
        <f t="shared" si="93"/>
        <v>6969048</v>
      </c>
      <c r="K70" s="50">
        <f t="shared" si="93"/>
        <v>1968048</v>
      </c>
      <c r="L70" s="50">
        <f t="shared" si="1"/>
        <v>5001000</v>
      </c>
      <c r="M70" s="50">
        <f t="shared" si="93"/>
        <v>830692953</v>
      </c>
      <c r="N70" s="51">
        <f t="shared" si="78"/>
        <v>8.1032217264430316E-5</v>
      </c>
      <c r="O70" s="50">
        <f t="shared" si="93"/>
        <v>0</v>
      </c>
      <c r="P70" s="50">
        <f t="shared" si="93"/>
        <v>774881003</v>
      </c>
      <c r="Q70" s="50">
        <f t="shared" si="93"/>
        <v>55811950</v>
      </c>
      <c r="R70" s="50">
        <f t="shared" si="93"/>
        <v>762170227.62</v>
      </c>
      <c r="S70" s="50">
        <f t="shared" si="93"/>
        <v>68522725.379999995</v>
      </c>
      <c r="T70" s="50">
        <f t="shared" si="93"/>
        <v>12710775.379999999</v>
      </c>
      <c r="U70" s="50">
        <f t="shared" si="93"/>
        <v>9009795.6199999992</v>
      </c>
      <c r="V70" s="50">
        <f t="shared" si="93"/>
        <v>753160432</v>
      </c>
      <c r="W70" s="50">
        <f t="shared" si="93"/>
        <v>9009795.6199999992</v>
      </c>
      <c r="X70" s="50">
        <f t="shared" si="93"/>
        <v>0</v>
      </c>
      <c r="Y70" s="52">
        <f t="shared" si="5"/>
        <v>0.91751136790972632</v>
      </c>
      <c r="Z70" s="52">
        <f t="shared" si="6"/>
        <v>1.0846120202972275E-2</v>
      </c>
      <c r="AA70" s="52">
        <f t="shared" si="7"/>
        <v>1.0846120202972275E-2</v>
      </c>
      <c r="AB70" s="52">
        <f t="shared" si="11"/>
        <v>1.1821237951178631E-2</v>
      </c>
      <c r="AC70" s="53">
        <f t="shared" si="12"/>
        <v>1</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78"/>
        <v>2.1979409157883095E-6</v>
      </c>
      <c r="O71" s="57">
        <v>0</v>
      </c>
      <c r="P71" s="57">
        <v>4000000</v>
      </c>
      <c r="Q71" s="57">
        <f t="shared" ref="Q71:Q75" si="94">M71-P71</f>
        <v>18531952</v>
      </c>
      <c r="R71" s="57">
        <v>4000000</v>
      </c>
      <c r="S71" s="57">
        <f t="shared" ref="S71:S93" si="95">+M71-R71</f>
        <v>18531952</v>
      </c>
      <c r="T71" s="57">
        <f t="shared" si="90"/>
        <v>0</v>
      </c>
      <c r="U71" s="57">
        <v>4000000</v>
      </c>
      <c r="V71" s="57">
        <f t="shared" ref="V71:V75" si="96">+R71-U71</f>
        <v>0</v>
      </c>
      <c r="W71" s="57">
        <v>4000000</v>
      </c>
      <c r="X71" s="60">
        <f t="shared" ref="X71:X93" si="97">+U71-W71</f>
        <v>0</v>
      </c>
      <c r="Y71" s="61">
        <f t="shared" si="5"/>
        <v>0.17752567553845314</v>
      </c>
      <c r="Z71" s="61">
        <f t="shared" si="6"/>
        <v>0.17752567553845314</v>
      </c>
      <c r="AA71" s="61">
        <f t="shared" si="7"/>
        <v>0.17752567553845314</v>
      </c>
      <c r="AB71" s="61">
        <f t="shared" si="11"/>
        <v>1</v>
      </c>
      <c r="AC71" s="62">
        <f t="shared" si="12"/>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78"/>
        <v>6.7981485773148668E-7</v>
      </c>
      <c r="O72" s="57">
        <v>0</v>
      </c>
      <c r="P72" s="57">
        <v>6968048</v>
      </c>
      <c r="Q72" s="57">
        <f t="shared" si="94"/>
        <v>1000</v>
      </c>
      <c r="R72" s="57">
        <v>1968048</v>
      </c>
      <c r="S72" s="57">
        <f t="shared" si="95"/>
        <v>5001000</v>
      </c>
      <c r="T72" s="57">
        <f t="shared" si="90"/>
        <v>5000000</v>
      </c>
      <c r="U72" s="57">
        <v>0</v>
      </c>
      <c r="V72" s="57">
        <f t="shared" si="96"/>
        <v>1968048</v>
      </c>
      <c r="W72" s="57">
        <v>0</v>
      </c>
      <c r="X72" s="60">
        <f t="shared" si="97"/>
        <v>0</v>
      </c>
      <c r="Y72" s="61">
        <f t="shared" si="5"/>
        <v>0.28239839932226035</v>
      </c>
      <c r="Z72" s="61">
        <f t="shared" si="6"/>
        <v>0</v>
      </c>
      <c r="AA72" s="61">
        <f t="shared" si="7"/>
        <v>0</v>
      </c>
      <c r="AB72" s="61">
        <f t="shared" si="11"/>
        <v>0</v>
      </c>
      <c r="AC72" s="62" t="s">
        <v>41</v>
      </c>
    </row>
    <row r="73" spans="1:29" ht="42" customHeight="1" x14ac:dyDescent="0.25">
      <c r="A73" s="54" t="s">
        <v>163</v>
      </c>
      <c r="B73" s="55" t="s">
        <v>42</v>
      </c>
      <c r="C73" s="55">
        <v>20</v>
      </c>
      <c r="D73" s="55" t="s">
        <v>39</v>
      </c>
      <c r="E73" s="69" t="s">
        <v>164</v>
      </c>
      <c r="F73" s="57">
        <v>25423160</v>
      </c>
      <c r="G73" s="57">
        <v>0</v>
      </c>
      <c r="H73" s="57">
        <v>0</v>
      </c>
      <c r="I73" s="57">
        <v>0</v>
      </c>
      <c r="J73" s="57">
        <v>0</v>
      </c>
      <c r="K73" s="57">
        <v>0</v>
      </c>
      <c r="L73" s="57">
        <f t="shared" si="1"/>
        <v>0</v>
      </c>
      <c r="M73" s="58">
        <f>+F73+L73</f>
        <v>25423160</v>
      </c>
      <c r="N73" s="64">
        <f t="shared" si="78"/>
        <v>2.479971711844261E-6</v>
      </c>
      <c r="O73" s="57">
        <v>0</v>
      </c>
      <c r="P73" s="57">
        <v>6885382</v>
      </c>
      <c r="Q73" s="57">
        <f t="shared" si="94"/>
        <v>18537778</v>
      </c>
      <c r="R73" s="57">
        <v>6885382</v>
      </c>
      <c r="S73" s="57">
        <f t="shared" si="95"/>
        <v>18537778</v>
      </c>
      <c r="T73" s="57">
        <f t="shared" si="90"/>
        <v>0</v>
      </c>
      <c r="U73" s="57">
        <v>5000000</v>
      </c>
      <c r="V73" s="57">
        <f t="shared" si="96"/>
        <v>1885382</v>
      </c>
      <c r="W73" s="57">
        <v>5000000</v>
      </c>
      <c r="X73" s="60">
        <f t="shared" si="97"/>
        <v>0</v>
      </c>
      <c r="Y73" s="61">
        <f t="shared" ref="Y73:Y136" si="98">+R73/M73</f>
        <v>0.27083108472746897</v>
      </c>
      <c r="Z73" s="61">
        <f t="shared" ref="Z73:Z136" si="99">+U73/M73</f>
        <v>0.1966710668540024</v>
      </c>
      <c r="AA73" s="61">
        <f t="shared" ref="AA73:AA136" si="100">+W73/M73</f>
        <v>0.1966710668540024</v>
      </c>
      <c r="AB73" s="61">
        <f t="shared" si="11"/>
        <v>0.72617612210912919</v>
      </c>
      <c r="AC73" s="62">
        <f t="shared" si="12"/>
        <v>1</v>
      </c>
    </row>
    <row r="74" spans="1:29" ht="42" customHeight="1" x14ac:dyDescent="0.25">
      <c r="A74" s="54" t="s">
        <v>165</v>
      </c>
      <c r="B74" s="55" t="s">
        <v>42</v>
      </c>
      <c r="C74" s="55">
        <v>20</v>
      </c>
      <c r="D74" s="55" t="s">
        <v>39</v>
      </c>
      <c r="E74" s="69" t="s">
        <v>166</v>
      </c>
      <c r="F74" s="57">
        <v>752677982</v>
      </c>
      <c r="G74" s="57">
        <v>0</v>
      </c>
      <c r="H74" s="57">
        <v>0</v>
      </c>
      <c r="I74" s="57">
        <v>0</v>
      </c>
      <c r="J74" s="57">
        <v>0</v>
      </c>
      <c r="K74" s="57">
        <v>0</v>
      </c>
      <c r="L74" s="57">
        <f t="shared" si="1"/>
        <v>0</v>
      </c>
      <c r="M74" s="58">
        <f>+F74+L74</f>
        <v>752677982</v>
      </c>
      <c r="N74" s="65">
        <f t="shared" si="78"/>
        <v>7.342203343282361E-5</v>
      </c>
      <c r="O74" s="57">
        <v>0</v>
      </c>
      <c r="P74" s="57">
        <v>749307002</v>
      </c>
      <c r="Q74" s="57">
        <f t="shared" si="94"/>
        <v>3370980</v>
      </c>
      <c r="R74" s="57">
        <v>749307002</v>
      </c>
      <c r="S74" s="57">
        <f t="shared" si="95"/>
        <v>3370980</v>
      </c>
      <c r="T74" s="57">
        <f t="shared" si="90"/>
        <v>0</v>
      </c>
      <c r="U74" s="57">
        <v>0</v>
      </c>
      <c r="V74" s="57">
        <f t="shared" si="96"/>
        <v>749307002</v>
      </c>
      <c r="W74" s="57">
        <v>0</v>
      </c>
      <c r="X74" s="60">
        <f t="shared" si="97"/>
        <v>0</v>
      </c>
      <c r="Y74" s="61">
        <f t="shared" si="98"/>
        <v>0.99552135165287725</v>
      </c>
      <c r="Z74" s="61">
        <f t="shared" si="99"/>
        <v>0</v>
      </c>
      <c r="AA74" s="61">
        <f t="shared" si="100"/>
        <v>0</v>
      </c>
      <c r="AB74" s="61">
        <f t="shared" ref="AB74:AB137" si="101">+U74/R74</f>
        <v>0</v>
      </c>
      <c r="AC74" s="62" t="s">
        <v>41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2">+G75-H75-I75+J75-K75</f>
        <v>0</v>
      </c>
      <c r="M75" s="58">
        <f>+F75+L75</f>
        <v>23090811</v>
      </c>
      <c r="N75" s="64">
        <f t="shared" si="78"/>
        <v>2.2524563462426498E-6</v>
      </c>
      <c r="O75" s="57">
        <v>0</v>
      </c>
      <c r="P75" s="57">
        <v>7720571</v>
      </c>
      <c r="Q75" s="57">
        <f t="shared" si="94"/>
        <v>15370240</v>
      </c>
      <c r="R75" s="57">
        <v>9795.6200000000008</v>
      </c>
      <c r="S75" s="57">
        <f t="shared" si="95"/>
        <v>23081015.379999999</v>
      </c>
      <c r="T75" s="57">
        <f t="shared" si="90"/>
        <v>7710775.3799999999</v>
      </c>
      <c r="U75" s="57">
        <v>9795.6200000000008</v>
      </c>
      <c r="V75" s="57">
        <f t="shared" si="96"/>
        <v>0</v>
      </c>
      <c r="W75" s="57">
        <v>9795.6200000000008</v>
      </c>
      <c r="X75" s="60">
        <f t="shared" si="97"/>
        <v>0</v>
      </c>
      <c r="Y75" s="61">
        <f t="shared" si="98"/>
        <v>4.242215658861008E-4</v>
      </c>
      <c r="Z75" s="61">
        <f t="shared" si="99"/>
        <v>4.242215658861008E-4</v>
      </c>
      <c r="AA75" s="61">
        <f t="shared" si="100"/>
        <v>4.242215658861008E-4</v>
      </c>
      <c r="AB75" s="61">
        <f t="shared" si="101"/>
        <v>1</v>
      </c>
      <c r="AC75" s="62">
        <f t="shared" ref="AC75:AC87" si="103">+W75/U75</f>
        <v>1</v>
      </c>
    </row>
    <row r="76" spans="1:29" ht="69.75" customHeight="1" x14ac:dyDescent="0.25">
      <c r="A76" s="46" t="s">
        <v>169</v>
      </c>
      <c r="B76" s="47" t="s">
        <v>42</v>
      </c>
      <c r="C76" s="47">
        <v>20</v>
      </c>
      <c r="D76" s="47" t="s">
        <v>39</v>
      </c>
      <c r="E76" s="74" t="s">
        <v>170</v>
      </c>
      <c r="F76" s="50">
        <f t="shared" ref="F76:X76" si="104">SUM(F77:F79)</f>
        <v>10466197495</v>
      </c>
      <c r="G76" s="50">
        <f t="shared" si="104"/>
        <v>0</v>
      </c>
      <c r="H76" s="50">
        <f t="shared" si="104"/>
        <v>0</v>
      </c>
      <c r="I76" s="50">
        <f t="shared" si="104"/>
        <v>0</v>
      </c>
      <c r="J76" s="50">
        <f t="shared" si="104"/>
        <v>0</v>
      </c>
      <c r="K76" s="50">
        <f t="shared" si="104"/>
        <v>0</v>
      </c>
      <c r="L76" s="50">
        <f t="shared" si="102"/>
        <v>0</v>
      </c>
      <c r="M76" s="50">
        <f t="shared" si="104"/>
        <v>10466197495</v>
      </c>
      <c r="N76" s="51">
        <f t="shared" si="78"/>
        <v>1.0209538750562584E-3</v>
      </c>
      <c r="O76" s="50">
        <f t="shared" si="104"/>
        <v>0</v>
      </c>
      <c r="P76" s="50">
        <f t="shared" si="104"/>
        <v>6946315241</v>
      </c>
      <c r="Q76" s="50">
        <f t="shared" si="104"/>
        <v>3519882254</v>
      </c>
      <c r="R76" s="50">
        <f t="shared" si="104"/>
        <v>6829831361</v>
      </c>
      <c r="S76" s="50">
        <f t="shared" si="104"/>
        <v>3636366134</v>
      </c>
      <c r="T76" s="50">
        <f t="shared" si="104"/>
        <v>116483880</v>
      </c>
      <c r="U76" s="50">
        <f t="shared" si="104"/>
        <v>2096103598.28</v>
      </c>
      <c r="V76" s="50">
        <f t="shared" si="104"/>
        <v>4733727762.7200003</v>
      </c>
      <c r="W76" s="50">
        <f t="shared" si="104"/>
        <v>2096103598.28</v>
      </c>
      <c r="X76" s="50">
        <f t="shared" si="104"/>
        <v>0</v>
      </c>
      <c r="Y76" s="52">
        <f t="shared" si="98"/>
        <v>0.6525609099448777</v>
      </c>
      <c r="Z76" s="52">
        <f t="shared" si="99"/>
        <v>0.20027365232515135</v>
      </c>
      <c r="AA76" s="52">
        <f t="shared" si="100"/>
        <v>0.20027365232515135</v>
      </c>
      <c r="AB76" s="52">
        <f t="shared" si="101"/>
        <v>0.30690415143326405</v>
      </c>
      <c r="AC76" s="53">
        <f t="shared" si="103"/>
        <v>1</v>
      </c>
    </row>
    <row r="77" spans="1:29" ht="42" customHeight="1" x14ac:dyDescent="0.25">
      <c r="A77" s="54" t="s">
        <v>171</v>
      </c>
      <c r="B77" s="55" t="s">
        <v>42</v>
      </c>
      <c r="C77" s="55">
        <v>20</v>
      </c>
      <c r="D77" s="55" t="s">
        <v>39</v>
      </c>
      <c r="E77" s="56" t="s">
        <v>172</v>
      </c>
      <c r="F77" s="57">
        <v>2058984641</v>
      </c>
      <c r="G77" s="57">
        <v>0</v>
      </c>
      <c r="H77" s="57">
        <v>0</v>
      </c>
      <c r="I77" s="57">
        <v>0</v>
      </c>
      <c r="J77" s="57">
        <v>0</v>
      </c>
      <c r="K77" s="57">
        <v>0</v>
      </c>
      <c r="L77" s="57">
        <f t="shared" si="102"/>
        <v>0</v>
      </c>
      <c r="M77" s="58">
        <f>+F77+L77</f>
        <v>2058984641</v>
      </c>
      <c r="N77" s="59">
        <f t="shared" si="78"/>
        <v>2.0084929115034525E-4</v>
      </c>
      <c r="O77" s="57">
        <v>0</v>
      </c>
      <c r="P77" s="57">
        <v>1129864561</v>
      </c>
      <c r="Q77" s="57">
        <f t="shared" ref="Q77:Q79" si="105">M77-P77</f>
        <v>929120080</v>
      </c>
      <c r="R77" s="57">
        <v>1129864561</v>
      </c>
      <c r="S77" s="57">
        <f t="shared" si="95"/>
        <v>929120080</v>
      </c>
      <c r="T77" s="57">
        <f t="shared" si="90"/>
        <v>0</v>
      </c>
      <c r="U77" s="57">
        <v>985656375</v>
      </c>
      <c r="V77" s="57">
        <f t="shared" ref="V77:V79" si="106">+R77-U77</f>
        <v>144208186</v>
      </c>
      <c r="W77" s="57">
        <v>985656375</v>
      </c>
      <c r="X77" s="60">
        <f t="shared" si="97"/>
        <v>0</v>
      </c>
      <c r="Y77" s="61">
        <f t="shared" si="98"/>
        <v>0.5487484163316787</v>
      </c>
      <c r="Z77" s="61">
        <f t="shared" si="99"/>
        <v>0.4787099210809509</v>
      </c>
      <c r="AA77" s="61">
        <f t="shared" si="100"/>
        <v>0.4787099210809509</v>
      </c>
      <c r="AB77" s="61">
        <f t="shared" si="101"/>
        <v>0.87236683848870622</v>
      </c>
      <c r="AC77" s="62">
        <f t="shared" si="103"/>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2"/>
        <v>0</v>
      </c>
      <c r="M78" s="58">
        <f>+F78+L78</f>
        <v>8298070764</v>
      </c>
      <c r="N78" s="59">
        <f t="shared" si="78"/>
        <v>8.0945802007311026E-4</v>
      </c>
      <c r="O78" s="57">
        <v>0</v>
      </c>
      <c r="P78" s="57">
        <v>5712246421</v>
      </c>
      <c r="Q78" s="57">
        <f t="shared" si="105"/>
        <v>2585824343</v>
      </c>
      <c r="R78" s="57">
        <v>5695762541</v>
      </c>
      <c r="S78" s="57">
        <f t="shared" si="95"/>
        <v>2602308223</v>
      </c>
      <c r="T78" s="57">
        <f t="shared" si="90"/>
        <v>16483880</v>
      </c>
      <c r="U78" s="57">
        <v>1110447223.28</v>
      </c>
      <c r="V78" s="57">
        <f t="shared" si="106"/>
        <v>4585315317.7200003</v>
      </c>
      <c r="W78" s="57">
        <v>1110447223.28</v>
      </c>
      <c r="X78" s="60">
        <f t="shared" si="97"/>
        <v>0</v>
      </c>
      <c r="Y78" s="61">
        <f t="shared" si="98"/>
        <v>0.68639599528486261</v>
      </c>
      <c r="Z78" s="61">
        <f t="shared" si="99"/>
        <v>0.13381992692777667</v>
      </c>
      <c r="AA78" s="61">
        <f t="shared" si="100"/>
        <v>0.13381992692777667</v>
      </c>
      <c r="AB78" s="61">
        <f t="shared" si="101"/>
        <v>0.19496023847318603</v>
      </c>
      <c r="AC78" s="62">
        <f t="shared" si="103"/>
        <v>1</v>
      </c>
    </row>
    <row r="79" spans="1:29" ht="42" customHeight="1" x14ac:dyDescent="0.25">
      <c r="A79" s="54" t="s">
        <v>175</v>
      </c>
      <c r="B79" s="55" t="s">
        <v>42</v>
      </c>
      <c r="C79" s="55">
        <v>20</v>
      </c>
      <c r="D79" s="55" t="s">
        <v>39</v>
      </c>
      <c r="E79" s="56" t="s">
        <v>176</v>
      </c>
      <c r="F79" s="57">
        <v>109142090</v>
      </c>
      <c r="G79" s="57">
        <v>0</v>
      </c>
      <c r="H79" s="57">
        <v>0</v>
      </c>
      <c r="I79" s="57">
        <v>0</v>
      </c>
      <c r="J79" s="57">
        <v>0</v>
      </c>
      <c r="K79" s="57">
        <v>0</v>
      </c>
      <c r="L79" s="57">
        <f t="shared" si="102"/>
        <v>0</v>
      </c>
      <c r="M79" s="58">
        <f>+F79+L79</f>
        <v>109142090</v>
      </c>
      <c r="N79" s="65">
        <f t="shared" si="78"/>
        <v>1.0646563832802861E-5</v>
      </c>
      <c r="O79" s="57">
        <v>0</v>
      </c>
      <c r="P79" s="57">
        <v>104204259</v>
      </c>
      <c r="Q79" s="57">
        <f t="shared" si="105"/>
        <v>4937831</v>
      </c>
      <c r="R79" s="57">
        <v>4204259</v>
      </c>
      <c r="S79" s="57">
        <f t="shared" si="95"/>
        <v>104937831</v>
      </c>
      <c r="T79" s="57">
        <f t="shared" si="90"/>
        <v>100000000</v>
      </c>
      <c r="U79" s="57">
        <v>0</v>
      </c>
      <c r="V79" s="57">
        <f t="shared" si="106"/>
        <v>4204259</v>
      </c>
      <c r="W79" s="57">
        <v>0</v>
      </c>
      <c r="X79" s="60">
        <f t="shared" si="97"/>
        <v>0</v>
      </c>
      <c r="Y79" s="61">
        <f t="shared" si="98"/>
        <v>3.8520968400000404E-2</v>
      </c>
      <c r="Z79" s="61">
        <f t="shared" si="99"/>
        <v>0</v>
      </c>
      <c r="AA79" s="61">
        <f t="shared" si="100"/>
        <v>0</v>
      </c>
      <c r="AB79" s="61">
        <f t="shared" si="101"/>
        <v>0</v>
      </c>
      <c r="AC79" s="62" t="s">
        <v>41</v>
      </c>
    </row>
    <row r="80" spans="1:29" ht="56.25" customHeight="1" x14ac:dyDescent="0.25">
      <c r="A80" s="46" t="s">
        <v>177</v>
      </c>
      <c r="B80" s="47" t="s">
        <v>42</v>
      </c>
      <c r="C80" s="47">
        <v>20</v>
      </c>
      <c r="D80" s="47" t="s">
        <v>39</v>
      </c>
      <c r="E80" s="48" t="s">
        <v>178</v>
      </c>
      <c r="F80" s="50">
        <f t="shared" ref="F80:X80" si="107">SUM(F81:F86)</f>
        <v>9755136599</v>
      </c>
      <c r="G80" s="50">
        <f t="shared" si="107"/>
        <v>0</v>
      </c>
      <c r="H80" s="50">
        <f t="shared" si="107"/>
        <v>0</v>
      </c>
      <c r="I80" s="50">
        <f t="shared" si="107"/>
        <v>0</v>
      </c>
      <c r="J80" s="50">
        <f t="shared" si="107"/>
        <v>0</v>
      </c>
      <c r="K80" s="50">
        <f t="shared" si="107"/>
        <v>18558500</v>
      </c>
      <c r="L80" s="50">
        <f t="shared" si="102"/>
        <v>-18558500</v>
      </c>
      <c r="M80" s="50">
        <f t="shared" si="107"/>
        <v>9736578099</v>
      </c>
      <c r="N80" s="51">
        <f t="shared" si="78"/>
        <v>9.4978115449386976E-4</v>
      </c>
      <c r="O80" s="50">
        <f t="shared" si="107"/>
        <v>0</v>
      </c>
      <c r="P80" s="50">
        <f>SUM(P81:P86)</f>
        <v>5868903868.8299999</v>
      </c>
      <c r="Q80" s="50">
        <f t="shared" si="107"/>
        <v>3867674230.1700001</v>
      </c>
      <c r="R80" s="50">
        <f t="shared" si="107"/>
        <v>5792970710.8299999</v>
      </c>
      <c r="S80" s="50">
        <f>SUM(S81:S86)</f>
        <v>3943607388.1700001</v>
      </c>
      <c r="T80" s="50">
        <f t="shared" si="107"/>
        <v>75933158</v>
      </c>
      <c r="U80" s="50">
        <f t="shared" si="107"/>
        <v>632975015</v>
      </c>
      <c r="V80" s="50">
        <f t="shared" si="107"/>
        <v>5159995695.8299999</v>
      </c>
      <c r="W80" s="50">
        <f>SUM(W81:W86)</f>
        <v>632975015</v>
      </c>
      <c r="X80" s="50">
        <f t="shared" si="107"/>
        <v>0</v>
      </c>
      <c r="Y80" s="52">
        <f t="shared" si="98"/>
        <v>0.59496988078645108</v>
      </c>
      <c r="Z80" s="52">
        <f t="shared" si="99"/>
        <v>6.5010007475317225E-2</v>
      </c>
      <c r="AA80" s="52">
        <f t="shared" si="100"/>
        <v>6.5010007475317225E-2</v>
      </c>
      <c r="AB80" s="52">
        <f t="shared" si="101"/>
        <v>0.10926604787016249</v>
      </c>
      <c r="AC80" s="53">
        <f t="shared" si="103"/>
        <v>1</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2"/>
        <v>0</v>
      </c>
      <c r="M81" s="58">
        <f t="shared" ref="M81:M86" si="108">+F81+L81</f>
        <v>2192242194</v>
      </c>
      <c r="N81" s="59">
        <f t="shared" si="78"/>
        <v>2.1384826381265736E-4</v>
      </c>
      <c r="O81" s="57">
        <v>0</v>
      </c>
      <c r="P81" s="57">
        <v>1411518000</v>
      </c>
      <c r="Q81" s="57">
        <f t="shared" ref="Q81:Q86" si="109">M81-P81</f>
        <v>780724194</v>
      </c>
      <c r="R81" s="57">
        <v>1411518000</v>
      </c>
      <c r="S81" s="57">
        <f t="shared" si="95"/>
        <v>780724194</v>
      </c>
      <c r="T81" s="57">
        <f t="shared" si="90"/>
        <v>0</v>
      </c>
      <c r="U81" s="57">
        <v>198714500</v>
      </c>
      <c r="V81" s="57">
        <f t="shared" ref="V81:V86" si="110">+R81-U81</f>
        <v>1212803500</v>
      </c>
      <c r="W81" s="57">
        <v>198714500</v>
      </c>
      <c r="X81" s="60">
        <f t="shared" si="97"/>
        <v>0</v>
      </c>
      <c r="Y81" s="61">
        <f t="shared" si="98"/>
        <v>0.64386955230732135</v>
      </c>
      <c r="Z81" s="61">
        <f t="shared" si="99"/>
        <v>9.0644409884941754E-2</v>
      </c>
      <c r="AA81" s="61">
        <f t="shared" si="100"/>
        <v>9.0644409884941754E-2</v>
      </c>
      <c r="AB81" s="61">
        <f t="shared" si="101"/>
        <v>0.14078070559496939</v>
      </c>
      <c r="AC81" s="62">
        <f t="shared" si="103"/>
        <v>1</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2"/>
        <v>0</v>
      </c>
      <c r="M82" s="58">
        <f t="shared" si="108"/>
        <v>4636565048</v>
      </c>
      <c r="N82" s="59">
        <f t="shared" si="78"/>
        <v>4.522864254154805E-4</v>
      </c>
      <c r="O82" s="57">
        <v>0</v>
      </c>
      <c r="P82" s="57">
        <v>3080825920</v>
      </c>
      <c r="Q82" s="57">
        <f t="shared" si="109"/>
        <v>1555739128</v>
      </c>
      <c r="R82" s="57">
        <v>3072260060</v>
      </c>
      <c r="S82" s="57">
        <f t="shared" si="95"/>
        <v>1564304988</v>
      </c>
      <c r="T82" s="57">
        <f t="shared" si="90"/>
        <v>8565860</v>
      </c>
      <c r="U82" s="57">
        <v>396534470</v>
      </c>
      <c r="V82" s="57">
        <f t="shared" si="110"/>
        <v>2675725590</v>
      </c>
      <c r="W82" s="57">
        <v>396534470</v>
      </c>
      <c r="X82" s="60">
        <f t="shared" si="97"/>
        <v>0</v>
      </c>
      <c r="Y82" s="61">
        <f t="shared" si="98"/>
        <v>0.6626155415042071</v>
      </c>
      <c r="Z82" s="61">
        <f t="shared" si="99"/>
        <v>8.5523327268113417E-2</v>
      </c>
      <c r="AA82" s="61">
        <f t="shared" si="100"/>
        <v>8.5523327268113417E-2</v>
      </c>
      <c r="AB82" s="61">
        <f t="shared" si="101"/>
        <v>0.12906930476451919</v>
      </c>
      <c r="AC82" s="62">
        <f t="shared" si="103"/>
        <v>1</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2"/>
        <v>0</v>
      </c>
      <c r="M83" s="58">
        <f t="shared" si="108"/>
        <v>3139043</v>
      </c>
      <c r="N83" s="63">
        <f t="shared" si="78"/>
        <v>3.0620653932330774E-7</v>
      </c>
      <c r="O83" s="57">
        <v>0</v>
      </c>
      <c r="P83" s="57">
        <v>3139043</v>
      </c>
      <c r="Q83" s="57">
        <f t="shared" si="109"/>
        <v>0</v>
      </c>
      <c r="R83" s="57">
        <v>771745</v>
      </c>
      <c r="S83" s="57">
        <f t="shared" si="95"/>
        <v>2367298</v>
      </c>
      <c r="T83" s="57">
        <f t="shared" si="90"/>
        <v>2367298</v>
      </c>
      <c r="U83" s="57">
        <v>771745</v>
      </c>
      <c r="V83" s="57">
        <f t="shared" si="110"/>
        <v>0</v>
      </c>
      <c r="W83" s="57">
        <v>771745</v>
      </c>
      <c r="X83" s="60">
        <f t="shared" si="97"/>
        <v>0</v>
      </c>
      <c r="Y83" s="61">
        <f t="shared" si="98"/>
        <v>0.24585359295810857</v>
      </c>
      <c r="Z83" s="61">
        <f t="shared" si="99"/>
        <v>0.24585359295810857</v>
      </c>
      <c r="AA83" s="61">
        <f t="shared" si="100"/>
        <v>0.24585359295810857</v>
      </c>
      <c r="AB83" s="61">
        <f t="shared" si="101"/>
        <v>1</v>
      </c>
      <c r="AC83" s="62">
        <f t="shared" si="103"/>
        <v>1</v>
      </c>
    </row>
    <row r="84" spans="1:29" ht="42" customHeight="1" x14ac:dyDescent="0.25">
      <c r="A84" s="54" t="s">
        <v>185</v>
      </c>
      <c r="B84" s="55" t="s">
        <v>42</v>
      </c>
      <c r="C84" s="55">
        <v>20</v>
      </c>
      <c r="D84" s="55" t="s">
        <v>39</v>
      </c>
      <c r="E84" s="56" t="s">
        <v>186</v>
      </c>
      <c r="F84" s="57">
        <v>2090733752</v>
      </c>
      <c r="G84" s="57">
        <v>0</v>
      </c>
      <c r="H84" s="57">
        <v>0</v>
      </c>
      <c r="I84" s="57">
        <v>0</v>
      </c>
      <c r="J84" s="57">
        <v>0</v>
      </c>
      <c r="K84" s="57">
        <v>0</v>
      </c>
      <c r="L84" s="57">
        <f t="shared" si="102"/>
        <v>0</v>
      </c>
      <c r="M84" s="58">
        <f t="shared" si="108"/>
        <v>2090733752</v>
      </c>
      <c r="N84" s="59">
        <f t="shared" si="78"/>
        <v>2.0394634506324213E-4</v>
      </c>
      <c r="O84" s="57">
        <v>0</v>
      </c>
      <c r="P84" s="57">
        <v>1040443807.4299999</v>
      </c>
      <c r="Q84" s="57">
        <f t="shared" si="109"/>
        <v>1050289944.5700001</v>
      </c>
      <c r="R84" s="57">
        <v>1040443807.4299999</v>
      </c>
      <c r="S84" s="57">
        <f t="shared" si="95"/>
        <v>1050289944.5700001</v>
      </c>
      <c r="T84" s="57">
        <f t="shared" si="90"/>
        <v>0</v>
      </c>
      <c r="U84" s="57">
        <v>27954300</v>
      </c>
      <c r="V84" s="57">
        <f t="shared" si="110"/>
        <v>1012489507.4299999</v>
      </c>
      <c r="W84" s="57">
        <v>27954300</v>
      </c>
      <c r="X84" s="60">
        <f t="shared" si="97"/>
        <v>0</v>
      </c>
      <c r="Y84" s="61">
        <f t="shared" si="98"/>
        <v>0.49764529148425013</v>
      </c>
      <c r="Z84" s="61">
        <f t="shared" si="99"/>
        <v>1.3370569051778526E-2</v>
      </c>
      <c r="AA84" s="61">
        <f t="shared" si="100"/>
        <v>1.3370569051778526E-2</v>
      </c>
      <c r="AB84" s="61">
        <f t="shared" si="101"/>
        <v>2.686766916230672E-2</v>
      </c>
      <c r="AC84" s="62">
        <f t="shared" si="103"/>
        <v>1</v>
      </c>
    </row>
    <row r="85" spans="1:29" ht="66" customHeight="1" x14ac:dyDescent="0.25">
      <c r="A85" s="54" t="s">
        <v>187</v>
      </c>
      <c r="B85" s="55" t="s">
        <v>42</v>
      </c>
      <c r="C85" s="55">
        <v>20</v>
      </c>
      <c r="D85" s="55" t="s">
        <v>39</v>
      </c>
      <c r="E85" s="56" t="s">
        <v>188</v>
      </c>
      <c r="F85" s="57">
        <v>421932963</v>
      </c>
      <c r="G85" s="57">
        <v>0</v>
      </c>
      <c r="H85" s="57">
        <v>0</v>
      </c>
      <c r="I85" s="57">
        <v>0</v>
      </c>
      <c r="J85" s="57">
        <v>0</v>
      </c>
      <c r="K85" s="57">
        <v>18558500</v>
      </c>
      <c r="L85" s="57">
        <f t="shared" si="102"/>
        <v>-18558500</v>
      </c>
      <c r="M85" s="58">
        <f t="shared" si="108"/>
        <v>403374463</v>
      </c>
      <c r="N85" s="65">
        <f t="shared" si="78"/>
        <v>3.9348265814335017E-5</v>
      </c>
      <c r="O85" s="57">
        <v>0</v>
      </c>
      <c r="P85" s="57">
        <v>213212410</v>
      </c>
      <c r="Q85" s="57">
        <f t="shared" si="109"/>
        <v>190162053</v>
      </c>
      <c r="R85" s="57">
        <v>148212410</v>
      </c>
      <c r="S85" s="57">
        <f t="shared" si="95"/>
        <v>255162053</v>
      </c>
      <c r="T85" s="57">
        <f t="shared" si="90"/>
        <v>65000000</v>
      </c>
      <c r="U85" s="57">
        <v>7500000</v>
      </c>
      <c r="V85" s="57">
        <f t="shared" si="110"/>
        <v>140712410</v>
      </c>
      <c r="W85" s="57">
        <v>7500000</v>
      </c>
      <c r="X85" s="60">
        <f t="shared" si="97"/>
        <v>0</v>
      </c>
      <c r="Y85" s="61">
        <f t="shared" si="98"/>
        <v>0.36743131654320915</v>
      </c>
      <c r="Z85" s="61">
        <f t="shared" si="99"/>
        <v>1.8593145297846978E-2</v>
      </c>
      <c r="AA85" s="61">
        <f t="shared" si="100"/>
        <v>1.8593145297846978E-2</v>
      </c>
      <c r="AB85" s="61">
        <f t="shared" si="101"/>
        <v>5.0603050041491127E-2</v>
      </c>
      <c r="AC85" s="62">
        <f t="shared" si="103"/>
        <v>1</v>
      </c>
    </row>
    <row r="86" spans="1:29" ht="82.5" customHeight="1" x14ac:dyDescent="0.25">
      <c r="A86" s="54" t="s">
        <v>189</v>
      </c>
      <c r="B86" s="55" t="s">
        <v>42</v>
      </c>
      <c r="C86" s="55">
        <v>20</v>
      </c>
      <c r="D86" s="55" t="s">
        <v>39</v>
      </c>
      <c r="E86" s="56" t="s">
        <v>190</v>
      </c>
      <c r="F86" s="57">
        <v>410523599</v>
      </c>
      <c r="G86" s="57">
        <v>0</v>
      </c>
      <c r="H86" s="57">
        <v>0</v>
      </c>
      <c r="I86" s="57">
        <v>0</v>
      </c>
      <c r="J86" s="57">
        <v>0</v>
      </c>
      <c r="K86" s="57">
        <v>0</v>
      </c>
      <c r="L86" s="57">
        <f t="shared" si="102"/>
        <v>0</v>
      </c>
      <c r="M86" s="58">
        <f t="shared" si="108"/>
        <v>410523599</v>
      </c>
      <c r="N86" s="65">
        <f t="shared" si="78"/>
        <v>4.0045647848831419E-5</v>
      </c>
      <c r="O86" s="57">
        <v>0</v>
      </c>
      <c r="P86" s="57">
        <v>119764688.40000001</v>
      </c>
      <c r="Q86" s="57">
        <f t="shared" si="109"/>
        <v>290758910.60000002</v>
      </c>
      <c r="R86" s="57">
        <v>119764688.40000001</v>
      </c>
      <c r="S86" s="57">
        <f t="shared" si="95"/>
        <v>290758910.60000002</v>
      </c>
      <c r="T86" s="57">
        <f t="shared" si="90"/>
        <v>0</v>
      </c>
      <c r="U86" s="57">
        <v>1500000</v>
      </c>
      <c r="V86" s="57">
        <f t="shared" si="110"/>
        <v>118264688.40000001</v>
      </c>
      <c r="W86" s="57">
        <v>1500000</v>
      </c>
      <c r="X86" s="60">
        <f t="shared" si="97"/>
        <v>0</v>
      </c>
      <c r="Y86" s="61">
        <f t="shared" si="98"/>
        <v>0.29173642804393324</v>
      </c>
      <c r="Z86" s="61">
        <f t="shared" si="99"/>
        <v>3.6538703345042048E-3</v>
      </c>
      <c r="AA86" s="61">
        <f t="shared" si="100"/>
        <v>3.6538703345042048E-3</v>
      </c>
      <c r="AB86" s="61">
        <f t="shared" si="101"/>
        <v>1.2524559785019236E-2</v>
      </c>
      <c r="AC86" s="62">
        <f t="shared" si="103"/>
        <v>1</v>
      </c>
    </row>
    <row r="87" spans="1:29" ht="42" customHeight="1" x14ac:dyDescent="0.25">
      <c r="A87" s="46" t="s">
        <v>191</v>
      </c>
      <c r="B87" s="47" t="s">
        <v>42</v>
      </c>
      <c r="C87" s="47">
        <v>20</v>
      </c>
      <c r="D87" s="47" t="s">
        <v>39</v>
      </c>
      <c r="E87" s="48" t="s">
        <v>192</v>
      </c>
      <c r="F87" s="50">
        <f>SUM(F88:F92)</f>
        <v>329214856</v>
      </c>
      <c r="G87" s="50">
        <f t="shared" ref="G87:K87" si="111">SUM(G88:G92)</f>
        <v>0</v>
      </c>
      <c r="H87" s="50">
        <f t="shared" si="111"/>
        <v>0</v>
      </c>
      <c r="I87" s="50">
        <f t="shared" si="111"/>
        <v>0</v>
      </c>
      <c r="J87" s="50">
        <f t="shared" si="111"/>
        <v>55000</v>
      </c>
      <c r="K87" s="50">
        <f t="shared" si="111"/>
        <v>0</v>
      </c>
      <c r="L87" s="50">
        <f t="shared" si="102"/>
        <v>55000</v>
      </c>
      <c r="M87" s="50">
        <f>SUM(M88:M92)</f>
        <v>329269856</v>
      </c>
      <c r="N87" s="70">
        <f t="shared" si="78"/>
        <v>3.211952913969126E-5</v>
      </c>
      <c r="O87" s="50">
        <f t="shared" ref="O87" si="112">SUM(O88:O91)</f>
        <v>0</v>
      </c>
      <c r="P87" s="50">
        <f>SUM(P88:P92)</f>
        <v>323540238</v>
      </c>
      <c r="Q87" s="50">
        <f t="shared" ref="Q87:X87" si="113">SUM(Q88:Q92)</f>
        <v>5729618</v>
      </c>
      <c r="R87" s="50">
        <f>SUM(R88:R92)</f>
        <v>320669362.38</v>
      </c>
      <c r="S87" s="50">
        <f t="shared" si="113"/>
        <v>8600493.620000001</v>
      </c>
      <c r="T87" s="50">
        <f t="shared" si="113"/>
        <v>2870875.62</v>
      </c>
      <c r="U87" s="50">
        <f>SUM(U88:U92)</f>
        <v>102254.38</v>
      </c>
      <c r="V87" s="50">
        <f t="shared" si="113"/>
        <v>320567108</v>
      </c>
      <c r="W87" s="50">
        <f>SUM(W88:W92)</f>
        <v>102254.38</v>
      </c>
      <c r="X87" s="50">
        <f t="shared" si="113"/>
        <v>0</v>
      </c>
      <c r="Y87" s="52">
        <f t="shared" si="98"/>
        <v>0.97388010635264466</v>
      </c>
      <c r="Z87" s="52">
        <f t="shared" si="99"/>
        <v>3.1054886481925636E-4</v>
      </c>
      <c r="AA87" s="52">
        <f t="shared" si="100"/>
        <v>3.1054886481925636E-4</v>
      </c>
      <c r="AB87" s="52">
        <f t="shared" si="101"/>
        <v>3.1887792223451143E-4</v>
      </c>
      <c r="AC87" s="53">
        <f t="shared" si="103"/>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2"/>
        <v>0</v>
      </c>
      <c r="M88" s="58">
        <f t="shared" ref="M88:M93" si="114">+F88+L88</f>
        <v>106996400</v>
      </c>
      <c r="N88" s="65">
        <f t="shared" si="78"/>
        <v>1.0437256630142487E-5</v>
      </c>
      <c r="O88" s="57">
        <v>0</v>
      </c>
      <c r="P88" s="58">
        <v>106996400</v>
      </c>
      <c r="Q88" s="57">
        <f t="shared" ref="Q88:Q93" si="115">M88-P88</f>
        <v>0</v>
      </c>
      <c r="R88" s="58">
        <v>106996400</v>
      </c>
      <c r="S88" s="57">
        <f t="shared" si="95"/>
        <v>0</v>
      </c>
      <c r="T88" s="57">
        <f t="shared" si="90"/>
        <v>0</v>
      </c>
      <c r="U88" s="57">
        <v>0</v>
      </c>
      <c r="V88" s="57">
        <f t="shared" ref="V88:V93" si="116">+R88-U88</f>
        <v>106996400</v>
      </c>
      <c r="W88" s="57">
        <v>0</v>
      </c>
      <c r="X88" s="60">
        <f t="shared" si="97"/>
        <v>0</v>
      </c>
      <c r="Y88" s="61">
        <f t="shared" si="98"/>
        <v>1</v>
      </c>
      <c r="Z88" s="61">
        <f t="shared" si="99"/>
        <v>0</v>
      </c>
      <c r="AA88" s="61">
        <f t="shared" si="100"/>
        <v>0</v>
      </c>
      <c r="AB88" s="61">
        <f t="shared" si="101"/>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0</v>
      </c>
      <c r="L89" s="57">
        <f t="shared" si="102"/>
        <v>0</v>
      </c>
      <c r="M89" s="58">
        <f t="shared" si="114"/>
        <v>12752725</v>
      </c>
      <c r="N89" s="64">
        <f t="shared" si="78"/>
        <v>1.2439994575390748E-6</v>
      </c>
      <c r="O89" s="57">
        <v>0</v>
      </c>
      <c r="P89" s="58">
        <v>7078107</v>
      </c>
      <c r="Q89" s="57">
        <f t="shared" si="115"/>
        <v>5674618</v>
      </c>
      <c r="R89" s="58">
        <v>7078107</v>
      </c>
      <c r="S89" s="57">
        <f t="shared" si="95"/>
        <v>5674618</v>
      </c>
      <c r="T89" s="57">
        <f t="shared" si="90"/>
        <v>0</v>
      </c>
      <c r="U89" s="57">
        <v>0</v>
      </c>
      <c r="V89" s="57">
        <f t="shared" si="116"/>
        <v>7078107</v>
      </c>
      <c r="W89" s="57">
        <v>0</v>
      </c>
      <c r="X89" s="60">
        <f t="shared" si="97"/>
        <v>0</v>
      </c>
      <c r="Y89" s="61">
        <f t="shared" si="98"/>
        <v>0.55502702363612488</v>
      </c>
      <c r="Z89" s="61">
        <f t="shared" si="99"/>
        <v>0</v>
      </c>
      <c r="AA89" s="61">
        <f t="shared" si="100"/>
        <v>0</v>
      </c>
      <c r="AB89" s="61">
        <f t="shared" si="101"/>
        <v>0</v>
      </c>
      <c r="AC89" s="62" t="s">
        <v>41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2"/>
        <v>0</v>
      </c>
      <c r="M90" s="58">
        <f t="shared" si="114"/>
        <v>2973130</v>
      </c>
      <c r="N90" s="63">
        <f t="shared" si="78"/>
        <v>2.9002210172281996E-7</v>
      </c>
      <c r="O90" s="57">
        <v>0</v>
      </c>
      <c r="P90" s="58">
        <v>2973130</v>
      </c>
      <c r="Q90" s="57">
        <f t="shared" si="115"/>
        <v>0</v>
      </c>
      <c r="R90" s="58">
        <v>102254.38</v>
      </c>
      <c r="S90" s="57">
        <f t="shared" si="95"/>
        <v>2870875.62</v>
      </c>
      <c r="T90" s="57">
        <f t="shared" si="90"/>
        <v>2870875.62</v>
      </c>
      <c r="U90" s="57">
        <v>102254.38</v>
      </c>
      <c r="V90" s="57">
        <f t="shared" si="116"/>
        <v>0</v>
      </c>
      <c r="W90" s="57">
        <v>102254.38</v>
      </c>
      <c r="X90" s="60">
        <f t="shared" si="97"/>
        <v>0</v>
      </c>
      <c r="Y90" s="61">
        <f t="shared" si="98"/>
        <v>3.4392838523710702E-2</v>
      </c>
      <c r="Z90" s="61">
        <f t="shared" si="99"/>
        <v>3.4392838523710702E-2</v>
      </c>
      <c r="AA90" s="61">
        <f t="shared" si="100"/>
        <v>3.4392838523710702E-2</v>
      </c>
      <c r="AB90" s="61">
        <f t="shared" si="101"/>
        <v>1</v>
      </c>
      <c r="AC90" s="62">
        <f t="shared" ref="AC90:AC153" si="117">+W90/U90</f>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2"/>
        <v>40000</v>
      </c>
      <c r="M91" s="58">
        <f t="shared" si="114"/>
        <v>206532601</v>
      </c>
      <c r="N91" s="65">
        <f t="shared" si="78"/>
        <v>2.0146787734239871E-5</v>
      </c>
      <c r="O91" s="57">
        <v>0</v>
      </c>
      <c r="P91" s="58">
        <v>206492601</v>
      </c>
      <c r="Q91" s="57">
        <f t="shared" si="115"/>
        <v>40000</v>
      </c>
      <c r="R91" s="58">
        <v>206492601</v>
      </c>
      <c r="S91" s="57">
        <f t="shared" si="95"/>
        <v>40000</v>
      </c>
      <c r="T91" s="57">
        <f t="shared" si="90"/>
        <v>0</v>
      </c>
      <c r="U91" s="57">
        <v>0</v>
      </c>
      <c r="V91" s="57">
        <f t="shared" si="116"/>
        <v>206492601</v>
      </c>
      <c r="W91" s="57">
        <v>0</v>
      </c>
      <c r="X91" s="60">
        <f>+U91-W91</f>
        <v>0</v>
      </c>
      <c r="Y91" s="61">
        <f t="shared" si="98"/>
        <v>0.99980632597562646</v>
      </c>
      <c r="Z91" s="61">
        <f t="shared" si="99"/>
        <v>0</v>
      </c>
      <c r="AA91" s="61">
        <f t="shared" si="100"/>
        <v>0</v>
      </c>
      <c r="AB91" s="61">
        <f t="shared" si="101"/>
        <v>0</v>
      </c>
      <c r="AC91" s="62" t="s">
        <v>41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2"/>
        <v>15000</v>
      </c>
      <c r="M92" s="58">
        <f t="shared" si="114"/>
        <v>15000</v>
      </c>
      <c r="N92" s="63">
        <f t="shared" si="78"/>
        <v>1.4632160470084724E-9</v>
      </c>
      <c r="O92" s="57">
        <v>0</v>
      </c>
      <c r="P92" s="58">
        <v>0</v>
      </c>
      <c r="Q92" s="57">
        <f t="shared" si="115"/>
        <v>15000</v>
      </c>
      <c r="R92" s="58">
        <v>0</v>
      </c>
      <c r="S92" s="57">
        <f t="shared" si="95"/>
        <v>15000</v>
      </c>
      <c r="T92" s="57">
        <f t="shared" si="90"/>
        <v>0</v>
      </c>
      <c r="U92" s="57">
        <v>0</v>
      </c>
      <c r="V92" s="57">
        <f t="shared" si="116"/>
        <v>0</v>
      </c>
      <c r="W92" s="57">
        <v>0</v>
      </c>
      <c r="X92" s="60">
        <f>+U92-W92</f>
        <v>0</v>
      </c>
      <c r="Y92" s="61">
        <f t="shared" si="98"/>
        <v>0</v>
      </c>
      <c r="Z92" s="61">
        <f t="shared" si="99"/>
        <v>0</v>
      </c>
      <c r="AA92" s="61">
        <f t="shared" si="100"/>
        <v>0</v>
      </c>
      <c r="AB92" s="61" t="s">
        <v>41</v>
      </c>
      <c r="AC92" s="62" t="s">
        <v>41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2"/>
        <v>0</v>
      </c>
      <c r="M93" s="49">
        <f t="shared" si="114"/>
        <v>24500000</v>
      </c>
      <c r="N93" s="68">
        <f t="shared" si="78"/>
        <v>2.3899195434471716E-6</v>
      </c>
      <c r="O93" s="75">
        <f>+O103</f>
        <v>0</v>
      </c>
      <c r="P93" s="75">
        <v>4000000</v>
      </c>
      <c r="Q93" s="50">
        <f t="shared" si="115"/>
        <v>20500000</v>
      </c>
      <c r="R93" s="75">
        <v>4000000</v>
      </c>
      <c r="S93" s="50">
        <f t="shared" si="95"/>
        <v>20500000</v>
      </c>
      <c r="T93" s="50">
        <f t="shared" si="90"/>
        <v>0</v>
      </c>
      <c r="U93" s="75">
        <v>4000000</v>
      </c>
      <c r="V93" s="50">
        <f t="shared" si="116"/>
        <v>0</v>
      </c>
      <c r="W93" s="50">
        <v>4000000</v>
      </c>
      <c r="X93" s="66">
        <f t="shared" si="97"/>
        <v>0</v>
      </c>
      <c r="Y93" s="52">
        <f t="shared" si="98"/>
        <v>0.16326530612244897</v>
      </c>
      <c r="Z93" s="52">
        <f t="shared" si="99"/>
        <v>0.16326530612244897</v>
      </c>
      <c r="AA93" s="52">
        <f t="shared" si="100"/>
        <v>0.16326530612244897</v>
      </c>
      <c r="AB93" s="52">
        <f t="shared" si="101"/>
        <v>1</v>
      </c>
      <c r="AC93" s="53">
        <f t="shared" si="117"/>
        <v>1</v>
      </c>
    </row>
    <row r="94" spans="1:29" ht="39" customHeight="1" x14ac:dyDescent="0.25">
      <c r="A94" s="312" t="s">
        <v>203</v>
      </c>
      <c r="B94" s="47" t="s">
        <v>38</v>
      </c>
      <c r="C94" s="47">
        <v>10</v>
      </c>
      <c r="D94" s="316" t="s">
        <v>39</v>
      </c>
      <c r="E94" s="308" t="s">
        <v>204</v>
      </c>
      <c r="F94" s="75">
        <f t="shared" ref="F94:K94" si="118">+F104</f>
        <v>10647256000</v>
      </c>
      <c r="G94" s="75">
        <f t="shared" si="118"/>
        <v>0</v>
      </c>
      <c r="H94" s="75">
        <f t="shared" si="118"/>
        <v>0</v>
      </c>
      <c r="I94" s="75">
        <f t="shared" si="118"/>
        <v>0</v>
      </c>
      <c r="J94" s="75">
        <f t="shared" si="118"/>
        <v>0</v>
      </c>
      <c r="K94" s="75">
        <f t="shared" si="118"/>
        <v>0</v>
      </c>
      <c r="L94" s="50">
        <f t="shared" si="102"/>
        <v>0</v>
      </c>
      <c r="M94" s="75">
        <f t="shared" ref="M94" si="119">+M104</f>
        <v>10647256000</v>
      </c>
      <c r="N94" s="51">
        <f t="shared" si="78"/>
        <v>1.0386157223871493E-3</v>
      </c>
      <c r="O94" s="75">
        <f t="shared" ref="O94:X94" si="120">+O104</f>
        <v>0</v>
      </c>
      <c r="P94" s="75">
        <f t="shared" si="120"/>
        <v>67394974.090000004</v>
      </c>
      <c r="Q94" s="75">
        <f t="shared" si="120"/>
        <v>10579861025.91</v>
      </c>
      <c r="R94" s="75">
        <f t="shared" si="120"/>
        <v>0</v>
      </c>
      <c r="S94" s="75">
        <f t="shared" si="120"/>
        <v>10647256000</v>
      </c>
      <c r="T94" s="75">
        <f t="shared" si="120"/>
        <v>67394974.090000004</v>
      </c>
      <c r="U94" s="75">
        <f t="shared" si="120"/>
        <v>0</v>
      </c>
      <c r="V94" s="75">
        <f t="shared" si="120"/>
        <v>0</v>
      </c>
      <c r="W94" s="75">
        <f t="shared" si="120"/>
        <v>0</v>
      </c>
      <c r="X94" s="75">
        <f t="shared" si="120"/>
        <v>0</v>
      </c>
      <c r="Y94" s="52">
        <f t="shared" si="98"/>
        <v>0</v>
      </c>
      <c r="Z94" s="52">
        <f t="shared" si="99"/>
        <v>0</v>
      </c>
      <c r="AA94" s="52">
        <f t="shared" si="100"/>
        <v>0</v>
      </c>
      <c r="AB94" s="52" t="s">
        <v>41</v>
      </c>
      <c r="AC94" s="53" t="s">
        <v>41</v>
      </c>
    </row>
    <row r="95" spans="1:29" ht="42.75" customHeight="1" x14ac:dyDescent="0.25">
      <c r="A95" s="312"/>
      <c r="B95" s="47" t="s">
        <v>42</v>
      </c>
      <c r="C95" s="47">
        <v>20</v>
      </c>
      <c r="D95" s="316"/>
      <c r="E95" s="308"/>
      <c r="F95" s="50">
        <f t="shared" ref="F95:K95" si="121">+F96+F99</f>
        <v>6139374360</v>
      </c>
      <c r="G95" s="50">
        <f t="shared" si="121"/>
        <v>0</v>
      </c>
      <c r="H95" s="50">
        <f t="shared" si="121"/>
        <v>0</v>
      </c>
      <c r="I95" s="50">
        <f t="shared" si="121"/>
        <v>0</v>
      </c>
      <c r="J95" s="50">
        <f t="shared" si="121"/>
        <v>0</v>
      </c>
      <c r="K95" s="50">
        <f t="shared" si="121"/>
        <v>0</v>
      </c>
      <c r="L95" s="50">
        <f t="shared" si="102"/>
        <v>0</v>
      </c>
      <c r="M95" s="50">
        <f t="shared" ref="M95" si="122">+M96+M99</f>
        <v>6139374360</v>
      </c>
      <c r="N95" s="51">
        <f t="shared" si="78"/>
        <v>5.9888207214295797E-4</v>
      </c>
      <c r="O95" s="50">
        <f t="shared" ref="O95:X95" si="123">+O96+O99</f>
        <v>5923654360</v>
      </c>
      <c r="P95" s="50">
        <f t="shared" si="123"/>
        <v>215720000</v>
      </c>
      <c r="Q95" s="50">
        <f t="shared" si="123"/>
        <v>5923654360</v>
      </c>
      <c r="R95" s="50">
        <f t="shared" si="123"/>
        <v>28742833</v>
      </c>
      <c r="S95" s="50">
        <f t="shared" si="123"/>
        <v>6110631527</v>
      </c>
      <c r="T95" s="50">
        <f t="shared" si="123"/>
        <v>186977167</v>
      </c>
      <c r="U95" s="50">
        <f t="shared" si="123"/>
        <v>28742833</v>
      </c>
      <c r="V95" s="50">
        <f t="shared" si="123"/>
        <v>0</v>
      </c>
      <c r="W95" s="50">
        <f t="shared" si="123"/>
        <v>28742833</v>
      </c>
      <c r="X95" s="50">
        <f t="shared" si="123"/>
        <v>0</v>
      </c>
      <c r="Y95" s="52">
        <f t="shared" si="98"/>
        <v>4.6817202070733475E-3</v>
      </c>
      <c r="Z95" s="52">
        <f t="shared" si="99"/>
        <v>4.6817202070733475E-3</v>
      </c>
      <c r="AA95" s="52">
        <f t="shared" si="100"/>
        <v>4.6817202070733475E-3</v>
      </c>
      <c r="AB95" s="52">
        <f t="shared" si="101"/>
        <v>1</v>
      </c>
      <c r="AC95" s="53">
        <f t="shared" si="117"/>
        <v>1</v>
      </c>
    </row>
    <row r="96" spans="1:29" ht="42" customHeight="1" x14ac:dyDescent="0.25">
      <c r="A96" s="46" t="s">
        <v>205</v>
      </c>
      <c r="B96" s="47" t="s">
        <v>42</v>
      </c>
      <c r="C96" s="47">
        <v>20</v>
      </c>
      <c r="D96" s="47" t="s">
        <v>39</v>
      </c>
      <c r="E96" s="48" t="s">
        <v>206</v>
      </c>
      <c r="F96" s="50">
        <f t="shared" ref="F96:U97" si="124">+F97</f>
        <v>5923654360</v>
      </c>
      <c r="G96" s="50">
        <f t="shared" si="124"/>
        <v>0</v>
      </c>
      <c r="H96" s="50">
        <f t="shared" si="124"/>
        <v>0</v>
      </c>
      <c r="I96" s="50">
        <f t="shared" si="124"/>
        <v>0</v>
      </c>
      <c r="J96" s="50">
        <f t="shared" si="124"/>
        <v>0</v>
      </c>
      <c r="K96" s="50">
        <f t="shared" si="124"/>
        <v>0</v>
      </c>
      <c r="L96" s="50">
        <f t="shared" si="102"/>
        <v>0</v>
      </c>
      <c r="M96" s="50">
        <f t="shared" si="124"/>
        <v>5923654360</v>
      </c>
      <c r="N96" s="51">
        <f t="shared" si="78"/>
        <v>5.7783907443224685E-4</v>
      </c>
      <c r="O96" s="50">
        <f t="shared" si="124"/>
        <v>5923654360</v>
      </c>
      <c r="P96" s="50">
        <f t="shared" si="124"/>
        <v>0</v>
      </c>
      <c r="Q96" s="50">
        <f t="shared" si="124"/>
        <v>5923654360</v>
      </c>
      <c r="R96" s="50">
        <f t="shared" si="124"/>
        <v>0</v>
      </c>
      <c r="S96" s="50">
        <f t="shared" si="124"/>
        <v>5923654360</v>
      </c>
      <c r="T96" s="50">
        <f t="shared" si="124"/>
        <v>0</v>
      </c>
      <c r="U96" s="50">
        <f t="shared" si="124"/>
        <v>0</v>
      </c>
      <c r="V96" s="50">
        <f t="shared" ref="V96:X97" si="125">+V97</f>
        <v>0</v>
      </c>
      <c r="W96" s="50">
        <f t="shared" si="125"/>
        <v>0</v>
      </c>
      <c r="X96" s="50">
        <f t="shared" si="125"/>
        <v>0</v>
      </c>
      <c r="Y96" s="52">
        <f t="shared" si="98"/>
        <v>0</v>
      </c>
      <c r="Z96" s="52">
        <f t="shared" si="99"/>
        <v>0</v>
      </c>
      <c r="AA96" s="52">
        <f t="shared" si="100"/>
        <v>0</v>
      </c>
      <c r="AB96" s="52" t="s">
        <v>41</v>
      </c>
      <c r="AC96" s="53" t="s">
        <v>41</v>
      </c>
    </row>
    <row r="97" spans="1:29" ht="42" customHeight="1" x14ac:dyDescent="0.25">
      <c r="A97" s="46" t="s">
        <v>207</v>
      </c>
      <c r="B97" s="47" t="s">
        <v>42</v>
      </c>
      <c r="C97" s="47">
        <v>20</v>
      </c>
      <c r="D97" s="47" t="s">
        <v>39</v>
      </c>
      <c r="E97" s="76" t="s">
        <v>208</v>
      </c>
      <c r="F97" s="50">
        <f>SUM(F98)</f>
        <v>5923654360</v>
      </c>
      <c r="G97" s="50">
        <f t="shared" si="124"/>
        <v>0</v>
      </c>
      <c r="H97" s="50">
        <f t="shared" si="124"/>
        <v>0</v>
      </c>
      <c r="I97" s="50">
        <f t="shared" si="124"/>
        <v>0</v>
      </c>
      <c r="J97" s="50">
        <f t="shared" si="124"/>
        <v>0</v>
      </c>
      <c r="K97" s="50">
        <f t="shared" si="124"/>
        <v>0</v>
      </c>
      <c r="L97" s="50">
        <f t="shared" si="102"/>
        <v>0</v>
      </c>
      <c r="M97" s="50">
        <f t="shared" si="124"/>
        <v>5923654360</v>
      </c>
      <c r="N97" s="51">
        <f t="shared" si="78"/>
        <v>5.7783907443224685E-4</v>
      </c>
      <c r="O97" s="50">
        <f t="shared" si="124"/>
        <v>5923654360</v>
      </c>
      <c r="P97" s="50">
        <f t="shared" si="124"/>
        <v>0</v>
      </c>
      <c r="Q97" s="50">
        <f t="shared" si="124"/>
        <v>5923654360</v>
      </c>
      <c r="R97" s="50">
        <f t="shared" si="124"/>
        <v>0</v>
      </c>
      <c r="S97" s="50">
        <f t="shared" si="124"/>
        <v>5923654360</v>
      </c>
      <c r="T97" s="50">
        <f t="shared" si="124"/>
        <v>0</v>
      </c>
      <c r="U97" s="50">
        <f t="shared" si="124"/>
        <v>0</v>
      </c>
      <c r="V97" s="50">
        <f t="shared" si="125"/>
        <v>0</v>
      </c>
      <c r="W97" s="50">
        <f t="shared" si="125"/>
        <v>0</v>
      </c>
      <c r="X97" s="50">
        <f t="shared" si="125"/>
        <v>0</v>
      </c>
      <c r="Y97" s="52">
        <f t="shared" si="98"/>
        <v>0</v>
      </c>
      <c r="Z97" s="52">
        <f t="shared" si="99"/>
        <v>0</v>
      </c>
      <c r="AA97" s="52">
        <f t="shared" si="100"/>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2"/>
        <v>0</v>
      </c>
      <c r="M98" s="58">
        <f>+F98+L98</f>
        <v>5923654360</v>
      </c>
      <c r="N98" s="59">
        <f t="shared" si="78"/>
        <v>5.7783907443224685E-4</v>
      </c>
      <c r="O98" s="57">
        <v>5923654360</v>
      </c>
      <c r="P98" s="57">
        <v>0</v>
      </c>
      <c r="Q98" s="57">
        <f t="shared" ref="Q98" si="126">M98-P98</f>
        <v>5923654360</v>
      </c>
      <c r="R98" s="57">
        <v>0</v>
      </c>
      <c r="S98" s="57">
        <f t="shared" ref="S98" si="127">+M98-R98</f>
        <v>5923654360</v>
      </c>
      <c r="T98" s="57">
        <f t="shared" ref="T98" si="128">P98-R98</f>
        <v>0</v>
      </c>
      <c r="U98" s="57">
        <v>0</v>
      </c>
      <c r="V98" s="57">
        <f t="shared" ref="V98" si="129">+R98-U98</f>
        <v>0</v>
      </c>
      <c r="W98" s="57">
        <v>0</v>
      </c>
      <c r="X98" s="60">
        <f t="shared" ref="X98" si="130">+U98-W98</f>
        <v>0</v>
      </c>
      <c r="Y98" s="61">
        <f t="shared" si="98"/>
        <v>0</v>
      </c>
      <c r="Z98" s="61">
        <f t="shared" si="99"/>
        <v>0</v>
      </c>
      <c r="AA98" s="61">
        <f t="shared" si="100"/>
        <v>0</v>
      </c>
      <c r="AB98" s="61" t="s">
        <v>41</v>
      </c>
      <c r="AC98" s="62" t="s">
        <v>41</v>
      </c>
    </row>
    <row r="99" spans="1:29" ht="42" customHeight="1" x14ac:dyDescent="0.25">
      <c r="A99" s="46" t="s">
        <v>211</v>
      </c>
      <c r="B99" s="47" t="s">
        <v>42</v>
      </c>
      <c r="C99" s="47">
        <v>20</v>
      </c>
      <c r="D99" s="47" t="s">
        <v>39</v>
      </c>
      <c r="E99" s="48" t="s">
        <v>212</v>
      </c>
      <c r="F99" s="50">
        <f t="shared" ref="F99:U100" si="131">+F100</f>
        <v>215720000</v>
      </c>
      <c r="G99" s="50">
        <f t="shared" si="131"/>
        <v>0</v>
      </c>
      <c r="H99" s="50">
        <f t="shared" si="131"/>
        <v>0</v>
      </c>
      <c r="I99" s="50">
        <f t="shared" si="131"/>
        <v>0</v>
      </c>
      <c r="J99" s="50">
        <f t="shared" si="131"/>
        <v>0</v>
      </c>
      <c r="K99" s="50">
        <f t="shared" si="131"/>
        <v>0</v>
      </c>
      <c r="L99" s="50">
        <f t="shared" si="102"/>
        <v>0</v>
      </c>
      <c r="M99" s="50">
        <f t="shared" si="131"/>
        <v>215720000</v>
      </c>
      <c r="N99" s="70">
        <f t="shared" si="78"/>
        <v>2.1042997710711177E-5</v>
      </c>
      <c r="O99" s="50">
        <f t="shared" si="131"/>
        <v>0</v>
      </c>
      <c r="P99" s="50">
        <f t="shared" si="131"/>
        <v>215720000</v>
      </c>
      <c r="Q99" s="50">
        <f t="shared" si="131"/>
        <v>0</v>
      </c>
      <c r="R99" s="50">
        <f t="shared" si="131"/>
        <v>28742833</v>
      </c>
      <c r="S99" s="50">
        <f t="shared" si="131"/>
        <v>186977167</v>
      </c>
      <c r="T99" s="50">
        <f t="shared" si="131"/>
        <v>186977167</v>
      </c>
      <c r="U99" s="50">
        <f t="shared" si="131"/>
        <v>28742833</v>
      </c>
      <c r="V99" s="50">
        <f t="shared" ref="V99:X100" si="132">+V100</f>
        <v>0</v>
      </c>
      <c r="W99" s="50">
        <f t="shared" si="132"/>
        <v>28742833</v>
      </c>
      <c r="X99" s="50">
        <f t="shared" si="132"/>
        <v>0</v>
      </c>
      <c r="Y99" s="52">
        <f t="shared" si="98"/>
        <v>0.13324139161876505</v>
      </c>
      <c r="Z99" s="52">
        <f t="shared" si="99"/>
        <v>0.13324139161876505</v>
      </c>
      <c r="AA99" s="52">
        <f t="shared" si="100"/>
        <v>0.13324139161876505</v>
      </c>
      <c r="AB99" s="52">
        <f t="shared" si="101"/>
        <v>1</v>
      </c>
      <c r="AC99" s="53">
        <f t="shared" si="117"/>
        <v>1</v>
      </c>
    </row>
    <row r="100" spans="1:29" ht="42" customHeight="1" x14ac:dyDescent="0.25">
      <c r="A100" s="46" t="s">
        <v>213</v>
      </c>
      <c r="B100" s="47" t="s">
        <v>42</v>
      </c>
      <c r="C100" s="47">
        <v>20</v>
      </c>
      <c r="D100" s="47" t="s">
        <v>39</v>
      </c>
      <c r="E100" s="48" t="s">
        <v>214</v>
      </c>
      <c r="F100" s="50">
        <f t="shared" si="131"/>
        <v>215720000</v>
      </c>
      <c r="G100" s="50">
        <f t="shared" si="131"/>
        <v>0</v>
      </c>
      <c r="H100" s="50">
        <f t="shared" si="131"/>
        <v>0</v>
      </c>
      <c r="I100" s="50">
        <f t="shared" si="131"/>
        <v>0</v>
      </c>
      <c r="J100" s="50">
        <f t="shared" si="131"/>
        <v>0</v>
      </c>
      <c r="K100" s="50">
        <f t="shared" si="131"/>
        <v>0</v>
      </c>
      <c r="L100" s="50">
        <f t="shared" si="102"/>
        <v>0</v>
      </c>
      <c r="M100" s="50">
        <f t="shared" si="131"/>
        <v>215720000</v>
      </c>
      <c r="N100" s="70">
        <f t="shared" si="78"/>
        <v>2.1042997710711177E-5</v>
      </c>
      <c r="O100" s="50">
        <f t="shared" si="131"/>
        <v>0</v>
      </c>
      <c r="P100" s="50">
        <f t="shared" si="131"/>
        <v>215720000</v>
      </c>
      <c r="Q100" s="50">
        <f t="shared" si="131"/>
        <v>0</v>
      </c>
      <c r="R100" s="50">
        <f t="shared" si="131"/>
        <v>28742833</v>
      </c>
      <c r="S100" s="50">
        <f t="shared" si="131"/>
        <v>186977167</v>
      </c>
      <c r="T100" s="50">
        <f t="shared" si="131"/>
        <v>186977167</v>
      </c>
      <c r="U100" s="50">
        <f t="shared" si="131"/>
        <v>28742833</v>
      </c>
      <c r="V100" s="50">
        <f t="shared" si="132"/>
        <v>0</v>
      </c>
      <c r="W100" s="50">
        <f t="shared" si="132"/>
        <v>28742833</v>
      </c>
      <c r="X100" s="50">
        <f t="shared" si="132"/>
        <v>0</v>
      </c>
      <c r="Y100" s="52">
        <f t="shared" si="98"/>
        <v>0.13324139161876505</v>
      </c>
      <c r="Z100" s="52">
        <f t="shared" si="99"/>
        <v>0.13324139161876505</v>
      </c>
      <c r="AA100" s="52">
        <f t="shared" si="100"/>
        <v>0.13324139161876505</v>
      </c>
      <c r="AB100" s="52">
        <f t="shared" si="101"/>
        <v>1</v>
      </c>
      <c r="AC100" s="53">
        <f t="shared" si="117"/>
        <v>1</v>
      </c>
    </row>
    <row r="101" spans="1:29" ht="51.75" customHeight="1" x14ac:dyDescent="0.25">
      <c r="A101" s="46" t="s">
        <v>215</v>
      </c>
      <c r="B101" s="47" t="s">
        <v>42</v>
      </c>
      <c r="C101" s="47">
        <v>20</v>
      </c>
      <c r="D101" s="47" t="s">
        <v>39</v>
      </c>
      <c r="E101" s="48" t="s">
        <v>216</v>
      </c>
      <c r="F101" s="50">
        <f>SUM(F102:F103)</f>
        <v>215720000</v>
      </c>
      <c r="G101" s="50">
        <f t="shared" ref="G101:K101" si="133">SUM(G102:G103)</f>
        <v>0</v>
      </c>
      <c r="H101" s="50">
        <f t="shared" si="133"/>
        <v>0</v>
      </c>
      <c r="I101" s="50">
        <f t="shared" si="133"/>
        <v>0</v>
      </c>
      <c r="J101" s="50">
        <f t="shared" si="133"/>
        <v>0</v>
      </c>
      <c r="K101" s="50">
        <f t="shared" si="133"/>
        <v>0</v>
      </c>
      <c r="L101" s="50">
        <f t="shared" si="102"/>
        <v>0</v>
      </c>
      <c r="M101" s="50">
        <f>SUM(M102:M103)</f>
        <v>215720000</v>
      </c>
      <c r="N101" s="70">
        <f t="shared" si="78"/>
        <v>2.1042997710711177E-5</v>
      </c>
      <c r="O101" s="50">
        <f t="shared" ref="O101" si="134">+O102+O103</f>
        <v>0</v>
      </c>
      <c r="P101" s="50">
        <f t="shared" ref="P101:X101" si="135">SUM(P102:P103)</f>
        <v>215720000</v>
      </c>
      <c r="Q101" s="50">
        <f t="shared" si="135"/>
        <v>0</v>
      </c>
      <c r="R101" s="50">
        <f t="shared" si="135"/>
        <v>28742833</v>
      </c>
      <c r="S101" s="50">
        <f t="shared" si="135"/>
        <v>186977167</v>
      </c>
      <c r="T101" s="50">
        <f t="shared" si="135"/>
        <v>186977167</v>
      </c>
      <c r="U101" s="50">
        <f t="shared" si="135"/>
        <v>28742833</v>
      </c>
      <c r="V101" s="50">
        <f t="shared" si="135"/>
        <v>0</v>
      </c>
      <c r="W101" s="50">
        <f t="shared" si="135"/>
        <v>28742833</v>
      </c>
      <c r="X101" s="50">
        <f t="shared" si="135"/>
        <v>0</v>
      </c>
      <c r="Y101" s="52">
        <f t="shared" si="98"/>
        <v>0.13324139161876505</v>
      </c>
      <c r="Z101" s="52">
        <f t="shared" si="99"/>
        <v>0.13324139161876505</v>
      </c>
      <c r="AA101" s="52">
        <f t="shared" si="100"/>
        <v>0.13324139161876505</v>
      </c>
      <c r="AB101" s="52">
        <f t="shared" si="101"/>
        <v>1</v>
      </c>
      <c r="AC101" s="53">
        <f t="shared" si="117"/>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2"/>
        <v>0</v>
      </c>
      <c r="M102" s="58">
        <f>+F102+L102</f>
        <v>69958009</v>
      </c>
      <c r="N102" s="65">
        <f t="shared" si="78"/>
        <v>6.8242454257042085E-6</v>
      </c>
      <c r="O102" s="60">
        <v>0</v>
      </c>
      <c r="P102" s="57">
        <v>69958009</v>
      </c>
      <c r="Q102" s="57">
        <f t="shared" ref="Q102:Q103" si="136">M102-P102</f>
        <v>0</v>
      </c>
      <c r="R102" s="57">
        <v>28742833</v>
      </c>
      <c r="S102" s="57">
        <f t="shared" ref="S102:S103" si="137">+M102-R102</f>
        <v>41215176</v>
      </c>
      <c r="T102" s="57">
        <f t="shared" ref="T102:T103" si="138">P102-R102</f>
        <v>41215176</v>
      </c>
      <c r="U102" s="57">
        <v>28742833</v>
      </c>
      <c r="V102" s="57">
        <f t="shared" ref="V102:V103" si="139">+R102-U102</f>
        <v>0</v>
      </c>
      <c r="W102" s="57">
        <v>28742833</v>
      </c>
      <c r="X102" s="60">
        <f t="shared" ref="X102:X103" si="140">+U102-W102</f>
        <v>0</v>
      </c>
      <c r="Y102" s="61">
        <f t="shared" si="98"/>
        <v>0.41085836219266902</v>
      </c>
      <c r="Z102" s="61">
        <f t="shared" si="99"/>
        <v>0.41085836219266902</v>
      </c>
      <c r="AA102" s="61">
        <f t="shared" si="100"/>
        <v>0.41085836219266902</v>
      </c>
      <c r="AB102" s="61">
        <f t="shared" si="101"/>
        <v>1</v>
      </c>
      <c r="AC102" s="62">
        <f t="shared" si="117"/>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2"/>
        <v>0</v>
      </c>
      <c r="M103" s="58">
        <f>+F103+L103</f>
        <v>145761991</v>
      </c>
      <c r="N103" s="65">
        <f t="shared" si="78"/>
        <v>1.4218752285006968E-5</v>
      </c>
      <c r="O103" s="60">
        <v>0</v>
      </c>
      <c r="P103" s="57">
        <v>145761991</v>
      </c>
      <c r="Q103" s="57">
        <f t="shared" si="136"/>
        <v>0</v>
      </c>
      <c r="R103" s="57">
        <v>0</v>
      </c>
      <c r="S103" s="57">
        <f t="shared" si="137"/>
        <v>145761991</v>
      </c>
      <c r="T103" s="57">
        <f t="shared" si="138"/>
        <v>145761991</v>
      </c>
      <c r="U103" s="57">
        <v>0</v>
      </c>
      <c r="V103" s="57">
        <f t="shared" si="139"/>
        <v>0</v>
      </c>
      <c r="W103" s="57">
        <v>0</v>
      </c>
      <c r="X103" s="60">
        <f t="shared" si="140"/>
        <v>0</v>
      </c>
      <c r="Y103" s="61">
        <f t="shared" si="98"/>
        <v>0</v>
      </c>
      <c r="Z103" s="61">
        <f t="shared" si="99"/>
        <v>0</v>
      </c>
      <c r="AA103" s="61">
        <f t="shared" si="100"/>
        <v>0</v>
      </c>
      <c r="AB103" s="61" t="s">
        <v>41</v>
      </c>
      <c r="AC103" s="62" t="s">
        <v>41</v>
      </c>
    </row>
    <row r="104" spans="1:29" ht="42" customHeight="1" x14ac:dyDescent="0.25">
      <c r="A104" s="77" t="s">
        <v>221</v>
      </c>
      <c r="B104" s="78" t="s">
        <v>38</v>
      </c>
      <c r="C104" s="78">
        <v>10</v>
      </c>
      <c r="D104" s="78" t="s">
        <v>39</v>
      </c>
      <c r="E104" s="76" t="s">
        <v>222</v>
      </c>
      <c r="F104" s="75">
        <f t="shared" ref="F104:K104" si="141">+F105</f>
        <v>10647256000</v>
      </c>
      <c r="G104" s="75">
        <f t="shared" si="141"/>
        <v>0</v>
      </c>
      <c r="H104" s="75">
        <f t="shared" si="141"/>
        <v>0</v>
      </c>
      <c r="I104" s="50">
        <f t="shared" si="141"/>
        <v>0</v>
      </c>
      <c r="J104" s="75">
        <f t="shared" si="141"/>
        <v>0</v>
      </c>
      <c r="K104" s="75">
        <f t="shared" si="141"/>
        <v>0</v>
      </c>
      <c r="L104" s="50">
        <f t="shared" si="102"/>
        <v>0</v>
      </c>
      <c r="M104" s="75">
        <f>+M105</f>
        <v>10647256000</v>
      </c>
      <c r="N104" s="51">
        <f t="shared" si="78"/>
        <v>1.0386157223871493E-3</v>
      </c>
      <c r="O104" s="75">
        <f t="shared" ref="O104:X104" si="142">+O105</f>
        <v>0</v>
      </c>
      <c r="P104" s="75">
        <f t="shared" si="142"/>
        <v>67394974.090000004</v>
      </c>
      <c r="Q104" s="75">
        <f t="shared" si="142"/>
        <v>10579861025.91</v>
      </c>
      <c r="R104" s="75">
        <f t="shared" si="142"/>
        <v>0</v>
      </c>
      <c r="S104" s="75">
        <f t="shared" si="142"/>
        <v>10647256000</v>
      </c>
      <c r="T104" s="75">
        <f t="shared" si="142"/>
        <v>67394974.090000004</v>
      </c>
      <c r="U104" s="75">
        <f t="shared" si="142"/>
        <v>0</v>
      </c>
      <c r="V104" s="75">
        <f t="shared" si="142"/>
        <v>0</v>
      </c>
      <c r="W104" s="75">
        <f t="shared" si="142"/>
        <v>0</v>
      </c>
      <c r="X104" s="75">
        <f t="shared" si="142"/>
        <v>0</v>
      </c>
      <c r="Y104" s="52">
        <f t="shared" si="98"/>
        <v>0</v>
      </c>
      <c r="Z104" s="52">
        <f t="shared" si="99"/>
        <v>0</v>
      </c>
      <c r="AA104" s="52">
        <f t="shared" si="100"/>
        <v>0</v>
      </c>
      <c r="AB104" s="52" t="s">
        <v>41</v>
      </c>
      <c r="AC104" s="53" t="s">
        <v>41</v>
      </c>
    </row>
    <row r="105" spans="1:29" ht="42" customHeight="1" x14ac:dyDescent="0.25">
      <c r="A105" s="77" t="s">
        <v>223</v>
      </c>
      <c r="B105" s="78" t="s">
        <v>38</v>
      </c>
      <c r="C105" s="78">
        <v>10</v>
      </c>
      <c r="D105" s="78" t="s">
        <v>39</v>
      </c>
      <c r="E105" s="76" t="s">
        <v>224</v>
      </c>
      <c r="F105" s="75">
        <f>SUM(F106:F107)</f>
        <v>10647256000</v>
      </c>
      <c r="G105" s="75">
        <f t="shared" ref="G105:K105" si="143">+G106+G107</f>
        <v>0</v>
      </c>
      <c r="H105" s="75">
        <f t="shared" si="143"/>
        <v>0</v>
      </c>
      <c r="I105" s="50">
        <f t="shared" si="143"/>
        <v>0</v>
      </c>
      <c r="J105" s="75">
        <f t="shared" si="143"/>
        <v>0</v>
      </c>
      <c r="K105" s="75">
        <f t="shared" si="143"/>
        <v>0</v>
      </c>
      <c r="L105" s="50">
        <f t="shared" si="102"/>
        <v>0</v>
      </c>
      <c r="M105" s="75">
        <f>+M106+M107</f>
        <v>10647256000</v>
      </c>
      <c r="N105" s="51">
        <f t="shared" si="78"/>
        <v>1.0386157223871493E-3</v>
      </c>
      <c r="O105" s="75">
        <f t="shared" ref="O105:X105" si="144">+O106+O107</f>
        <v>0</v>
      </c>
      <c r="P105" s="75">
        <f t="shared" si="144"/>
        <v>67394974.090000004</v>
      </c>
      <c r="Q105" s="75">
        <f t="shared" si="144"/>
        <v>10579861025.91</v>
      </c>
      <c r="R105" s="75">
        <f t="shared" si="144"/>
        <v>0</v>
      </c>
      <c r="S105" s="75">
        <f t="shared" si="144"/>
        <v>10647256000</v>
      </c>
      <c r="T105" s="75">
        <f t="shared" si="144"/>
        <v>67394974.090000004</v>
      </c>
      <c r="U105" s="75">
        <f t="shared" si="144"/>
        <v>0</v>
      </c>
      <c r="V105" s="75">
        <f t="shared" si="144"/>
        <v>0</v>
      </c>
      <c r="W105" s="75">
        <f t="shared" si="144"/>
        <v>0</v>
      </c>
      <c r="X105" s="75">
        <f t="shared" si="144"/>
        <v>0</v>
      </c>
      <c r="Y105" s="52">
        <f t="shared" si="98"/>
        <v>0</v>
      </c>
      <c r="Z105" s="52">
        <f t="shared" si="99"/>
        <v>0</v>
      </c>
      <c r="AA105" s="52">
        <f t="shared" si="100"/>
        <v>0</v>
      </c>
      <c r="AB105" s="52" t="s">
        <v>41</v>
      </c>
      <c r="AC105" s="53" t="s">
        <v>41</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2"/>
        <v>0</v>
      </c>
      <c r="M106" s="58">
        <f>+F106+L106</f>
        <v>7147256000</v>
      </c>
      <c r="N106" s="59">
        <f t="shared" si="78"/>
        <v>6.9719864475183905E-4</v>
      </c>
      <c r="O106" s="57">
        <v>0</v>
      </c>
      <c r="P106" s="57">
        <v>67394974.090000004</v>
      </c>
      <c r="Q106" s="57">
        <f t="shared" ref="Q106:Q107" si="145">M106-P106</f>
        <v>7079861025.9099998</v>
      </c>
      <c r="R106" s="57">
        <v>0</v>
      </c>
      <c r="S106" s="57">
        <f t="shared" ref="S106:S107" si="146">+M106-R106</f>
        <v>7147256000</v>
      </c>
      <c r="T106" s="57">
        <f t="shared" ref="T106:T107" si="147">P106-R106</f>
        <v>67394974.090000004</v>
      </c>
      <c r="U106" s="57">
        <v>0</v>
      </c>
      <c r="V106" s="57">
        <f t="shared" ref="V106:V107" si="148">+R106-U106</f>
        <v>0</v>
      </c>
      <c r="W106" s="57">
        <v>0</v>
      </c>
      <c r="X106" s="60">
        <f t="shared" ref="X106:X107" si="149">+U106-W106</f>
        <v>0</v>
      </c>
      <c r="Y106" s="61">
        <f t="shared" si="98"/>
        <v>0</v>
      </c>
      <c r="Z106" s="61">
        <f t="shared" si="99"/>
        <v>0</v>
      </c>
      <c r="AA106" s="61">
        <f t="shared" si="100"/>
        <v>0</v>
      </c>
      <c r="AB106" s="61" t="s">
        <v>41</v>
      </c>
      <c r="AC106" s="62" t="s">
        <v>41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2"/>
        <v>0</v>
      </c>
      <c r="M107" s="58">
        <f>+F107+L107</f>
        <v>3500000000</v>
      </c>
      <c r="N107" s="59">
        <f t="shared" si="78"/>
        <v>3.4141707763531024E-4</v>
      </c>
      <c r="O107" s="57">
        <v>0</v>
      </c>
      <c r="P107" s="57">
        <v>0</v>
      </c>
      <c r="Q107" s="57">
        <f t="shared" si="145"/>
        <v>3500000000</v>
      </c>
      <c r="R107" s="57">
        <v>0</v>
      </c>
      <c r="S107" s="57">
        <f t="shared" si="146"/>
        <v>3500000000</v>
      </c>
      <c r="T107" s="57">
        <f t="shared" si="147"/>
        <v>0</v>
      </c>
      <c r="U107" s="57">
        <v>0</v>
      </c>
      <c r="V107" s="57">
        <f t="shared" si="148"/>
        <v>0</v>
      </c>
      <c r="W107" s="57">
        <v>0</v>
      </c>
      <c r="X107" s="60">
        <f t="shared" si="149"/>
        <v>0</v>
      </c>
      <c r="Y107" s="61">
        <f t="shared" si="98"/>
        <v>0</v>
      </c>
      <c r="Z107" s="61">
        <f t="shared" si="99"/>
        <v>0</v>
      </c>
      <c r="AA107" s="61">
        <f t="shared" si="100"/>
        <v>0</v>
      </c>
      <c r="AB107" s="61" t="s">
        <v>41</v>
      </c>
      <c r="AC107" s="62" t="s">
        <v>41</v>
      </c>
    </row>
    <row r="108" spans="1:29" ht="48.75" customHeight="1" x14ac:dyDescent="0.25">
      <c r="A108" s="46" t="s">
        <v>229</v>
      </c>
      <c r="B108" s="47" t="s">
        <v>42</v>
      </c>
      <c r="C108" s="47">
        <v>20</v>
      </c>
      <c r="D108" s="47" t="s">
        <v>39</v>
      </c>
      <c r="E108" s="48" t="s">
        <v>230</v>
      </c>
      <c r="F108" s="50">
        <f t="shared" ref="F108:K109" si="150">+F109</f>
        <v>16583220384</v>
      </c>
      <c r="G108" s="50">
        <f t="shared" si="150"/>
        <v>0</v>
      </c>
      <c r="H108" s="50">
        <f t="shared" si="150"/>
        <v>0</v>
      </c>
      <c r="I108" s="50">
        <f t="shared" si="150"/>
        <v>0</v>
      </c>
      <c r="J108" s="50">
        <f t="shared" si="150"/>
        <v>0</v>
      </c>
      <c r="K108" s="50">
        <f t="shared" si="150"/>
        <v>0</v>
      </c>
      <c r="L108" s="50">
        <f t="shared" si="102"/>
        <v>0</v>
      </c>
      <c r="M108" s="50">
        <f>+M109</f>
        <v>16583220384</v>
      </c>
      <c r="N108" s="51">
        <f t="shared" si="78"/>
        <v>1.6176556117964533E-3</v>
      </c>
      <c r="O108" s="50">
        <f t="shared" ref="O108:X109" si="151">+O109</f>
        <v>0</v>
      </c>
      <c r="P108" s="50">
        <f t="shared" si="151"/>
        <v>0</v>
      </c>
      <c r="Q108" s="50">
        <f t="shared" si="151"/>
        <v>16583220384</v>
      </c>
      <c r="R108" s="50">
        <f t="shared" si="151"/>
        <v>0</v>
      </c>
      <c r="S108" s="50">
        <f t="shared" si="151"/>
        <v>16583220384</v>
      </c>
      <c r="T108" s="50">
        <f t="shared" si="151"/>
        <v>0</v>
      </c>
      <c r="U108" s="50">
        <f t="shared" si="151"/>
        <v>0</v>
      </c>
      <c r="V108" s="50">
        <f t="shared" si="151"/>
        <v>0</v>
      </c>
      <c r="W108" s="50">
        <f t="shared" si="151"/>
        <v>0</v>
      </c>
      <c r="X108" s="50">
        <f t="shared" si="151"/>
        <v>0</v>
      </c>
      <c r="Y108" s="52">
        <f t="shared" si="98"/>
        <v>0</v>
      </c>
      <c r="Z108" s="52">
        <f t="shared" si="99"/>
        <v>0</v>
      </c>
      <c r="AA108" s="52">
        <f t="shared" si="100"/>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0"/>
        <v>0</v>
      </c>
      <c r="H109" s="50">
        <f t="shared" si="150"/>
        <v>0</v>
      </c>
      <c r="I109" s="50">
        <f t="shared" si="150"/>
        <v>0</v>
      </c>
      <c r="J109" s="50">
        <f t="shared" si="150"/>
        <v>0</v>
      </c>
      <c r="K109" s="50">
        <f t="shared" si="150"/>
        <v>0</v>
      </c>
      <c r="L109" s="50">
        <f t="shared" si="102"/>
        <v>0</v>
      </c>
      <c r="M109" s="50">
        <f>+M110</f>
        <v>16583220384</v>
      </c>
      <c r="N109" s="51">
        <f t="shared" si="78"/>
        <v>1.6176556117964533E-3</v>
      </c>
      <c r="O109" s="50">
        <f t="shared" si="151"/>
        <v>0</v>
      </c>
      <c r="P109" s="50">
        <f t="shared" si="151"/>
        <v>0</v>
      </c>
      <c r="Q109" s="50">
        <f t="shared" si="151"/>
        <v>16583220384</v>
      </c>
      <c r="R109" s="50">
        <f t="shared" si="151"/>
        <v>0</v>
      </c>
      <c r="S109" s="50">
        <f t="shared" si="151"/>
        <v>16583220384</v>
      </c>
      <c r="T109" s="50">
        <f t="shared" si="151"/>
        <v>0</v>
      </c>
      <c r="U109" s="50">
        <f t="shared" si="151"/>
        <v>0</v>
      </c>
      <c r="V109" s="50">
        <f t="shared" si="151"/>
        <v>0</v>
      </c>
      <c r="W109" s="50">
        <f t="shared" si="151"/>
        <v>0</v>
      </c>
      <c r="X109" s="50">
        <f t="shared" si="151"/>
        <v>0</v>
      </c>
      <c r="Y109" s="61">
        <f t="shared" si="98"/>
        <v>0</v>
      </c>
      <c r="Z109" s="61">
        <f t="shared" si="99"/>
        <v>0</v>
      </c>
      <c r="AA109" s="61">
        <f t="shared" si="100"/>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2"/>
        <v>0</v>
      </c>
      <c r="M110" s="83">
        <f>+F110+L110</f>
        <v>16583220384</v>
      </c>
      <c r="N110" s="84">
        <f t="shared" si="78"/>
        <v>1.6176556117964533E-3</v>
      </c>
      <c r="O110" s="82">
        <v>0</v>
      </c>
      <c r="P110" s="82">
        <v>0</v>
      </c>
      <c r="Q110" s="57">
        <f t="shared" ref="Q110" si="152">M110-P110</f>
        <v>16583220384</v>
      </c>
      <c r="R110" s="82">
        <v>0</v>
      </c>
      <c r="S110" s="57">
        <f t="shared" ref="S110" si="153">+M110-R110</f>
        <v>16583220384</v>
      </c>
      <c r="T110" s="57">
        <f t="shared" ref="T110" si="154">P110-R110</f>
        <v>0</v>
      </c>
      <c r="U110" s="82">
        <v>0</v>
      </c>
      <c r="V110" s="57">
        <f t="shared" ref="V110" si="155">+R110-U110</f>
        <v>0</v>
      </c>
      <c r="W110" s="82">
        <v>0</v>
      </c>
      <c r="X110" s="60">
        <f t="shared" ref="X110" si="156">+U110-W110</f>
        <v>0</v>
      </c>
      <c r="Y110" s="61">
        <f t="shared" si="98"/>
        <v>0</v>
      </c>
      <c r="Z110" s="61">
        <f t="shared" si="99"/>
        <v>0</v>
      </c>
      <c r="AA110" s="61">
        <f t="shared" si="100"/>
        <v>0</v>
      </c>
      <c r="AB110" s="61" t="s">
        <v>41</v>
      </c>
      <c r="AC110" s="62" t="s">
        <v>41</v>
      </c>
    </row>
    <row r="111" spans="1:29" ht="27" customHeight="1" thickBot="1" x14ac:dyDescent="0.3">
      <c r="A111" s="324" t="s">
        <v>235</v>
      </c>
      <c r="B111" s="336" t="s">
        <v>38</v>
      </c>
      <c r="C111" s="338">
        <v>11</v>
      </c>
      <c r="D111" s="87" t="s">
        <v>39</v>
      </c>
      <c r="E111" s="340" t="s">
        <v>236</v>
      </c>
      <c r="F111" s="88">
        <f t="shared" ref="F111:K112" si="157">+F113</f>
        <v>2665328141553</v>
      </c>
      <c r="G111" s="28">
        <f t="shared" si="157"/>
        <v>0</v>
      </c>
      <c r="H111" s="28">
        <f t="shared" si="157"/>
        <v>0</v>
      </c>
      <c r="I111" s="28">
        <f t="shared" si="157"/>
        <v>0</v>
      </c>
      <c r="J111" s="28">
        <f t="shared" si="157"/>
        <v>0</v>
      </c>
      <c r="K111" s="28">
        <f t="shared" si="157"/>
        <v>0</v>
      </c>
      <c r="L111" s="28">
        <f t="shared" si="102"/>
        <v>0</v>
      </c>
      <c r="M111" s="28">
        <f>+M113</f>
        <v>2665328141553</v>
      </c>
      <c r="N111" s="89">
        <f t="shared" si="78"/>
        <v>0.25999672715090794</v>
      </c>
      <c r="O111" s="28">
        <f t="shared" ref="O111:X112" si="158">+O113</f>
        <v>0</v>
      </c>
      <c r="P111" s="28">
        <f t="shared" si="158"/>
        <v>0</v>
      </c>
      <c r="Q111" s="28">
        <f t="shared" si="158"/>
        <v>2665328141553</v>
      </c>
      <c r="R111" s="28">
        <f t="shared" si="158"/>
        <v>0</v>
      </c>
      <c r="S111" s="28">
        <f t="shared" si="158"/>
        <v>2665328141553</v>
      </c>
      <c r="T111" s="28">
        <f t="shared" si="158"/>
        <v>0</v>
      </c>
      <c r="U111" s="28">
        <f t="shared" si="158"/>
        <v>0</v>
      </c>
      <c r="V111" s="28">
        <f t="shared" si="158"/>
        <v>0</v>
      </c>
      <c r="W111" s="28">
        <f t="shared" si="158"/>
        <v>0</v>
      </c>
      <c r="X111" s="28">
        <f t="shared" si="158"/>
        <v>0</v>
      </c>
      <c r="Y111" s="30">
        <f t="shared" si="98"/>
        <v>0</v>
      </c>
      <c r="Z111" s="30">
        <f t="shared" si="99"/>
        <v>0</v>
      </c>
      <c r="AA111" s="30">
        <f t="shared" si="100"/>
        <v>0</v>
      </c>
      <c r="AB111" s="30" t="s">
        <v>41</v>
      </c>
      <c r="AC111" s="30" t="s">
        <v>41</v>
      </c>
    </row>
    <row r="112" spans="1:29" ht="27" customHeight="1" thickBot="1" x14ac:dyDescent="0.3">
      <c r="A112" s="326"/>
      <c r="B112" s="337"/>
      <c r="C112" s="339"/>
      <c r="D112" s="90" t="s">
        <v>237</v>
      </c>
      <c r="E112" s="341"/>
      <c r="F112" s="34">
        <f t="shared" si="157"/>
        <v>57940921534</v>
      </c>
      <c r="G112" s="34">
        <f t="shared" si="157"/>
        <v>0</v>
      </c>
      <c r="H112" s="34">
        <f t="shared" si="157"/>
        <v>0</v>
      </c>
      <c r="I112" s="34">
        <f t="shared" si="157"/>
        <v>0</v>
      </c>
      <c r="J112" s="34">
        <f t="shared" si="157"/>
        <v>0</v>
      </c>
      <c r="K112" s="34">
        <f t="shared" si="157"/>
        <v>0</v>
      </c>
      <c r="L112" s="34">
        <f t="shared" si="102"/>
        <v>0</v>
      </c>
      <c r="M112" s="34">
        <f>+M114</f>
        <v>57940921534</v>
      </c>
      <c r="N112" s="91">
        <f t="shared" si="78"/>
        <v>5.6520057444671701E-3</v>
      </c>
      <c r="O112" s="34">
        <f t="shared" si="158"/>
        <v>0</v>
      </c>
      <c r="P112" s="34">
        <f t="shared" si="158"/>
        <v>0</v>
      </c>
      <c r="Q112" s="34">
        <f t="shared" si="158"/>
        <v>57940921534</v>
      </c>
      <c r="R112" s="34">
        <f t="shared" si="158"/>
        <v>0</v>
      </c>
      <c r="S112" s="34">
        <f t="shared" si="158"/>
        <v>57940921534</v>
      </c>
      <c r="T112" s="34">
        <f t="shared" si="158"/>
        <v>0</v>
      </c>
      <c r="U112" s="34">
        <f t="shared" si="158"/>
        <v>0</v>
      </c>
      <c r="V112" s="34">
        <f t="shared" si="158"/>
        <v>0</v>
      </c>
      <c r="W112" s="34">
        <f t="shared" si="158"/>
        <v>0</v>
      </c>
      <c r="X112" s="34">
        <f t="shared" si="158"/>
        <v>0</v>
      </c>
      <c r="Y112" s="30">
        <f t="shared" si="98"/>
        <v>0</v>
      </c>
      <c r="Z112" s="30">
        <f t="shared" si="99"/>
        <v>0</v>
      </c>
      <c r="AA112" s="30">
        <f t="shared" si="100"/>
        <v>0</v>
      </c>
      <c r="AB112" s="30" t="s">
        <v>41</v>
      </c>
      <c r="AC112" s="30" t="s">
        <v>41</v>
      </c>
    </row>
    <row r="113" spans="1:29" ht="38.25" customHeight="1" x14ac:dyDescent="0.25">
      <c r="A113" s="333" t="s">
        <v>238</v>
      </c>
      <c r="B113" s="334" t="s">
        <v>38</v>
      </c>
      <c r="C113" s="334">
        <v>11</v>
      </c>
      <c r="D113" s="39" t="s">
        <v>39</v>
      </c>
      <c r="E113" s="335" t="s">
        <v>239</v>
      </c>
      <c r="F113" s="92">
        <f t="shared" ref="F113:K113" si="159">+F118</f>
        <v>2665328141553</v>
      </c>
      <c r="G113" s="92">
        <f t="shared" si="159"/>
        <v>0</v>
      </c>
      <c r="H113" s="92">
        <f t="shared" si="159"/>
        <v>0</v>
      </c>
      <c r="I113" s="92">
        <f t="shared" si="159"/>
        <v>0</v>
      </c>
      <c r="J113" s="92">
        <f t="shared" si="159"/>
        <v>0</v>
      </c>
      <c r="K113" s="92">
        <f t="shared" si="159"/>
        <v>0</v>
      </c>
      <c r="L113" s="42">
        <f t="shared" si="102"/>
        <v>0</v>
      </c>
      <c r="M113" s="92">
        <f>+M118</f>
        <v>2665328141553</v>
      </c>
      <c r="N113" s="93">
        <f t="shared" si="78"/>
        <v>0.25999672715090794</v>
      </c>
      <c r="O113" s="92">
        <f t="shared" ref="O113:X113" si="160">+O118</f>
        <v>0</v>
      </c>
      <c r="P113" s="92">
        <f t="shared" si="160"/>
        <v>0</v>
      </c>
      <c r="Q113" s="92">
        <f t="shared" si="160"/>
        <v>2665328141553</v>
      </c>
      <c r="R113" s="92">
        <f t="shared" si="160"/>
        <v>0</v>
      </c>
      <c r="S113" s="92">
        <f t="shared" si="160"/>
        <v>2665328141553</v>
      </c>
      <c r="T113" s="92">
        <f t="shared" si="160"/>
        <v>0</v>
      </c>
      <c r="U113" s="92">
        <f t="shared" si="160"/>
        <v>0</v>
      </c>
      <c r="V113" s="92">
        <f t="shared" si="160"/>
        <v>0</v>
      </c>
      <c r="W113" s="92">
        <f t="shared" si="160"/>
        <v>0</v>
      </c>
      <c r="X113" s="92">
        <f t="shared" si="160"/>
        <v>0</v>
      </c>
      <c r="Y113" s="61">
        <f t="shared" si="98"/>
        <v>0</v>
      </c>
      <c r="Z113" s="61">
        <f t="shared" si="99"/>
        <v>0</v>
      </c>
      <c r="AA113" s="61">
        <f t="shared" si="100"/>
        <v>0</v>
      </c>
      <c r="AB113" s="61" t="s">
        <v>41</v>
      </c>
      <c r="AC113" s="62" t="s">
        <v>41</v>
      </c>
    </row>
    <row r="114" spans="1:29" ht="29.25" customHeight="1" x14ac:dyDescent="0.25">
      <c r="A114" s="312"/>
      <c r="B114" s="316"/>
      <c r="C114" s="316"/>
      <c r="D114" s="47" t="s">
        <v>237</v>
      </c>
      <c r="E114" s="308"/>
      <c r="F114" s="66">
        <f t="shared" ref="F114:K116" si="161">+F115</f>
        <v>57940921534</v>
      </c>
      <c r="G114" s="66">
        <f t="shared" si="161"/>
        <v>0</v>
      </c>
      <c r="H114" s="66">
        <f t="shared" si="161"/>
        <v>0</v>
      </c>
      <c r="I114" s="66">
        <f t="shared" si="161"/>
        <v>0</v>
      </c>
      <c r="J114" s="66">
        <f t="shared" si="161"/>
        <v>0</v>
      </c>
      <c r="K114" s="66">
        <f t="shared" si="161"/>
        <v>0</v>
      </c>
      <c r="L114" s="50">
        <f t="shared" si="102"/>
        <v>0</v>
      </c>
      <c r="M114" s="66">
        <f>+M115</f>
        <v>57940921534</v>
      </c>
      <c r="N114" s="51">
        <f t="shared" si="78"/>
        <v>5.6520057444671701E-3</v>
      </c>
      <c r="O114" s="66">
        <f t="shared" ref="O114:X116" si="162">+O115</f>
        <v>0</v>
      </c>
      <c r="P114" s="66">
        <f t="shared" si="162"/>
        <v>0</v>
      </c>
      <c r="Q114" s="66">
        <f t="shared" si="162"/>
        <v>57940921534</v>
      </c>
      <c r="R114" s="66">
        <f t="shared" si="162"/>
        <v>0</v>
      </c>
      <c r="S114" s="66">
        <f t="shared" si="162"/>
        <v>57940921534</v>
      </c>
      <c r="T114" s="66">
        <f t="shared" si="162"/>
        <v>0</v>
      </c>
      <c r="U114" s="66">
        <f t="shared" si="162"/>
        <v>0</v>
      </c>
      <c r="V114" s="66">
        <f t="shared" si="162"/>
        <v>0</v>
      </c>
      <c r="W114" s="66">
        <f t="shared" si="162"/>
        <v>0</v>
      </c>
      <c r="X114" s="66">
        <f t="shared" si="162"/>
        <v>0</v>
      </c>
      <c r="Y114" s="61">
        <f t="shared" si="98"/>
        <v>0</v>
      </c>
      <c r="Z114" s="61">
        <f t="shared" si="99"/>
        <v>0</v>
      </c>
      <c r="AA114" s="61">
        <f t="shared" si="100"/>
        <v>0</v>
      </c>
      <c r="AB114" s="61" t="s">
        <v>41</v>
      </c>
      <c r="AC114" s="62" t="s">
        <v>41</v>
      </c>
    </row>
    <row r="115" spans="1:29" ht="42" customHeight="1" x14ac:dyDescent="0.25">
      <c r="A115" s="46" t="s">
        <v>240</v>
      </c>
      <c r="B115" s="47" t="s">
        <v>38</v>
      </c>
      <c r="C115" s="47">
        <v>11</v>
      </c>
      <c r="D115" s="47" t="s">
        <v>237</v>
      </c>
      <c r="E115" s="48" t="s">
        <v>241</v>
      </c>
      <c r="F115" s="66">
        <f t="shared" si="161"/>
        <v>57940921534</v>
      </c>
      <c r="G115" s="66">
        <f t="shared" si="161"/>
        <v>0</v>
      </c>
      <c r="H115" s="66">
        <f t="shared" si="161"/>
        <v>0</v>
      </c>
      <c r="I115" s="66">
        <f t="shared" si="161"/>
        <v>0</v>
      </c>
      <c r="J115" s="66">
        <f t="shared" si="161"/>
        <v>0</v>
      </c>
      <c r="K115" s="66">
        <f t="shared" si="161"/>
        <v>0</v>
      </c>
      <c r="L115" s="50">
        <f t="shared" si="102"/>
        <v>0</v>
      </c>
      <c r="M115" s="66">
        <f>+M116</f>
        <v>57940921534</v>
      </c>
      <c r="N115" s="51">
        <f t="shared" si="78"/>
        <v>5.6520057444671701E-3</v>
      </c>
      <c r="O115" s="66">
        <f t="shared" si="162"/>
        <v>0</v>
      </c>
      <c r="P115" s="66">
        <f t="shared" si="162"/>
        <v>0</v>
      </c>
      <c r="Q115" s="66">
        <f t="shared" si="162"/>
        <v>57940921534</v>
      </c>
      <c r="R115" s="66">
        <f t="shared" si="162"/>
        <v>0</v>
      </c>
      <c r="S115" s="66">
        <f t="shared" si="162"/>
        <v>57940921534</v>
      </c>
      <c r="T115" s="66">
        <f t="shared" si="162"/>
        <v>0</v>
      </c>
      <c r="U115" s="66">
        <f t="shared" si="162"/>
        <v>0</v>
      </c>
      <c r="V115" s="66">
        <f t="shared" si="162"/>
        <v>0</v>
      </c>
      <c r="W115" s="66">
        <f t="shared" si="162"/>
        <v>0</v>
      </c>
      <c r="X115" s="66">
        <f t="shared" si="162"/>
        <v>0</v>
      </c>
      <c r="Y115" s="61">
        <f t="shared" si="98"/>
        <v>0</v>
      </c>
      <c r="Z115" s="61">
        <f t="shared" si="99"/>
        <v>0</v>
      </c>
      <c r="AA115" s="61">
        <f t="shared" si="100"/>
        <v>0</v>
      </c>
      <c r="AB115" s="61" t="s">
        <v>41</v>
      </c>
      <c r="AC115" s="62" t="s">
        <v>41</v>
      </c>
    </row>
    <row r="116" spans="1:29" ht="42" customHeight="1" x14ac:dyDescent="0.25">
      <c r="A116" s="46" t="s">
        <v>242</v>
      </c>
      <c r="B116" s="47" t="s">
        <v>38</v>
      </c>
      <c r="C116" s="47">
        <v>11</v>
      </c>
      <c r="D116" s="47" t="s">
        <v>237</v>
      </c>
      <c r="E116" s="48" t="s">
        <v>243</v>
      </c>
      <c r="F116" s="66">
        <f t="shared" si="161"/>
        <v>57940921534</v>
      </c>
      <c r="G116" s="66">
        <f t="shared" si="161"/>
        <v>0</v>
      </c>
      <c r="H116" s="66">
        <f t="shared" si="161"/>
        <v>0</v>
      </c>
      <c r="I116" s="66">
        <f t="shared" si="161"/>
        <v>0</v>
      </c>
      <c r="J116" s="66">
        <f t="shared" si="161"/>
        <v>0</v>
      </c>
      <c r="K116" s="66">
        <f t="shared" si="161"/>
        <v>0</v>
      </c>
      <c r="L116" s="50">
        <f t="shared" si="102"/>
        <v>0</v>
      </c>
      <c r="M116" s="66">
        <f>+M117</f>
        <v>57940921534</v>
      </c>
      <c r="N116" s="51">
        <f t="shared" si="78"/>
        <v>5.6520057444671701E-3</v>
      </c>
      <c r="O116" s="66">
        <f t="shared" si="162"/>
        <v>0</v>
      </c>
      <c r="P116" s="66">
        <f t="shared" si="162"/>
        <v>0</v>
      </c>
      <c r="Q116" s="66">
        <f t="shared" si="162"/>
        <v>57940921534</v>
      </c>
      <c r="R116" s="66">
        <f t="shared" si="162"/>
        <v>0</v>
      </c>
      <c r="S116" s="66">
        <f t="shared" si="162"/>
        <v>57940921534</v>
      </c>
      <c r="T116" s="66">
        <f t="shared" si="162"/>
        <v>0</v>
      </c>
      <c r="U116" s="66">
        <f t="shared" si="162"/>
        <v>0</v>
      </c>
      <c r="V116" s="66">
        <f t="shared" si="162"/>
        <v>0</v>
      </c>
      <c r="W116" s="66">
        <f t="shared" si="162"/>
        <v>0</v>
      </c>
      <c r="X116" s="66">
        <f t="shared" si="162"/>
        <v>0</v>
      </c>
      <c r="Y116" s="61">
        <f t="shared" si="98"/>
        <v>0</v>
      </c>
      <c r="Z116" s="61">
        <f t="shared" si="99"/>
        <v>0</v>
      </c>
      <c r="AA116" s="61">
        <f t="shared" si="100"/>
        <v>0</v>
      </c>
      <c r="AB116" s="61" t="s">
        <v>41</v>
      </c>
      <c r="AC116" s="62"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2"/>
        <v>0</v>
      </c>
      <c r="M117" s="58">
        <f>+F117+L117</f>
        <v>57940921534</v>
      </c>
      <c r="N117" s="59">
        <f t="shared" si="78"/>
        <v>5.6520057444671701E-3</v>
      </c>
      <c r="O117" s="57">
        <v>0</v>
      </c>
      <c r="P117" s="57">
        <v>0</v>
      </c>
      <c r="Q117" s="57">
        <f t="shared" ref="Q117" si="163">M117-P117</f>
        <v>57940921534</v>
      </c>
      <c r="R117" s="57">
        <v>0</v>
      </c>
      <c r="S117" s="57">
        <f t="shared" ref="S117" si="164">+M117-R117</f>
        <v>57940921534</v>
      </c>
      <c r="T117" s="57">
        <f t="shared" ref="T117" si="165">P117-R117</f>
        <v>0</v>
      </c>
      <c r="U117" s="57">
        <v>0</v>
      </c>
      <c r="V117" s="57">
        <f t="shared" ref="V117" si="166">+R117-U117</f>
        <v>0</v>
      </c>
      <c r="W117" s="57">
        <v>0</v>
      </c>
      <c r="X117" s="60">
        <f t="shared" ref="X117" si="167">+U117-W117</f>
        <v>0</v>
      </c>
      <c r="Y117" s="61">
        <f t="shared" si="98"/>
        <v>0</v>
      </c>
      <c r="Z117" s="61">
        <f t="shared" si="99"/>
        <v>0</v>
      </c>
      <c r="AA117" s="61">
        <f t="shared" si="100"/>
        <v>0</v>
      </c>
      <c r="AB117" s="61" t="s">
        <v>41</v>
      </c>
      <c r="AC117" s="62" t="s">
        <v>41</v>
      </c>
    </row>
    <row r="118" spans="1:29" ht="42" customHeight="1" x14ac:dyDescent="0.25">
      <c r="A118" s="46" t="s">
        <v>245</v>
      </c>
      <c r="B118" s="47" t="s">
        <v>38</v>
      </c>
      <c r="C118" s="47">
        <v>11</v>
      </c>
      <c r="D118" s="47" t="s">
        <v>39</v>
      </c>
      <c r="E118" s="48" t="s">
        <v>246</v>
      </c>
      <c r="F118" s="66">
        <f t="shared" ref="F118:X118" si="168">+F119</f>
        <v>2665328141553</v>
      </c>
      <c r="G118" s="66">
        <f t="shared" si="168"/>
        <v>0</v>
      </c>
      <c r="H118" s="66">
        <f t="shared" si="168"/>
        <v>0</v>
      </c>
      <c r="I118" s="66">
        <f t="shared" si="168"/>
        <v>0</v>
      </c>
      <c r="J118" s="66">
        <f t="shared" si="168"/>
        <v>0</v>
      </c>
      <c r="K118" s="66">
        <f t="shared" si="168"/>
        <v>0</v>
      </c>
      <c r="L118" s="50">
        <f t="shared" si="102"/>
        <v>0</v>
      </c>
      <c r="M118" s="66">
        <f t="shared" si="168"/>
        <v>2665328141553</v>
      </c>
      <c r="N118" s="96">
        <f t="shared" si="78"/>
        <v>0.25999672715090794</v>
      </c>
      <c r="O118" s="66">
        <f t="shared" si="168"/>
        <v>0</v>
      </c>
      <c r="P118" s="66">
        <f t="shared" si="168"/>
        <v>0</v>
      </c>
      <c r="Q118" s="66">
        <f t="shared" si="168"/>
        <v>2665328141553</v>
      </c>
      <c r="R118" s="66">
        <f t="shared" si="168"/>
        <v>0</v>
      </c>
      <c r="S118" s="66">
        <f t="shared" si="168"/>
        <v>2665328141553</v>
      </c>
      <c r="T118" s="66">
        <f t="shared" si="168"/>
        <v>0</v>
      </c>
      <c r="U118" s="66">
        <f t="shared" si="168"/>
        <v>0</v>
      </c>
      <c r="V118" s="66">
        <f t="shared" si="168"/>
        <v>0</v>
      </c>
      <c r="W118" s="66">
        <f t="shared" si="168"/>
        <v>0</v>
      </c>
      <c r="X118" s="66">
        <f t="shared" si="168"/>
        <v>0</v>
      </c>
      <c r="Y118" s="61">
        <f t="shared" si="98"/>
        <v>0</v>
      </c>
      <c r="Z118" s="61">
        <f t="shared" si="99"/>
        <v>0</v>
      </c>
      <c r="AA118" s="61">
        <f t="shared" si="100"/>
        <v>0</v>
      </c>
      <c r="AB118" s="61" t="s">
        <v>41</v>
      </c>
      <c r="AC118" s="62"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2"/>
        <v>0</v>
      </c>
      <c r="M119" s="83">
        <f>+F119+L119</f>
        <v>2665328141553</v>
      </c>
      <c r="N119" s="97">
        <f t="shared" ref="N119:N182" si="169">M119/$M$345</f>
        <v>0.25999672715090794</v>
      </c>
      <c r="O119" s="82">
        <v>0</v>
      </c>
      <c r="P119" s="82">
        <v>0</v>
      </c>
      <c r="Q119" s="57">
        <f t="shared" ref="Q119" si="170">M119-P119</f>
        <v>2665328141553</v>
      </c>
      <c r="R119" s="82">
        <v>0</v>
      </c>
      <c r="S119" s="57">
        <f t="shared" ref="S119" si="171">+M119-R119</f>
        <v>2665328141553</v>
      </c>
      <c r="T119" s="57">
        <f t="shared" ref="T119" si="172">P119-R119</f>
        <v>0</v>
      </c>
      <c r="U119" s="82">
        <v>0</v>
      </c>
      <c r="V119" s="57">
        <f t="shared" ref="V119" si="173">+R119-U119</f>
        <v>0</v>
      </c>
      <c r="W119" s="82">
        <v>0</v>
      </c>
      <c r="X119" s="60">
        <f t="shared" ref="X119" si="174">+U119-W119</f>
        <v>0</v>
      </c>
      <c r="Y119" s="61">
        <f t="shared" si="98"/>
        <v>0</v>
      </c>
      <c r="Z119" s="61">
        <f t="shared" si="99"/>
        <v>0</v>
      </c>
      <c r="AA119" s="61">
        <f t="shared" si="100"/>
        <v>0</v>
      </c>
      <c r="AB119" s="61" t="s">
        <v>41</v>
      </c>
      <c r="AC119" s="62" t="s">
        <v>41</v>
      </c>
    </row>
    <row r="120" spans="1:29" s="32" customFormat="1" ht="22.5" customHeight="1" thickBot="1" x14ac:dyDescent="0.3">
      <c r="A120" s="324" t="s">
        <v>249</v>
      </c>
      <c r="B120" s="27" t="s">
        <v>38</v>
      </c>
      <c r="C120" s="98">
        <v>10</v>
      </c>
      <c r="D120" s="327" t="s">
        <v>39</v>
      </c>
      <c r="E120" s="330" t="s">
        <v>250</v>
      </c>
      <c r="F120" s="28">
        <f>+F124+F240+F246+F289+F295+F305</f>
        <v>5663082821654</v>
      </c>
      <c r="G120" s="28">
        <f t="shared" ref="G120:K120" si="175">+G124+G240+G246+G289+G295+G305</f>
        <v>0</v>
      </c>
      <c r="H120" s="28">
        <f t="shared" si="175"/>
        <v>0</v>
      </c>
      <c r="I120" s="28">
        <f t="shared" si="175"/>
        <v>345161334205</v>
      </c>
      <c r="J120" s="28">
        <f t="shared" si="175"/>
        <v>0</v>
      </c>
      <c r="K120" s="28">
        <f t="shared" si="175"/>
        <v>0</v>
      </c>
      <c r="L120" s="99">
        <f t="shared" si="102"/>
        <v>-345161334205</v>
      </c>
      <c r="M120" s="28">
        <f t="shared" ref="M120" si="176">+M124+M240+M246+M289+M295+M305</f>
        <v>5317921487449</v>
      </c>
      <c r="N120" s="100">
        <f t="shared" si="169"/>
        <v>0.51875120381110273</v>
      </c>
      <c r="O120" s="28">
        <f t="shared" ref="O120:X120" si="177">+O124+O240+O246+O289+O295+O305</f>
        <v>0</v>
      </c>
      <c r="P120" s="28">
        <f t="shared" si="177"/>
        <v>5131495287732.5</v>
      </c>
      <c r="Q120" s="28">
        <f t="shared" si="177"/>
        <v>186426199716.49997</v>
      </c>
      <c r="R120" s="28">
        <f t="shared" si="177"/>
        <v>5128064214929.5</v>
      </c>
      <c r="S120" s="28">
        <f t="shared" si="177"/>
        <v>189857272519.49997</v>
      </c>
      <c r="T120" s="28">
        <f t="shared" si="177"/>
        <v>3431072803</v>
      </c>
      <c r="U120" s="28">
        <f t="shared" si="177"/>
        <v>725138117505</v>
      </c>
      <c r="V120" s="28">
        <f t="shared" si="177"/>
        <v>4402926097424.5</v>
      </c>
      <c r="W120" s="28">
        <f t="shared" si="177"/>
        <v>725067293981</v>
      </c>
      <c r="X120" s="28">
        <f t="shared" si="177"/>
        <v>70823524</v>
      </c>
      <c r="Y120" s="30">
        <f t="shared" si="98"/>
        <v>0.96429859429711617</v>
      </c>
      <c r="Z120" s="30">
        <f t="shared" si="99"/>
        <v>0.13635743198097644</v>
      </c>
      <c r="AA120" s="30">
        <f t="shared" si="100"/>
        <v>0.13634411408522201</v>
      </c>
      <c r="AB120" s="30">
        <f t="shared" si="101"/>
        <v>0.14140581847510447</v>
      </c>
      <c r="AC120" s="30">
        <f t="shared" si="117"/>
        <v>0.99990233098731085</v>
      </c>
    </row>
    <row r="121" spans="1:29" s="32" customFormat="1" ht="25.5" customHeight="1" thickBot="1" x14ac:dyDescent="0.3">
      <c r="A121" s="325"/>
      <c r="B121" s="27" t="s">
        <v>38</v>
      </c>
      <c r="C121" s="98">
        <v>11</v>
      </c>
      <c r="D121" s="328"/>
      <c r="E121" s="331"/>
      <c r="F121" s="28">
        <f>+F125</f>
        <v>1229871081320</v>
      </c>
      <c r="G121" s="28">
        <f t="shared" ref="G121:K121" si="178">+G125</f>
        <v>0</v>
      </c>
      <c r="H121" s="28">
        <f t="shared" si="178"/>
        <v>0</v>
      </c>
      <c r="I121" s="28">
        <f t="shared" si="178"/>
        <v>0</v>
      </c>
      <c r="J121" s="28">
        <f t="shared" si="178"/>
        <v>0</v>
      </c>
      <c r="K121" s="28">
        <f t="shared" si="178"/>
        <v>0</v>
      </c>
      <c r="L121" s="99">
        <f t="shared" si="102"/>
        <v>0</v>
      </c>
      <c r="M121" s="28">
        <f t="shared" ref="M121" si="179">+M125</f>
        <v>1229871081320</v>
      </c>
      <c r="N121" s="100">
        <f t="shared" si="169"/>
        <v>0.11997114012927239</v>
      </c>
      <c r="O121" s="28">
        <f t="shared" ref="O121:X121" si="180">+O125</f>
        <v>0</v>
      </c>
      <c r="P121" s="28">
        <f t="shared" si="180"/>
        <v>1229871081320</v>
      </c>
      <c r="Q121" s="28">
        <f t="shared" si="180"/>
        <v>0</v>
      </c>
      <c r="R121" s="28">
        <f t="shared" si="180"/>
        <v>1229871081320</v>
      </c>
      <c r="S121" s="28">
        <f t="shared" si="180"/>
        <v>0</v>
      </c>
      <c r="T121" s="28">
        <f t="shared" si="180"/>
        <v>0</v>
      </c>
      <c r="U121" s="28">
        <f t="shared" si="180"/>
        <v>277908603867</v>
      </c>
      <c r="V121" s="28">
        <f t="shared" si="180"/>
        <v>951962477453</v>
      </c>
      <c r="W121" s="28">
        <f t="shared" si="180"/>
        <v>207153844545</v>
      </c>
      <c r="X121" s="28">
        <f t="shared" si="180"/>
        <v>70754759322</v>
      </c>
      <c r="Y121" s="30">
        <f t="shared" si="98"/>
        <v>1</v>
      </c>
      <c r="Z121" s="30">
        <f t="shared" si="99"/>
        <v>0.22596563825919491</v>
      </c>
      <c r="AA121" s="30">
        <f t="shared" si="100"/>
        <v>0.16843541383432259</v>
      </c>
      <c r="AB121" s="30">
        <f t="shared" si="101"/>
        <v>0.22596563825919491</v>
      </c>
      <c r="AC121" s="30">
        <f t="shared" si="117"/>
        <v>0.74540277509414055</v>
      </c>
    </row>
    <row r="122" spans="1:29" s="32" customFormat="1" ht="25.5" customHeight="1" thickBot="1" x14ac:dyDescent="0.3">
      <c r="A122" s="325"/>
      <c r="B122" s="27" t="s">
        <v>42</v>
      </c>
      <c r="C122" s="98">
        <v>20</v>
      </c>
      <c r="D122" s="328"/>
      <c r="E122" s="331"/>
      <c r="F122" s="28">
        <f>+F306</f>
        <v>223290886376</v>
      </c>
      <c r="G122" s="28">
        <f t="shared" ref="G122:K122" si="181">+G306</f>
        <v>0</v>
      </c>
      <c r="H122" s="28">
        <f t="shared" si="181"/>
        <v>0</v>
      </c>
      <c r="I122" s="28">
        <f t="shared" si="181"/>
        <v>0</v>
      </c>
      <c r="J122" s="28">
        <f t="shared" si="181"/>
        <v>6678407469</v>
      </c>
      <c r="K122" s="28">
        <f t="shared" si="181"/>
        <v>6678407469</v>
      </c>
      <c r="L122" s="99">
        <f t="shared" si="102"/>
        <v>0</v>
      </c>
      <c r="M122" s="28">
        <f t="shared" ref="M122" si="182">+M306</f>
        <v>223290886376</v>
      </c>
      <c r="N122" s="100">
        <f t="shared" si="169"/>
        <v>2.1781520539740577E-2</v>
      </c>
      <c r="O122" s="28">
        <f t="shared" ref="O122:X122" si="183">+O306</f>
        <v>0</v>
      </c>
      <c r="P122" s="28">
        <f t="shared" si="183"/>
        <v>124053829055.39999</v>
      </c>
      <c r="Q122" s="28">
        <f t="shared" si="183"/>
        <v>99237057320.600006</v>
      </c>
      <c r="R122" s="28">
        <f t="shared" si="183"/>
        <v>37204188549.400002</v>
      </c>
      <c r="S122" s="28">
        <f t="shared" si="183"/>
        <v>186086697826.60001</v>
      </c>
      <c r="T122" s="28">
        <f t="shared" si="183"/>
        <v>86849640506</v>
      </c>
      <c r="U122" s="28">
        <f t="shared" si="183"/>
        <v>151217275</v>
      </c>
      <c r="V122" s="28">
        <f t="shared" si="183"/>
        <v>37052971274.400002</v>
      </c>
      <c r="W122" s="28">
        <f t="shared" si="183"/>
        <v>150739208</v>
      </c>
      <c r="X122" s="28">
        <f t="shared" si="183"/>
        <v>478067</v>
      </c>
      <c r="Y122" s="30">
        <f t="shared" si="98"/>
        <v>0.16661758638349344</v>
      </c>
      <c r="Z122" s="30">
        <f t="shared" si="99"/>
        <v>6.7722098941989473E-4</v>
      </c>
      <c r="AA122" s="30">
        <f t="shared" si="100"/>
        <v>6.7507998399079269E-4</v>
      </c>
      <c r="AB122" s="30">
        <f t="shared" si="101"/>
        <v>4.0645228641181773E-3</v>
      </c>
      <c r="AC122" s="30">
        <f t="shared" si="117"/>
        <v>0.99683854242182313</v>
      </c>
    </row>
    <row r="123" spans="1:29" s="32" customFormat="1" ht="29.25" customHeight="1" thickBot="1" x14ac:dyDescent="0.3">
      <c r="A123" s="326"/>
      <c r="B123" s="33" t="s">
        <v>42</v>
      </c>
      <c r="C123" s="101">
        <v>21</v>
      </c>
      <c r="D123" s="329"/>
      <c r="E123" s="332"/>
      <c r="F123" s="28">
        <f>+F126+F247+F307</f>
        <v>617537285827</v>
      </c>
      <c r="G123" s="28">
        <f t="shared" ref="G123:K123" si="184">+G126+G247+G307</f>
        <v>0</v>
      </c>
      <c r="H123" s="28">
        <f t="shared" si="184"/>
        <v>0</v>
      </c>
      <c r="I123" s="28">
        <f t="shared" si="184"/>
        <v>0</v>
      </c>
      <c r="J123" s="28">
        <f t="shared" si="184"/>
        <v>13899643112</v>
      </c>
      <c r="K123" s="28">
        <f t="shared" si="184"/>
        <v>13899643112</v>
      </c>
      <c r="L123" s="99">
        <f t="shared" si="102"/>
        <v>0</v>
      </c>
      <c r="M123" s="28">
        <f t="shared" ref="M123" si="185">+M126+M247+M307</f>
        <v>617537285827</v>
      </c>
      <c r="N123" s="100">
        <f t="shared" si="169"/>
        <v>6.0239364416541603E-2</v>
      </c>
      <c r="O123" s="28">
        <f t="shared" ref="O123:X123" si="186">+O126+O247+O307</f>
        <v>0</v>
      </c>
      <c r="P123" s="28">
        <f t="shared" si="186"/>
        <v>354858219339.32001</v>
      </c>
      <c r="Q123" s="28">
        <f t="shared" si="186"/>
        <v>262679066487.67999</v>
      </c>
      <c r="R123" s="28">
        <f t="shared" si="186"/>
        <v>13093846569.1</v>
      </c>
      <c r="S123" s="28">
        <f t="shared" si="186"/>
        <v>604443439257.90002</v>
      </c>
      <c r="T123" s="28">
        <f t="shared" si="186"/>
        <v>341764372770.21997</v>
      </c>
      <c r="U123" s="28">
        <f t="shared" si="186"/>
        <v>224137782</v>
      </c>
      <c r="V123" s="28">
        <f t="shared" si="186"/>
        <v>12869708787.1</v>
      </c>
      <c r="W123" s="28">
        <f t="shared" si="186"/>
        <v>220185338</v>
      </c>
      <c r="X123" s="28">
        <f t="shared" si="186"/>
        <v>3952444</v>
      </c>
      <c r="Y123" s="30">
        <f t="shared" si="98"/>
        <v>2.120332953104985E-2</v>
      </c>
      <c r="Z123" s="30">
        <f t="shared" si="99"/>
        <v>3.6295424931279547E-4</v>
      </c>
      <c r="AA123" s="30">
        <f t="shared" si="100"/>
        <v>3.565539167487351E-4</v>
      </c>
      <c r="AB123" s="30">
        <f t="shared" si="101"/>
        <v>1.7117795051069244E-2</v>
      </c>
      <c r="AC123" s="30">
        <f t="shared" si="117"/>
        <v>0.98236600735167445</v>
      </c>
    </row>
    <row r="124" spans="1:29" s="32" customFormat="1" ht="37.5" customHeight="1" x14ac:dyDescent="0.25">
      <c r="A124" s="333" t="s">
        <v>251</v>
      </c>
      <c r="B124" s="334" t="s">
        <v>38</v>
      </c>
      <c r="C124" s="39">
        <v>10</v>
      </c>
      <c r="D124" s="334" t="s">
        <v>39</v>
      </c>
      <c r="E124" s="335" t="s">
        <v>252</v>
      </c>
      <c r="F124" s="42">
        <f t="shared" ref="F124:K126" si="187">+F127</f>
        <v>4750272928063</v>
      </c>
      <c r="G124" s="42">
        <f t="shared" si="187"/>
        <v>0</v>
      </c>
      <c r="H124" s="42">
        <f t="shared" si="187"/>
        <v>0</v>
      </c>
      <c r="I124" s="42">
        <f t="shared" si="187"/>
        <v>345161334205</v>
      </c>
      <c r="J124" s="42">
        <f t="shared" si="187"/>
        <v>0</v>
      </c>
      <c r="K124" s="42">
        <f t="shared" si="187"/>
        <v>0</v>
      </c>
      <c r="L124" s="42">
        <f t="shared" si="102"/>
        <v>-345161334205</v>
      </c>
      <c r="M124" s="42">
        <f t="shared" ref="M124:M126" si="188">+M127</f>
        <v>4405111593858</v>
      </c>
      <c r="N124" s="93">
        <f t="shared" si="169"/>
        <v>0.42970866486640624</v>
      </c>
      <c r="O124" s="42">
        <f t="shared" ref="O124:X126" si="189">+O127</f>
        <v>0</v>
      </c>
      <c r="P124" s="42">
        <f t="shared" si="189"/>
        <v>4395604359908.5</v>
      </c>
      <c r="Q124" s="42">
        <f t="shared" si="189"/>
        <v>9507233949.5</v>
      </c>
      <c r="R124" s="42">
        <f t="shared" si="189"/>
        <v>4394436820503.5</v>
      </c>
      <c r="S124" s="42">
        <f t="shared" si="189"/>
        <v>10674773354.5</v>
      </c>
      <c r="T124" s="42">
        <f t="shared" si="189"/>
        <v>1167539405</v>
      </c>
      <c r="U124" s="42">
        <f t="shared" si="189"/>
        <v>724821519125</v>
      </c>
      <c r="V124" s="42">
        <f t="shared" si="189"/>
        <v>3669615301378.5</v>
      </c>
      <c r="W124" s="42">
        <f t="shared" si="189"/>
        <v>724807003180</v>
      </c>
      <c r="X124" s="42">
        <f t="shared" si="189"/>
        <v>14515945</v>
      </c>
      <c r="Y124" s="52">
        <f t="shared" si="98"/>
        <v>0.99757673032179628</v>
      </c>
      <c r="Z124" s="52">
        <f t="shared" si="99"/>
        <v>0.16454101188619397</v>
      </c>
      <c r="AA124" s="52">
        <f t="shared" si="100"/>
        <v>0.16453771663596234</v>
      </c>
      <c r="AB124" s="52">
        <f t="shared" si="101"/>
        <v>0.16494070770186936</v>
      </c>
      <c r="AC124" s="53">
        <f t="shared" si="117"/>
        <v>0.9999799730766582</v>
      </c>
    </row>
    <row r="125" spans="1:29" s="32" customFormat="1" ht="35.25" customHeight="1" x14ac:dyDescent="0.25">
      <c r="A125" s="312"/>
      <c r="B125" s="316"/>
      <c r="C125" s="47">
        <v>11</v>
      </c>
      <c r="D125" s="316"/>
      <c r="E125" s="308"/>
      <c r="F125" s="50">
        <f>+F128</f>
        <v>1229871081320</v>
      </c>
      <c r="G125" s="50">
        <f t="shared" si="187"/>
        <v>0</v>
      </c>
      <c r="H125" s="50">
        <f t="shared" si="187"/>
        <v>0</v>
      </c>
      <c r="I125" s="50">
        <f t="shared" si="187"/>
        <v>0</v>
      </c>
      <c r="J125" s="50">
        <f t="shared" si="187"/>
        <v>0</v>
      </c>
      <c r="K125" s="50">
        <f t="shared" si="187"/>
        <v>0</v>
      </c>
      <c r="L125" s="50">
        <f t="shared" si="102"/>
        <v>0</v>
      </c>
      <c r="M125" s="50">
        <f t="shared" si="188"/>
        <v>1229871081320</v>
      </c>
      <c r="N125" s="96">
        <f t="shared" si="169"/>
        <v>0.11997114012927239</v>
      </c>
      <c r="O125" s="50">
        <f t="shared" si="189"/>
        <v>0</v>
      </c>
      <c r="P125" s="50">
        <f t="shared" si="189"/>
        <v>1229871081320</v>
      </c>
      <c r="Q125" s="50">
        <f t="shared" si="189"/>
        <v>0</v>
      </c>
      <c r="R125" s="50">
        <f t="shared" si="189"/>
        <v>1229871081320</v>
      </c>
      <c r="S125" s="50">
        <f t="shared" si="189"/>
        <v>0</v>
      </c>
      <c r="T125" s="50">
        <f t="shared" si="189"/>
        <v>0</v>
      </c>
      <c r="U125" s="50">
        <f t="shared" si="189"/>
        <v>277908603867</v>
      </c>
      <c r="V125" s="50">
        <f t="shared" si="189"/>
        <v>951962477453</v>
      </c>
      <c r="W125" s="50">
        <f t="shared" si="189"/>
        <v>207153844545</v>
      </c>
      <c r="X125" s="50">
        <f t="shared" si="189"/>
        <v>70754759322</v>
      </c>
      <c r="Y125" s="52">
        <f t="shared" si="98"/>
        <v>1</v>
      </c>
      <c r="Z125" s="52">
        <f t="shared" si="99"/>
        <v>0.22596563825919491</v>
      </c>
      <c r="AA125" s="52">
        <f t="shared" si="100"/>
        <v>0.16843541383432259</v>
      </c>
      <c r="AB125" s="52">
        <f t="shared" si="101"/>
        <v>0.22596563825919491</v>
      </c>
      <c r="AC125" s="53">
        <f t="shared" si="117"/>
        <v>0.74540277509414055</v>
      </c>
    </row>
    <row r="126" spans="1:29" s="32" customFormat="1" ht="43.5" customHeight="1" x14ac:dyDescent="0.25">
      <c r="A126" s="312"/>
      <c r="B126" s="47" t="s">
        <v>42</v>
      </c>
      <c r="C126" s="47">
        <v>21</v>
      </c>
      <c r="D126" s="316"/>
      <c r="E126" s="308"/>
      <c r="F126" s="104">
        <f>+F129</f>
        <v>20290000000</v>
      </c>
      <c r="G126" s="104">
        <f t="shared" si="187"/>
        <v>0</v>
      </c>
      <c r="H126" s="104">
        <f t="shared" si="187"/>
        <v>0</v>
      </c>
      <c r="I126" s="104">
        <f t="shared" si="187"/>
        <v>0</v>
      </c>
      <c r="J126" s="104">
        <f t="shared" si="187"/>
        <v>0</v>
      </c>
      <c r="K126" s="104">
        <f t="shared" si="187"/>
        <v>0</v>
      </c>
      <c r="L126" s="50">
        <f t="shared" si="102"/>
        <v>0</v>
      </c>
      <c r="M126" s="104">
        <f t="shared" si="188"/>
        <v>20290000000</v>
      </c>
      <c r="N126" s="51">
        <f t="shared" si="169"/>
        <v>1.979243572920127E-3</v>
      </c>
      <c r="O126" s="104">
        <f t="shared" si="189"/>
        <v>0</v>
      </c>
      <c r="P126" s="104">
        <f t="shared" si="189"/>
        <v>0</v>
      </c>
      <c r="Q126" s="104">
        <f t="shared" si="189"/>
        <v>20290000000</v>
      </c>
      <c r="R126" s="104">
        <f t="shared" si="189"/>
        <v>0</v>
      </c>
      <c r="S126" s="104">
        <f t="shared" si="189"/>
        <v>20290000000</v>
      </c>
      <c r="T126" s="104">
        <f t="shared" si="189"/>
        <v>0</v>
      </c>
      <c r="U126" s="104">
        <f t="shared" si="189"/>
        <v>0</v>
      </c>
      <c r="V126" s="104">
        <f t="shared" si="189"/>
        <v>0</v>
      </c>
      <c r="W126" s="104">
        <f t="shared" si="189"/>
        <v>0</v>
      </c>
      <c r="X126" s="104">
        <f t="shared" si="189"/>
        <v>0</v>
      </c>
      <c r="Y126" s="52">
        <f t="shared" si="98"/>
        <v>0</v>
      </c>
      <c r="Z126" s="52">
        <f t="shared" si="99"/>
        <v>0</v>
      </c>
      <c r="AA126" s="52">
        <f t="shared" si="100"/>
        <v>0</v>
      </c>
      <c r="AB126" s="52" t="s">
        <v>41</v>
      </c>
      <c r="AC126" s="53" t="s">
        <v>41</v>
      </c>
    </row>
    <row r="127" spans="1:29" ht="29.25" customHeight="1" x14ac:dyDescent="0.25">
      <c r="A127" s="312" t="s">
        <v>253</v>
      </c>
      <c r="B127" s="316" t="s">
        <v>38</v>
      </c>
      <c r="C127" s="47">
        <v>10</v>
      </c>
      <c r="D127" s="316" t="s">
        <v>39</v>
      </c>
      <c r="E127" s="308" t="s">
        <v>254</v>
      </c>
      <c r="F127" s="50">
        <f>+F130+F138+F142+F146+F150+F158+F162+F170+F174+F178+F182+F186+F194+F198+F202+F206+F210+F214+F218+F222+F226+F230</f>
        <v>4750272928063</v>
      </c>
      <c r="G127" s="50">
        <f t="shared" ref="G127:K127" si="190">+G130+G138+G142+G146+G150+G158+G162+G170+G174+G178+G182+G186+G194+G198+G202+G206+G210+G214+G218+G222+G226+G230</f>
        <v>0</v>
      </c>
      <c r="H127" s="50">
        <f t="shared" si="190"/>
        <v>0</v>
      </c>
      <c r="I127" s="50">
        <f t="shared" si="190"/>
        <v>345161334205</v>
      </c>
      <c r="J127" s="50">
        <f t="shared" si="190"/>
        <v>0</v>
      </c>
      <c r="K127" s="50">
        <f t="shared" si="190"/>
        <v>0</v>
      </c>
      <c r="L127" s="50">
        <f t="shared" si="102"/>
        <v>-345161334205</v>
      </c>
      <c r="M127" s="50">
        <f t="shared" ref="M127" si="191">+M130+M138+M142+M146+M150+M158+M162+M170+M174+M178+M182+M186+M194+M198+M202+M206+M210+M214+M218+M222+M226+M230</f>
        <v>4405111593858</v>
      </c>
      <c r="N127" s="96">
        <f t="shared" si="169"/>
        <v>0.42970866486640624</v>
      </c>
      <c r="O127" s="50">
        <f t="shared" ref="O127:X127" si="192">+O130+O138+O142+O146+O150+O158+O162+O170+O174+O178+O182+O186+O194+O198+O202+O206+O210+O214+O218+O222+O226+O230</f>
        <v>0</v>
      </c>
      <c r="P127" s="50">
        <f t="shared" si="192"/>
        <v>4395604359908.5</v>
      </c>
      <c r="Q127" s="50">
        <f t="shared" si="192"/>
        <v>9507233949.5</v>
      </c>
      <c r="R127" s="50">
        <f t="shared" si="192"/>
        <v>4394436820503.5</v>
      </c>
      <c r="S127" s="50">
        <f t="shared" si="192"/>
        <v>10674773354.5</v>
      </c>
      <c r="T127" s="50">
        <f t="shared" si="192"/>
        <v>1167539405</v>
      </c>
      <c r="U127" s="50">
        <f t="shared" si="192"/>
        <v>724821519125</v>
      </c>
      <c r="V127" s="50">
        <f t="shared" si="192"/>
        <v>3669615301378.5</v>
      </c>
      <c r="W127" s="50">
        <f t="shared" si="192"/>
        <v>724807003180</v>
      </c>
      <c r="X127" s="50">
        <f t="shared" si="192"/>
        <v>14515945</v>
      </c>
      <c r="Y127" s="52">
        <f t="shared" si="98"/>
        <v>0.99757673032179628</v>
      </c>
      <c r="Z127" s="52">
        <f t="shared" si="99"/>
        <v>0.16454101188619397</v>
      </c>
      <c r="AA127" s="52">
        <f t="shared" si="100"/>
        <v>0.16453771663596234</v>
      </c>
      <c r="AB127" s="52">
        <f t="shared" si="101"/>
        <v>0.16494070770186936</v>
      </c>
      <c r="AC127" s="53">
        <f t="shared" si="117"/>
        <v>0.9999799730766582</v>
      </c>
    </row>
    <row r="128" spans="1:29" ht="33" customHeight="1" x14ac:dyDescent="0.25">
      <c r="A128" s="312"/>
      <c r="B128" s="316"/>
      <c r="C128" s="47">
        <v>11</v>
      </c>
      <c r="D128" s="316"/>
      <c r="E128" s="308"/>
      <c r="F128" s="50">
        <f>+F134+F154+F166+F190</f>
        <v>1229871081320</v>
      </c>
      <c r="G128" s="50">
        <f t="shared" ref="G128:K128" si="193">+G134+G154+G166+G190</f>
        <v>0</v>
      </c>
      <c r="H128" s="50">
        <f t="shared" si="193"/>
        <v>0</v>
      </c>
      <c r="I128" s="50">
        <f t="shared" si="193"/>
        <v>0</v>
      </c>
      <c r="J128" s="50">
        <f t="shared" si="193"/>
        <v>0</v>
      </c>
      <c r="K128" s="50">
        <f t="shared" si="193"/>
        <v>0</v>
      </c>
      <c r="L128" s="50">
        <f t="shared" si="102"/>
        <v>0</v>
      </c>
      <c r="M128" s="50">
        <f t="shared" ref="M128" si="194">+M134+M154+M166+M190</f>
        <v>1229871081320</v>
      </c>
      <c r="N128" s="96">
        <f t="shared" si="169"/>
        <v>0.11997114012927239</v>
      </c>
      <c r="O128" s="50">
        <f t="shared" ref="O128:X128" si="195">+O134+O154+O166+O190</f>
        <v>0</v>
      </c>
      <c r="P128" s="50">
        <f t="shared" si="195"/>
        <v>1229871081320</v>
      </c>
      <c r="Q128" s="50">
        <f t="shared" si="195"/>
        <v>0</v>
      </c>
      <c r="R128" s="50">
        <f t="shared" si="195"/>
        <v>1229871081320</v>
      </c>
      <c r="S128" s="50">
        <f t="shared" si="195"/>
        <v>0</v>
      </c>
      <c r="T128" s="50">
        <f t="shared" si="195"/>
        <v>0</v>
      </c>
      <c r="U128" s="50">
        <f t="shared" si="195"/>
        <v>277908603867</v>
      </c>
      <c r="V128" s="50">
        <f t="shared" si="195"/>
        <v>951962477453</v>
      </c>
      <c r="W128" s="50">
        <f t="shared" si="195"/>
        <v>207153844545</v>
      </c>
      <c r="X128" s="50">
        <f t="shared" si="195"/>
        <v>70754759322</v>
      </c>
      <c r="Y128" s="52">
        <f t="shared" si="98"/>
        <v>1</v>
      </c>
      <c r="Z128" s="52">
        <f t="shared" si="99"/>
        <v>0.22596563825919491</v>
      </c>
      <c r="AA128" s="52">
        <f t="shared" si="100"/>
        <v>0.16843541383432259</v>
      </c>
      <c r="AB128" s="52">
        <f t="shared" si="101"/>
        <v>0.22596563825919491</v>
      </c>
      <c r="AC128" s="53">
        <f t="shared" si="117"/>
        <v>0.74540277509414055</v>
      </c>
    </row>
    <row r="129" spans="1:29" ht="36" customHeight="1" x14ac:dyDescent="0.25">
      <c r="A129" s="312"/>
      <c r="B129" s="47" t="s">
        <v>42</v>
      </c>
      <c r="C129" s="47">
        <v>21</v>
      </c>
      <c r="D129" s="316"/>
      <c r="E129" s="308"/>
      <c r="F129" s="50">
        <f>+F231</f>
        <v>20290000000</v>
      </c>
      <c r="G129" s="50">
        <f t="shared" ref="G129:K129" si="196">+G231</f>
        <v>0</v>
      </c>
      <c r="H129" s="50">
        <f t="shared" si="196"/>
        <v>0</v>
      </c>
      <c r="I129" s="50">
        <f t="shared" si="196"/>
        <v>0</v>
      </c>
      <c r="J129" s="50">
        <f t="shared" si="196"/>
        <v>0</v>
      </c>
      <c r="K129" s="50">
        <f t="shared" si="196"/>
        <v>0</v>
      </c>
      <c r="L129" s="50">
        <f t="shared" si="102"/>
        <v>0</v>
      </c>
      <c r="M129" s="50">
        <f t="shared" ref="M129" si="197">+M231</f>
        <v>20290000000</v>
      </c>
      <c r="N129" s="96">
        <f t="shared" si="169"/>
        <v>1.979243572920127E-3</v>
      </c>
      <c r="O129" s="50">
        <f t="shared" ref="O129:X129" si="198">+O231</f>
        <v>0</v>
      </c>
      <c r="P129" s="50">
        <f t="shared" si="198"/>
        <v>0</v>
      </c>
      <c r="Q129" s="50">
        <f t="shared" si="198"/>
        <v>20290000000</v>
      </c>
      <c r="R129" s="50">
        <f t="shared" si="198"/>
        <v>0</v>
      </c>
      <c r="S129" s="50">
        <f t="shared" si="198"/>
        <v>20290000000</v>
      </c>
      <c r="T129" s="50">
        <f t="shared" si="198"/>
        <v>0</v>
      </c>
      <c r="U129" s="50">
        <f t="shared" si="198"/>
        <v>0</v>
      </c>
      <c r="V129" s="50">
        <f t="shared" si="198"/>
        <v>0</v>
      </c>
      <c r="W129" s="50">
        <f t="shared" si="198"/>
        <v>0</v>
      </c>
      <c r="X129" s="50">
        <f t="shared" si="198"/>
        <v>0</v>
      </c>
      <c r="Y129" s="52">
        <f t="shared" si="98"/>
        <v>0</v>
      </c>
      <c r="Z129" s="52">
        <f t="shared" si="99"/>
        <v>0</v>
      </c>
      <c r="AA129" s="52">
        <f t="shared" si="100"/>
        <v>0</v>
      </c>
      <c r="AB129" s="52" t="s">
        <v>41</v>
      </c>
      <c r="AC129" s="53" t="s">
        <v>41</v>
      </c>
    </row>
    <row r="130" spans="1:29" ht="81.75" customHeight="1" x14ac:dyDescent="0.25">
      <c r="A130" s="46" t="s">
        <v>255</v>
      </c>
      <c r="B130" s="47" t="s">
        <v>38</v>
      </c>
      <c r="C130" s="78">
        <v>10</v>
      </c>
      <c r="D130" s="47" t="s">
        <v>39</v>
      </c>
      <c r="E130" s="105" t="s">
        <v>256</v>
      </c>
      <c r="F130" s="50">
        <f t="shared" ref="F130:U132" si="199">+F131</f>
        <v>3465177785</v>
      </c>
      <c r="G130" s="50">
        <f t="shared" si="199"/>
        <v>0</v>
      </c>
      <c r="H130" s="50">
        <f t="shared" si="199"/>
        <v>0</v>
      </c>
      <c r="I130" s="50">
        <f t="shared" si="199"/>
        <v>0</v>
      </c>
      <c r="J130" s="50">
        <f t="shared" si="199"/>
        <v>0</v>
      </c>
      <c r="K130" s="50">
        <f t="shared" si="199"/>
        <v>0</v>
      </c>
      <c r="L130" s="50">
        <f t="shared" si="102"/>
        <v>0</v>
      </c>
      <c r="M130" s="50">
        <f t="shared" si="199"/>
        <v>3465177785</v>
      </c>
      <c r="N130" s="51">
        <f t="shared" si="169"/>
        <v>3.3802024938328493E-4</v>
      </c>
      <c r="O130" s="50">
        <f t="shared" si="199"/>
        <v>0</v>
      </c>
      <c r="P130" s="50">
        <f t="shared" si="199"/>
        <v>3465177785</v>
      </c>
      <c r="Q130" s="50">
        <f t="shared" si="199"/>
        <v>0</v>
      </c>
      <c r="R130" s="50">
        <f t="shared" si="199"/>
        <v>3465177785</v>
      </c>
      <c r="S130" s="50">
        <f t="shared" si="199"/>
        <v>0</v>
      </c>
      <c r="T130" s="50">
        <f t="shared" si="199"/>
        <v>0</v>
      </c>
      <c r="U130" s="50">
        <f t="shared" si="199"/>
        <v>3465177785</v>
      </c>
      <c r="V130" s="50">
        <f t="shared" ref="V130:X132" si="200">+V131</f>
        <v>0</v>
      </c>
      <c r="W130" s="50">
        <f t="shared" si="200"/>
        <v>3465177785</v>
      </c>
      <c r="X130" s="50">
        <f t="shared" si="200"/>
        <v>0</v>
      </c>
      <c r="Y130" s="52">
        <f t="shared" si="98"/>
        <v>1</v>
      </c>
      <c r="Z130" s="52">
        <f t="shared" si="99"/>
        <v>1</v>
      </c>
      <c r="AA130" s="52">
        <f t="shared" si="100"/>
        <v>1</v>
      </c>
      <c r="AB130" s="52">
        <f t="shared" si="101"/>
        <v>1</v>
      </c>
      <c r="AC130" s="53">
        <f t="shared" si="117"/>
        <v>1</v>
      </c>
    </row>
    <row r="131" spans="1:29" ht="81.75" customHeight="1" x14ac:dyDescent="0.25">
      <c r="A131" s="46" t="s">
        <v>257</v>
      </c>
      <c r="B131" s="47" t="s">
        <v>38</v>
      </c>
      <c r="C131" s="78">
        <v>10</v>
      </c>
      <c r="D131" s="47" t="s">
        <v>39</v>
      </c>
      <c r="E131" s="105" t="s">
        <v>258</v>
      </c>
      <c r="F131" s="50">
        <f t="shared" si="199"/>
        <v>3465177785</v>
      </c>
      <c r="G131" s="50">
        <f t="shared" si="199"/>
        <v>0</v>
      </c>
      <c r="H131" s="50">
        <f t="shared" si="199"/>
        <v>0</v>
      </c>
      <c r="I131" s="50">
        <f t="shared" si="199"/>
        <v>0</v>
      </c>
      <c r="J131" s="50">
        <f t="shared" si="199"/>
        <v>0</v>
      </c>
      <c r="K131" s="50">
        <f t="shared" si="199"/>
        <v>0</v>
      </c>
      <c r="L131" s="50">
        <f t="shared" si="102"/>
        <v>0</v>
      </c>
      <c r="M131" s="50">
        <f t="shared" si="199"/>
        <v>3465177785</v>
      </c>
      <c r="N131" s="51">
        <f t="shared" si="169"/>
        <v>3.3802024938328493E-4</v>
      </c>
      <c r="O131" s="50">
        <f t="shared" si="199"/>
        <v>0</v>
      </c>
      <c r="P131" s="50">
        <f t="shared" si="199"/>
        <v>3465177785</v>
      </c>
      <c r="Q131" s="50">
        <f t="shared" si="199"/>
        <v>0</v>
      </c>
      <c r="R131" s="50">
        <f t="shared" si="199"/>
        <v>3465177785</v>
      </c>
      <c r="S131" s="50">
        <f t="shared" si="199"/>
        <v>0</v>
      </c>
      <c r="T131" s="50">
        <f t="shared" si="199"/>
        <v>0</v>
      </c>
      <c r="U131" s="50">
        <f t="shared" si="199"/>
        <v>3465177785</v>
      </c>
      <c r="V131" s="50">
        <f t="shared" si="200"/>
        <v>0</v>
      </c>
      <c r="W131" s="50">
        <f t="shared" si="200"/>
        <v>3465177785</v>
      </c>
      <c r="X131" s="50">
        <f t="shared" si="200"/>
        <v>0</v>
      </c>
      <c r="Y131" s="52">
        <f t="shared" si="98"/>
        <v>1</v>
      </c>
      <c r="Z131" s="52">
        <f t="shared" si="99"/>
        <v>1</v>
      </c>
      <c r="AA131" s="52">
        <f t="shared" si="100"/>
        <v>1</v>
      </c>
      <c r="AB131" s="52">
        <f t="shared" si="101"/>
        <v>1</v>
      </c>
      <c r="AC131" s="53">
        <f t="shared" si="117"/>
        <v>1</v>
      </c>
    </row>
    <row r="132" spans="1:29" ht="42" customHeight="1" x14ac:dyDescent="0.25">
      <c r="A132" s="46" t="s">
        <v>259</v>
      </c>
      <c r="B132" s="47" t="s">
        <v>38</v>
      </c>
      <c r="C132" s="78">
        <v>10</v>
      </c>
      <c r="D132" s="47" t="s">
        <v>39</v>
      </c>
      <c r="E132" s="105" t="s">
        <v>260</v>
      </c>
      <c r="F132" s="50">
        <f t="shared" si="199"/>
        <v>3465177785</v>
      </c>
      <c r="G132" s="50">
        <f t="shared" si="199"/>
        <v>0</v>
      </c>
      <c r="H132" s="50">
        <f t="shared" si="199"/>
        <v>0</v>
      </c>
      <c r="I132" s="50">
        <f t="shared" si="199"/>
        <v>0</v>
      </c>
      <c r="J132" s="50">
        <f t="shared" si="199"/>
        <v>0</v>
      </c>
      <c r="K132" s="50">
        <f t="shared" si="199"/>
        <v>0</v>
      </c>
      <c r="L132" s="50">
        <f t="shared" si="102"/>
        <v>0</v>
      </c>
      <c r="M132" s="50">
        <f t="shared" si="199"/>
        <v>3465177785</v>
      </c>
      <c r="N132" s="51">
        <f t="shared" si="169"/>
        <v>3.3802024938328493E-4</v>
      </c>
      <c r="O132" s="50">
        <f t="shared" si="199"/>
        <v>0</v>
      </c>
      <c r="P132" s="50">
        <f t="shared" si="199"/>
        <v>3465177785</v>
      </c>
      <c r="Q132" s="50">
        <f t="shared" si="199"/>
        <v>0</v>
      </c>
      <c r="R132" s="50">
        <f t="shared" si="199"/>
        <v>3465177785</v>
      </c>
      <c r="S132" s="50">
        <f t="shared" si="199"/>
        <v>0</v>
      </c>
      <c r="T132" s="50">
        <f t="shared" si="199"/>
        <v>0</v>
      </c>
      <c r="U132" s="50">
        <f t="shared" si="199"/>
        <v>3465177785</v>
      </c>
      <c r="V132" s="50">
        <f t="shared" si="200"/>
        <v>0</v>
      </c>
      <c r="W132" s="50">
        <f t="shared" si="200"/>
        <v>3465177785</v>
      </c>
      <c r="X132" s="50">
        <f t="shared" si="200"/>
        <v>0</v>
      </c>
      <c r="Y132" s="52">
        <f t="shared" si="98"/>
        <v>1</v>
      </c>
      <c r="Z132" s="52">
        <f t="shared" si="99"/>
        <v>1</v>
      </c>
      <c r="AA132" s="52">
        <f t="shared" si="100"/>
        <v>1</v>
      </c>
      <c r="AB132" s="52">
        <f t="shared" si="101"/>
        <v>1</v>
      </c>
      <c r="AC132" s="53">
        <f t="shared" si="117"/>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2"/>
        <v>0</v>
      </c>
      <c r="M133" s="58">
        <f>+F133+L133</f>
        <v>3465177785</v>
      </c>
      <c r="N133" s="110">
        <f t="shared" si="169"/>
        <v>3.3802024938328493E-4</v>
      </c>
      <c r="O133" s="109">
        <v>0</v>
      </c>
      <c r="P133" s="109">
        <v>3465177785</v>
      </c>
      <c r="Q133" s="57">
        <f t="shared" ref="Q133" si="201">M133-P133</f>
        <v>0</v>
      </c>
      <c r="R133" s="109">
        <v>3465177785</v>
      </c>
      <c r="S133" s="57">
        <f t="shared" ref="S133" si="202">+M133-R133</f>
        <v>0</v>
      </c>
      <c r="T133" s="109">
        <f>P133-R133</f>
        <v>0</v>
      </c>
      <c r="U133" s="109">
        <v>3465177785</v>
      </c>
      <c r="V133" s="57">
        <f t="shared" ref="V133" si="203">+R133-U133</f>
        <v>0</v>
      </c>
      <c r="W133" s="109">
        <v>3465177785</v>
      </c>
      <c r="X133" s="60">
        <f t="shared" ref="X133" si="204">+U133-W133</f>
        <v>0</v>
      </c>
      <c r="Y133" s="61">
        <f t="shared" si="98"/>
        <v>1</v>
      </c>
      <c r="Z133" s="61">
        <f t="shared" si="99"/>
        <v>1</v>
      </c>
      <c r="AA133" s="61">
        <f t="shared" si="100"/>
        <v>1</v>
      </c>
      <c r="AB133" s="61">
        <f t="shared" si="101"/>
        <v>1</v>
      </c>
      <c r="AC133" s="62">
        <f t="shared" si="117"/>
        <v>1</v>
      </c>
    </row>
    <row r="134" spans="1:29" ht="86.25" customHeight="1" x14ac:dyDescent="0.25">
      <c r="A134" s="112" t="s">
        <v>263</v>
      </c>
      <c r="B134" s="47" t="s">
        <v>38</v>
      </c>
      <c r="C134" s="47">
        <v>11</v>
      </c>
      <c r="D134" s="113"/>
      <c r="E134" s="105" t="s">
        <v>264</v>
      </c>
      <c r="F134" s="50">
        <f>+F135</f>
        <v>318190481286</v>
      </c>
      <c r="G134" s="50">
        <f t="shared" ref="G134:K135" si="205">+G135</f>
        <v>0</v>
      </c>
      <c r="H134" s="50">
        <f t="shared" si="205"/>
        <v>0</v>
      </c>
      <c r="I134" s="50">
        <f t="shared" si="205"/>
        <v>0</v>
      </c>
      <c r="J134" s="50">
        <f t="shared" si="205"/>
        <v>0</v>
      </c>
      <c r="K134" s="50">
        <f t="shared" si="205"/>
        <v>0</v>
      </c>
      <c r="L134" s="50">
        <f t="shared" si="102"/>
        <v>0</v>
      </c>
      <c r="M134" s="50">
        <f>+M135</f>
        <v>318190481286</v>
      </c>
      <c r="N134" s="96">
        <f t="shared" si="169"/>
        <v>3.1038761214868281E-2</v>
      </c>
      <c r="O134" s="50">
        <f t="shared" ref="O134:X136" si="206">+O135</f>
        <v>0</v>
      </c>
      <c r="P134" s="50">
        <f t="shared" si="206"/>
        <v>318190481286</v>
      </c>
      <c r="Q134" s="50">
        <f t="shared" si="206"/>
        <v>0</v>
      </c>
      <c r="R134" s="50">
        <f t="shared" si="206"/>
        <v>318190481286</v>
      </c>
      <c r="S134" s="50">
        <f t="shared" si="206"/>
        <v>0</v>
      </c>
      <c r="T134" s="50">
        <f t="shared" si="206"/>
        <v>0</v>
      </c>
      <c r="U134" s="50">
        <f t="shared" si="206"/>
        <v>58885946526</v>
      </c>
      <c r="V134" s="50">
        <f t="shared" si="206"/>
        <v>259304534760</v>
      </c>
      <c r="W134" s="50">
        <f t="shared" si="206"/>
        <v>58885946526</v>
      </c>
      <c r="X134" s="50">
        <f t="shared" si="206"/>
        <v>0</v>
      </c>
      <c r="Y134" s="52">
        <f t="shared" si="98"/>
        <v>1</v>
      </c>
      <c r="Z134" s="52">
        <f t="shared" si="99"/>
        <v>0.18506507890495752</v>
      </c>
      <c r="AA134" s="52">
        <f t="shared" si="100"/>
        <v>0.18506507890495752</v>
      </c>
      <c r="AB134" s="52">
        <f t="shared" si="101"/>
        <v>0.18506507890495752</v>
      </c>
      <c r="AC134" s="53">
        <f t="shared" si="117"/>
        <v>1</v>
      </c>
    </row>
    <row r="135" spans="1:29" s="32" customFormat="1" ht="81" customHeight="1" x14ac:dyDescent="0.25">
      <c r="A135" s="112" t="s">
        <v>265</v>
      </c>
      <c r="B135" s="47" t="s">
        <v>38</v>
      </c>
      <c r="C135" s="47">
        <v>11</v>
      </c>
      <c r="D135" s="113" t="s">
        <v>39</v>
      </c>
      <c r="E135" s="105" t="s">
        <v>258</v>
      </c>
      <c r="F135" s="50">
        <f>+F136</f>
        <v>318190481286</v>
      </c>
      <c r="G135" s="50">
        <f t="shared" si="205"/>
        <v>0</v>
      </c>
      <c r="H135" s="50">
        <f t="shared" si="205"/>
        <v>0</v>
      </c>
      <c r="I135" s="50">
        <f t="shared" si="205"/>
        <v>0</v>
      </c>
      <c r="J135" s="50">
        <f t="shared" si="205"/>
        <v>0</v>
      </c>
      <c r="K135" s="50">
        <f t="shared" si="205"/>
        <v>0</v>
      </c>
      <c r="L135" s="50">
        <f t="shared" si="102"/>
        <v>0</v>
      </c>
      <c r="M135" s="50">
        <f>+M136</f>
        <v>318190481286</v>
      </c>
      <c r="N135" s="96">
        <f t="shared" si="169"/>
        <v>3.1038761214868281E-2</v>
      </c>
      <c r="O135" s="50">
        <f t="shared" si="206"/>
        <v>0</v>
      </c>
      <c r="P135" s="50">
        <f>+P136</f>
        <v>318190481286</v>
      </c>
      <c r="Q135" s="50">
        <f>+Q136</f>
        <v>0</v>
      </c>
      <c r="R135" s="50">
        <f>+R136</f>
        <v>318190481286</v>
      </c>
      <c r="S135" s="50">
        <f t="shared" si="206"/>
        <v>0</v>
      </c>
      <c r="T135" s="50">
        <f t="shared" si="206"/>
        <v>0</v>
      </c>
      <c r="U135" s="50">
        <f t="shared" si="206"/>
        <v>58885946526</v>
      </c>
      <c r="V135" s="50">
        <f t="shared" si="206"/>
        <v>259304534760</v>
      </c>
      <c r="W135" s="50">
        <f t="shared" si="206"/>
        <v>58885946526</v>
      </c>
      <c r="X135" s="50">
        <f t="shared" si="206"/>
        <v>0</v>
      </c>
      <c r="Y135" s="52">
        <f t="shared" si="98"/>
        <v>1</v>
      </c>
      <c r="Z135" s="52">
        <f t="shared" si="99"/>
        <v>0.18506507890495752</v>
      </c>
      <c r="AA135" s="52">
        <f t="shared" si="100"/>
        <v>0.18506507890495752</v>
      </c>
      <c r="AB135" s="52">
        <f t="shared" si="101"/>
        <v>0.18506507890495752</v>
      </c>
      <c r="AC135" s="53">
        <f t="shared" si="117"/>
        <v>1</v>
      </c>
    </row>
    <row r="136" spans="1:29" s="32" customFormat="1" ht="42" customHeight="1" x14ac:dyDescent="0.25">
      <c r="A136" s="46" t="s">
        <v>266</v>
      </c>
      <c r="B136" s="47" t="s">
        <v>38</v>
      </c>
      <c r="C136" s="47">
        <v>11</v>
      </c>
      <c r="D136" s="47" t="s">
        <v>39</v>
      </c>
      <c r="E136" s="48" t="s">
        <v>267</v>
      </c>
      <c r="F136" s="50">
        <f t="shared" ref="F136:X136" si="207">+F137</f>
        <v>318190481286</v>
      </c>
      <c r="G136" s="50">
        <f t="shared" si="207"/>
        <v>0</v>
      </c>
      <c r="H136" s="50">
        <f t="shared" si="207"/>
        <v>0</v>
      </c>
      <c r="I136" s="50">
        <f t="shared" si="207"/>
        <v>0</v>
      </c>
      <c r="J136" s="50">
        <f t="shared" si="207"/>
        <v>0</v>
      </c>
      <c r="K136" s="50">
        <f t="shared" si="207"/>
        <v>0</v>
      </c>
      <c r="L136" s="50">
        <f t="shared" si="102"/>
        <v>0</v>
      </c>
      <c r="M136" s="50">
        <f t="shared" si="207"/>
        <v>318190481286</v>
      </c>
      <c r="N136" s="96">
        <f t="shared" si="169"/>
        <v>3.1038761214868281E-2</v>
      </c>
      <c r="O136" s="50">
        <f t="shared" si="207"/>
        <v>0</v>
      </c>
      <c r="P136" s="50">
        <f t="shared" si="207"/>
        <v>318190481286</v>
      </c>
      <c r="Q136" s="50">
        <f t="shared" si="207"/>
        <v>0</v>
      </c>
      <c r="R136" s="50">
        <f t="shared" si="207"/>
        <v>318190481286</v>
      </c>
      <c r="S136" s="50">
        <f t="shared" si="207"/>
        <v>0</v>
      </c>
      <c r="T136" s="50">
        <f t="shared" si="207"/>
        <v>0</v>
      </c>
      <c r="U136" s="50">
        <f t="shared" si="206"/>
        <v>58885946526</v>
      </c>
      <c r="V136" s="50">
        <f t="shared" si="207"/>
        <v>259304534760</v>
      </c>
      <c r="W136" s="50">
        <f t="shared" si="207"/>
        <v>58885946526</v>
      </c>
      <c r="X136" s="50">
        <f t="shared" si="207"/>
        <v>0</v>
      </c>
      <c r="Y136" s="52">
        <f t="shared" si="98"/>
        <v>1</v>
      </c>
      <c r="Z136" s="52">
        <f t="shared" si="99"/>
        <v>0.18506507890495752</v>
      </c>
      <c r="AA136" s="52">
        <f t="shared" si="100"/>
        <v>0.18506507890495752</v>
      </c>
      <c r="AB136" s="52">
        <f t="shared" si="101"/>
        <v>0.18506507890495752</v>
      </c>
      <c r="AC136" s="53">
        <f t="shared" si="117"/>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2"/>
        <v>0</v>
      </c>
      <c r="M137" s="58">
        <f>+F137+L137</f>
        <v>318190481286</v>
      </c>
      <c r="N137" s="114">
        <f t="shared" si="169"/>
        <v>3.1038761214868281E-2</v>
      </c>
      <c r="O137" s="57">
        <v>0</v>
      </c>
      <c r="P137" s="57">
        <v>318190481286</v>
      </c>
      <c r="Q137" s="57">
        <f t="shared" ref="Q137" si="208">M137-P137</f>
        <v>0</v>
      </c>
      <c r="R137" s="109">
        <v>318190481286</v>
      </c>
      <c r="S137" s="57">
        <f t="shared" ref="S137" si="209">+M137-R137</f>
        <v>0</v>
      </c>
      <c r="T137" s="57">
        <f>P137-R137</f>
        <v>0</v>
      </c>
      <c r="U137" s="109">
        <v>58885946526</v>
      </c>
      <c r="V137" s="57">
        <f t="shared" ref="V137" si="210">+R137-U137</f>
        <v>259304534760</v>
      </c>
      <c r="W137" s="109">
        <v>58885946526</v>
      </c>
      <c r="X137" s="60">
        <f t="shared" ref="X137" si="211">+U137-W137</f>
        <v>0</v>
      </c>
      <c r="Y137" s="61">
        <f t="shared" ref="Y137:Y200" si="212">+R137/M137</f>
        <v>1</v>
      </c>
      <c r="Z137" s="61">
        <f t="shared" ref="Z137:Z200" si="213">+U137/M137</f>
        <v>0.18506507890495752</v>
      </c>
      <c r="AA137" s="61">
        <f t="shared" ref="AA137:AA200" si="214">+W137/M137</f>
        <v>0.18506507890495752</v>
      </c>
      <c r="AB137" s="61">
        <f t="shared" si="101"/>
        <v>0.18506507890495752</v>
      </c>
      <c r="AC137" s="62">
        <f t="shared" si="117"/>
        <v>1</v>
      </c>
    </row>
    <row r="138" spans="1:29" ht="91.5" customHeight="1" x14ac:dyDescent="0.25">
      <c r="A138" s="46" t="s">
        <v>269</v>
      </c>
      <c r="B138" s="47" t="s">
        <v>38</v>
      </c>
      <c r="C138" s="47">
        <v>10</v>
      </c>
      <c r="D138" s="47" t="s">
        <v>39</v>
      </c>
      <c r="E138" s="105" t="s">
        <v>270</v>
      </c>
      <c r="F138" s="50">
        <f t="shared" ref="F138:U140" si="215">+F139</f>
        <v>244384979889</v>
      </c>
      <c r="G138" s="50">
        <f t="shared" si="215"/>
        <v>0</v>
      </c>
      <c r="H138" s="50">
        <f t="shared" si="215"/>
        <v>0</v>
      </c>
      <c r="I138" s="50">
        <f t="shared" si="215"/>
        <v>0</v>
      </c>
      <c r="J138" s="50">
        <f t="shared" si="215"/>
        <v>0</v>
      </c>
      <c r="K138" s="50">
        <f t="shared" si="215"/>
        <v>0</v>
      </c>
      <c r="L138" s="50">
        <f t="shared" si="102"/>
        <v>0</v>
      </c>
      <c r="M138" s="50">
        <f t="shared" si="215"/>
        <v>244384979889</v>
      </c>
      <c r="N138" s="96">
        <f t="shared" si="169"/>
        <v>2.3839201614761839E-2</v>
      </c>
      <c r="O138" s="50">
        <f t="shared" si="215"/>
        <v>0</v>
      </c>
      <c r="P138" s="50">
        <f t="shared" si="215"/>
        <v>244384979889</v>
      </c>
      <c r="Q138" s="50">
        <f t="shared" si="215"/>
        <v>0</v>
      </c>
      <c r="R138" s="50">
        <f t="shared" si="215"/>
        <v>244384979889</v>
      </c>
      <c r="S138" s="50">
        <f t="shared" si="215"/>
        <v>0</v>
      </c>
      <c r="T138" s="50">
        <f t="shared" si="215"/>
        <v>0</v>
      </c>
      <c r="U138" s="50">
        <f t="shared" si="215"/>
        <v>4837115385</v>
      </c>
      <c r="V138" s="50">
        <f t="shared" ref="V138:X140" si="216">+V139</f>
        <v>239547864504</v>
      </c>
      <c r="W138" s="50">
        <f t="shared" si="216"/>
        <v>4837115385</v>
      </c>
      <c r="X138" s="50">
        <f t="shared" si="216"/>
        <v>0</v>
      </c>
      <c r="Y138" s="52">
        <f t="shared" si="212"/>
        <v>1</v>
      </c>
      <c r="Z138" s="52">
        <f t="shared" si="213"/>
        <v>1.9793014231877199E-2</v>
      </c>
      <c r="AA138" s="52">
        <f t="shared" si="214"/>
        <v>1.9793014231877199E-2</v>
      </c>
      <c r="AB138" s="52">
        <f t="shared" ref="AB138:AB201" si="217">+U138/R138</f>
        <v>1.9793014231877199E-2</v>
      </c>
      <c r="AC138" s="53">
        <f t="shared" si="117"/>
        <v>1</v>
      </c>
    </row>
    <row r="139" spans="1:29" ht="91.5" customHeight="1" x14ac:dyDescent="0.25">
      <c r="A139" s="46" t="s">
        <v>271</v>
      </c>
      <c r="B139" s="47" t="s">
        <v>38</v>
      </c>
      <c r="C139" s="47">
        <v>10</v>
      </c>
      <c r="D139" s="47" t="s">
        <v>39</v>
      </c>
      <c r="E139" s="105" t="s">
        <v>258</v>
      </c>
      <c r="F139" s="50">
        <f t="shared" si="215"/>
        <v>244384979889</v>
      </c>
      <c r="G139" s="50">
        <f t="shared" si="215"/>
        <v>0</v>
      </c>
      <c r="H139" s="50">
        <f t="shared" si="215"/>
        <v>0</v>
      </c>
      <c r="I139" s="50">
        <f t="shared" si="215"/>
        <v>0</v>
      </c>
      <c r="J139" s="50">
        <f t="shared" si="215"/>
        <v>0</v>
      </c>
      <c r="K139" s="50">
        <f t="shared" si="215"/>
        <v>0</v>
      </c>
      <c r="L139" s="50">
        <f t="shared" si="102"/>
        <v>0</v>
      </c>
      <c r="M139" s="50">
        <f t="shared" si="215"/>
        <v>244384979889</v>
      </c>
      <c r="N139" s="96">
        <f t="shared" si="169"/>
        <v>2.3839201614761839E-2</v>
      </c>
      <c r="O139" s="50">
        <f t="shared" si="215"/>
        <v>0</v>
      </c>
      <c r="P139" s="50">
        <f t="shared" si="215"/>
        <v>244384979889</v>
      </c>
      <c r="Q139" s="50">
        <f t="shared" si="215"/>
        <v>0</v>
      </c>
      <c r="R139" s="50">
        <f t="shared" si="215"/>
        <v>244384979889</v>
      </c>
      <c r="S139" s="50">
        <f t="shared" si="215"/>
        <v>0</v>
      </c>
      <c r="T139" s="50">
        <f t="shared" si="215"/>
        <v>0</v>
      </c>
      <c r="U139" s="50">
        <f t="shared" si="215"/>
        <v>4837115385</v>
      </c>
      <c r="V139" s="50">
        <f t="shared" si="216"/>
        <v>239547864504</v>
      </c>
      <c r="W139" s="50">
        <f t="shared" si="216"/>
        <v>4837115385</v>
      </c>
      <c r="X139" s="50">
        <f t="shared" si="216"/>
        <v>0</v>
      </c>
      <c r="Y139" s="52">
        <f t="shared" si="212"/>
        <v>1</v>
      </c>
      <c r="Z139" s="52">
        <f t="shared" si="213"/>
        <v>1.9793014231877199E-2</v>
      </c>
      <c r="AA139" s="52">
        <f t="shared" si="214"/>
        <v>1.9793014231877199E-2</v>
      </c>
      <c r="AB139" s="52">
        <f t="shared" si="217"/>
        <v>1.9793014231877199E-2</v>
      </c>
      <c r="AC139" s="53">
        <f t="shared" si="117"/>
        <v>1</v>
      </c>
    </row>
    <row r="140" spans="1:29" ht="42" customHeight="1" x14ac:dyDescent="0.25">
      <c r="A140" s="46" t="s">
        <v>272</v>
      </c>
      <c r="B140" s="47" t="s">
        <v>38</v>
      </c>
      <c r="C140" s="47">
        <v>10</v>
      </c>
      <c r="D140" s="47" t="s">
        <v>39</v>
      </c>
      <c r="E140" s="105" t="s">
        <v>267</v>
      </c>
      <c r="F140" s="50">
        <f t="shared" si="215"/>
        <v>244384979889</v>
      </c>
      <c r="G140" s="50">
        <f t="shared" si="215"/>
        <v>0</v>
      </c>
      <c r="H140" s="50">
        <f t="shared" si="215"/>
        <v>0</v>
      </c>
      <c r="I140" s="50">
        <f t="shared" si="215"/>
        <v>0</v>
      </c>
      <c r="J140" s="50">
        <f t="shared" si="215"/>
        <v>0</v>
      </c>
      <c r="K140" s="50">
        <f t="shared" si="215"/>
        <v>0</v>
      </c>
      <c r="L140" s="50">
        <f t="shared" ref="L140:L164" si="218">+G140-H140-I140+J140-K140</f>
        <v>0</v>
      </c>
      <c r="M140" s="50">
        <f t="shared" si="215"/>
        <v>244384979889</v>
      </c>
      <c r="N140" s="96">
        <f t="shared" si="169"/>
        <v>2.3839201614761839E-2</v>
      </c>
      <c r="O140" s="50">
        <f t="shared" si="215"/>
        <v>0</v>
      </c>
      <c r="P140" s="50">
        <f t="shared" si="215"/>
        <v>244384979889</v>
      </c>
      <c r="Q140" s="50">
        <f t="shared" si="215"/>
        <v>0</v>
      </c>
      <c r="R140" s="50">
        <f t="shared" si="215"/>
        <v>244384979889</v>
      </c>
      <c r="S140" s="50">
        <f t="shared" si="215"/>
        <v>0</v>
      </c>
      <c r="T140" s="50">
        <f t="shared" si="215"/>
        <v>0</v>
      </c>
      <c r="U140" s="50">
        <f t="shared" si="215"/>
        <v>4837115385</v>
      </c>
      <c r="V140" s="50">
        <f t="shared" si="216"/>
        <v>239547864504</v>
      </c>
      <c r="W140" s="50">
        <f t="shared" si="216"/>
        <v>4837115385</v>
      </c>
      <c r="X140" s="50">
        <f t="shared" si="216"/>
        <v>0</v>
      </c>
      <c r="Y140" s="52">
        <f t="shared" si="212"/>
        <v>1</v>
      </c>
      <c r="Z140" s="52">
        <f t="shared" si="213"/>
        <v>1.9793014231877199E-2</v>
      </c>
      <c r="AA140" s="52">
        <f t="shared" si="214"/>
        <v>1.9793014231877199E-2</v>
      </c>
      <c r="AB140" s="52">
        <f t="shared" si="217"/>
        <v>1.9793014231877199E-2</v>
      </c>
      <c r="AC140" s="53">
        <f t="shared" si="117"/>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18"/>
        <v>0</v>
      </c>
      <c r="M141" s="58">
        <f>+F141+L141</f>
        <v>244384979889</v>
      </c>
      <c r="N141" s="114">
        <f t="shared" si="169"/>
        <v>2.3839201614761839E-2</v>
      </c>
      <c r="O141" s="57">
        <v>0</v>
      </c>
      <c r="P141" s="109">
        <v>244384979889</v>
      </c>
      <c r="Q141" s="57">
        <f t="shared" ref="Q141" si="219">M141-P141</f>
        <v>0</v>
      </c>
      <c r="R141" s="109">
        <v>244384979889</v>
      </c>
      <c r="S141" s="57">
        <f t="shared" ref="S141" si="220">+M141-R141</f>
        <v>0</v>
      </c>
      <c r="T141" s="57">
        <f>P141-R141</f>
        <v>0</v>
      </c>
      <c r="U141" s="57">
        <v>4837115385</v>
      </c>
      <c r="V141" s="57">
        <f>+R141-U141</f>
        <v>239547864504</v>
      </c>
      <c r="W141" s="57">
        <v>4837115385</v>
      </c>
      <c r="X141" s="60">
        <f t="shared" ref="X141" si="221">+U141-W141</f>
        <v>0</v>
      </c>
      <c r="Y141" s="61">
        <f t="shared" si="212"/>
        <v>1</v>
      </c>
      <c r="Z141" s="61">
        <f t="shared" si="213"/>
        <v>1.9793014231877199E-2</v>
      </c>
      <c r="AA141" s="61">
        <f t="shared" si="214"/>
        <v>1.9793014231877199E-2</v>
      </c>
      <c r="AB141" s="61">
        <f t="shared" si="217"/>
        <v>1.9793014231877199E-2</v>
      </c>
      <c r="AC141" s="62">
        <f t="shared" si="117"/>
        <v>1</v>
      </c>
    </row>
    <row r="142" spans="1:29" ht="81" customHeight="1" x14ac:dyDescent="0.25">
      <c r="A142" s="46" t="s">
        <v>274</v>
      </c>
      <c r="B142" s="47" t="s">
        <v>38</v>
      </c>
      <c r="C142" s="47">
        <v>10</v>
      </c>
      <c r="D142" s="47" t="s">
        <v>39</v>
      </c>
      <c r="E142" s="105" t="s">
        <v>275</v>
      </c>
      <c r="F142" s="50">
        <f t="shared" ref="F142:U144" si="222">+F143</f>
        <v>354769983124</v>
      </c>
      <c r="G142" s="50">
        <f t="shared" si="222"/>
        <v>0</v>
      </c>
      <c r="H142" s="50">
        <f t="shared" si="222"/>
        <v>0</v>
      </c>
      <c r="I142" s="50">
        <f t="shared" si="222"/>
        <v>0</v>
      </c>
      <c r="J142" s="50">
        <f t="shared" si="222"/>
        <v>0</v>
      </c>
      <c r="K142" s="50">
        <f t="shared" si="222"/>
        <v>0</v>
      </c>
      <c r="L142" s="50">
        <f t="shared" si="218"/>
        <v>0</v>
      </c>
      <c r="M142" s="50">
        <f t="shared" si="222"/>
        <v>354769983124</v>
      </c>
      <c r="N142" s="96">
        <f t="shared" si="169"/>
        <v>3.4607008820264115E-2</v>
      </c>
      <c r="O142" s="50">
        <f t="shared" si="222"/>
        <v>0</v>
      </c>
      <c r="P142" s="50">
        <f t="shared" si="222"/>
        <v>354769983124</v>
      </c>
      <c r="Q142" s="50">
        <f t="shared" si="222"/>
        <v>0</v>
      </c>
      <c r="R142" s="50">
        <f t="shared" si="222"/>
        <v>354769983124</v>
      </c>
      <c r="S142" s="50">
        <f t="shared" si="222"/>
        <v>0</v>
      </c>
      <c r="T142" s="50">
        <f t="shared" si="222"/>
        <v>0</v>
      </c>
      <c r="U142" s="50">
        <f t="shared" si="222"/>
        <v>82023154706</v>
      </c>
      <c r="V142" s="50">
        <f t="shared" ref="P142:X144" si="223">+V143</f>
        <v>272746828418</v>
      </c>
      <c r="W142" s="50">
        <f t="shared" si="223"/>
        <v>82023154706</v>
      </c>
      <c r="X142" s="50">
        <f t="shared" si="223"/>
        <v>0</v>
      </c>
      <c r="Y142" s="52">
        <f t="shared" si="212"/>
        <v>1</v>
      </c>
      <c r="Z142" s="52">
        <f t="shared" si="213"/>
        <v>0.23120094316810078</v>
      </c>
      <c r="AA142" s="52">
        <f t="shared" si="214"/>
        <v>0.23120094316810078</v>
      </c>
      <c r="AB142" s="52">
        <f t="shared" si="217"/>
        <v>0.23120094316810078</v>
      </c>
      <c r="AC142" s="53">
        <f t="shared" si="117"/>
        <v>1</v>
      </c>
    </row>
    <row r="143" spans="1:29" ht="81" customHeight="1" x14ac:dyDescent="0.25">
      <c r="A143" s="46" t="s">
        <v>276</v>
      </c>
      <c r="B143" s="47" t="s">
        <v>38</v>
      </c>
      <c r="C143" s="47">
        <v>10</v>
      </c>
      <c r="D143" s="47" t="s">
        <v>39</v>
      </c>
      <c r="E143" s="105" t="s">
        <v>258</v>
      </c>
      <c r="F143" s="50">
        <f t="shared" si="222"/>
        <v>354769983124</v>
      </c>
      <c r="G143" s="50">
        <f t="shared" si="222"/>
        <v>0</v>
      </c>
      <c r="H143" s="50">
        <f t="shared" si="222"/>
        <v>0</v>
      </c>
      <c r="I143" s="50">
        <f t="shared" si="222"/>
        <v>0</v>
      </c>
      <c r="J143" s="50">
        <f t="shared" si="222"/>
        <v>0</v>
      </c>
      <c r="K143" s="50">
        <f t="shared" si="222"/>
        <v>0</v>
      </c>
      <c r="L143" s="50">
        <f t="shared" si="218"/>
        <v>0</v>
      </c>
      <c r="M143" s="50">
        <f t="shared" si="222"/>
        <v>354769983124</v>
      </c>
      <c r="N143" s="96">
        <f t="shared" si="169"/>
        <v>3.4607008820264115E-2</v>
      </c>
      <c r="O143" s="50">
        <f t="shared" si="222"/>
        <v>0</v>
      </c>
      <c r="P143" s="50">
        <f t="shared" si="223"/>
        <v>354769983124</v>
      </c>
      <c r="Q143" s="50">
        <f t="shared" si="223"/>
        <v>0</v>
      </c>
      <c r="R143" s="50">
        <f t="shared" si="223"/>
        <v>354769983124</v>
      </c>
      <c r="S143" s="50">
        <f t="shared" si="223"/>
        <v>0</v>
      </c>
      <c r="T143" s="50">
        <f t="shared" si="223"/>
        <v>0</v>
      </c>
      <c r="U143" s="50">
        <f t="shared" si="222"/>
        <v>82023154706</v>
      </c>
      <c r="V143" s="50">
        <f t="shared" si="223"/>
        <v>272746828418</v>
      </c>
      <c r="W143" s="50">
        <f t="shared" si="223"/>
        <v>82023154706</v>
      </c>
      <c r="X143" s="50">
        <f t="shared" si="223"/>
        <v>0</v>
      </c>
      <c r="Y143" s="52">
        <f t="shared" si="212"/>
        <v>1</v>
      </c>
      <c r="Z143" s="52">
        <f t="shared" si="213"/>
        <v>0.23120094316810078</v>
      </c>
      <c r="AA143" s="52">
        <f t="shared" si="214"/>
        <v>0.23120094316810078</v>
      </c>
      <c r="AB143" s="52">
        <f t="shared" si="217"/>
        <v>0.23120094316810078</v>
      </c>
      <c r="AC143" s="53">
        <f t="shared" si="117"/>
        <v>1</v>
      </c>
    </row>
    <row r="144" spans="1:29" ht="42" customHeight="1" x14ac:dyDescent="0.25">
      <c r="A144" s="46" t="s">
        <v>277</v>
      </c>
      <c r="B144" s="47" t="s">
        <v>38</v>
      </c>
      <c r="C144" s="47">
        <v>10</v>
      </c>
      <c r="D144" s="47" t="s">
        <v>39</v>
      </c>
      <c r="E144" s="48" t="s">
        <v>267</v>
      </c>
      <c r="F144" s="50">
        <f t="shared" si="222"/>
        <v>354769983124</v>
      </c>
      <c r="G144" s="50">
        <f t="shared" si="222"/>
        <v>0</v>
      </c>
      <c r="H144" s="50">
        <f t="shared" si="222"/>
        <v>0</v>
      </c>
      <c r="I144" s="50">
        <f t="shared" si="222"/>
        <v>0</v>
      </c>
      <c r="J144" s="50">
        <f t="shared" si="222"/>
        <v>0</v>
      </c>
      <c r="K144" s="50">
        <f t="shared" si="222"/>
        <v>0</v>
      </c>
      <c r="L144" s="50">
        <f t="shared" si="218"/>
        <v>0</v>
      </c>
      <c r="M144" s="50">
        <f t="shared" si="222"/>
        <v>354769983124</v>
      </c>
      <c r="N144" s="96">
        <f t="shared" si="169"/>
        <v>3.4607008820264115E-2</v>
      </c>
      <c r="O144" s="50">
        <f t="shared" si="222"/>
        <v>0</v>
      </c>
      <c r="P144" s="50">
        <f t="shared" si="223"/>
        <v>354769983124</v>
      </c>
      <c r="Q144" s="50">
        <f t="shared" si="223"/>
        <v>0</v>
      </c>
      <c r="R144" s="50">
        <f t="shared" si="223"/>
        <v>354769983124</v>
      </c>
      <c r="S144" s="50">
        <f t="shared" si="223"/>
        <v>0</v>
      </c>
      <c r="T144" s="50">
        <f t="shared" si="223"/>
        <v>0</v>
      </c>
      <c r="U144" s="50">
        <f t="shared" si="222"/>
        <v>82023154706</v>
      </c>
      <c r="V144" s="50">
        <f t="shared" si="223"/>
        <v>272746828418</v>
      </c>
      <c r="W144" s="50">
        <f t="shared" si="223"/>
        <v>82023154706</v>
      </c>
      <c r="X144" s="50">
        <f t="shared" si="223"/>
        <v>0</v>
      </c>
      <c r="Y144" s="52">
        <f t="shared" si="212"/>
        <v>1</v>
      </c>
      <c r="Z144" s="52">
        <f t="shared" si="213"/>
        <v>0.23120094316810078</v>
      </c>
      <c r="AA144" s="52">
        <f t="shared" si="214"/>
        <v>0.23120094316810078</v>
      </c>
      <c r="AB144" s="52">
        <f t="shared" si="217"/>
        <v>0.23120094316810078</v>
      </c>
      <c r="AC144" s="53">
        <f t="shared" si="117"/>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18"/>
        <v>0</v>
      </c>
      <c r="M145" s="58">
        <f>+F145+L145</f>
        <v>354769983124</v>
      </c>
      <c r="N145" s="114">
        <f t="shared" si="169"/>
        <v>3.4607008820264115E-2</v>
      </c>
      <c r="O145" s="57">
        <v>0</v>
      </c>
      <c r="P145" s="57">
        <v>354769983124</v>
      </c>
      <c r="Q145" s="57">
        <f t="shared" ref="Q145" si="224">M145-P145</f>
        <v>0</v>
      </c>
      <c r="R145" s="109">
        <v>354769983124</v>
      </c>
      <c r="S145" s="57">
        <f t="shared" ref="S145" si="225">+M145-R145</f>
        <v>0</v>
      </c>
      <c r="T145" s="57">
        <f>P145-R145</f>
        <v>0</v>
      </c>
      <c r="U145" s="109">
        <v>82023154706</v>
      </c>
      <c r="V145" s="57">
        <f>+R145-U145</f>
        <v>272746828418</v>
      </c>
      <c r="W145" s="109">
        <v>82023154706</v>
      </c>
      <c r="X145" s="60">
        <f t="shared" ref="X145" si="226">+U145-W145</f>
        <v>0</v>
      </c>
      <c r="Y145" s="61">
        <f t="shared" si="212"/>
        <v>1</v>
      </c>
      <c r="Z145" s="61">
        <f t="shared" si="213"/>
        <v>0.23120094316810078</v>
      </c>
      <c r="AA145" s="61">
        <f t="shared" si="214"/>
        <v>0.23120094316810078</v>
      </c>
      <c r="AB145" s="61">
        <f t="shared" si="217"/>
        <v>0.23120094316810078</v>
      </c>
      <c r="AC145" s="62">
        <f t="shared" si="117"/>
        <v>1</v>
      </c>
    </row>
    <row r="146" spans="1:29" ht="94.5" customHeight="1" x14ac:dyDescent="0.25">
      <c r="A146" s="46" t="s">
        <v>279</v>
      </c>
      <c r="B146" s="47" t="s">
        <v>38</v>
      </c>
      <c r="C146" s="47">
        <v>10</v>
      </c>
      <c r="D146" s="47" t="s">
        <v>39</v>
      </c>
      <c r="E146" s="105" t="s">
        <v>280</v>
      </c>
      <c r="F146" s="50">
        <f t="shared" ref="F146:U148" si="227">+F147</f>
        <v>332536096082</v>
      </c>
      <c r="G146" s="50">
        <f t="shared" si="227"/>
        <v>0</v>
      </c>
      <c r="H146" s="50">
        <f t="shared" si="227"/>
        <v>0</v>
      </c>
      <c r="I146" s="50">
        <f t="shared" si="227"/>
        <v>0</v>
      </c>
      <c r="J146" s="50">
        <f t="shared" si="227"/>
        <v>0</v>
      </c>
      <c r="K146" s="50">
        <f t="shared" si="227"/>
        <v>0</v>
      </c>
      <c r="L146" s="50">
        <f t="shared" si="218"/>
        <v>0</v>
      </c>
      <c r="M146" s="50">
        <f t="shared" si="227"/>
        <v>332536096082</v>
      </c>
      <c r="N146" s="96">
        <f t="shared" si="169"/>
        <v>3.2438143466448903E-2</v>
      </c>
      <c r="O146" s="50">
        <f t="shared" si="227"/>
        <v>0</v>
      </c>
      <c r="P146" s="50">
        <f t="shared" si="227"/>
        <v>332536096082</v>
      </c>
      <c r="Q146" s="50">
        <f t="shared" si="227"/>
        <v>0</v>
      </c>
      <c r="R146" s="50">
        <f t="shared" si="227"/>
        <v>332536096082</v>
      </c>
      <c r="S146" s="50">
        <f t="shared" si="227"/>
        <v>0</v>
      </c>
      <c r="T146" s="50">
        <f t="shared" si="227"/>
        <v>0</v>
      </c>
      <c r="U146" s="50">
        <f t="shared" si="227"/>
        <v>86108507251</v>
      </c>
      <c r="V146" s="50">
        <f t="shared" ref="V146:X148" si="228">+V147</f>
        <v>246427588831</v>
      </c>
      <c r="W146" s="50">
        <f t="shared" si="228"/>
        <v>86108507251</v>
      </c>
      <c r="X146" s="50">
        <f t="shared" si="228"/>
        <v>0</v>
      </c>
      <c r="Y146" s="52">
        <f t="shared" si="212"/>
        <v>1</v>
      </c>
      <c r="Z146" s="52">
        <f t="shared" si="213"/>
        <v>0.25894484317806665</v>
      </c>
      <c r="AA146" s="52">
        <f t="shared" si="214"/>
        <v>0.25894484317806665</v>
      </c>
      <c r="AB146" s="52">
        <f t="shared" si="217"/>
        <v>0.25894484317806665</v>
      </c>
      <c r="AC146" s="53">
        <f t="shared" si="117"/>
        <v>1</v>
      </c>
    </row>
    <row r="147" spans="1:29" ht="94.5" customHeight="1" x14ac:dyDescent="0.25">
      <c r="A147" s="46" t="s">
        <v>281</v>
      </c>
      <c r="B147" s="47" t="s">
        <v>38</v>
      </c>
      <c r="C147" s="47">
        <v>10</v>
      </c>
      <c r="D147" s="47" t="s">
        <v>39</v>
      </c>
      <c r="E147" s="105" t="s">
        <v>258</v>
      </c>
      <c r="F147" s="50">
        <f t="shared" si="227"/>
        <v>332536096082</v>
      </c>
      <c r="G147" s="50">
        <f t="shared" si="227"/>
        <v>0</v>
      </c>
      <c r="H147" s="50">
        <f t="shared" si="227"/>
        <v>0</v>
      </c>
      <c r="I147" s="50">
        <f t="shared" si="227"/>
        <v>0</v>
      </c>
      <c r="J147" s="50">
        <f t="shared" si="227"/>
        <v>0</v>
      </c>
      <c r="K147" s="50">
        <f t="shared" si="227"/>
        <v>0</v>
      </c>
      <c r="L147" s="50">
        <f t="shared" si="218"/>
        <v>0</v>
      </c>
      <c r="M147" s="50">
        <f t="shared" si="227"/>
        <v>332536096082</v>
      </c>
      <c r="N147" s="96">
        <f t="shared" si="169"/>
        <v>3.2438143466448903E-2</v>
      </c>
      <c r="O147" s="50">
        <f t="shared" si="227"/>
        <v>0</v>
      </c>
      <c r="P147" s="50">
        <f t="shared" si="227"/>
        <v>332536096082</v>
      </c>
      <c r="Q147" s="50">
        <f t="shared" si="227"/>
        <v>0</v>
      </c>
      <c r="R147" s="50">
        <f t="shared" si="227"/>
        <v>332536096082</v>
      </c>
      <c r="S147" s="50">
        <f t="shared" si="227"/>
        <v>0</v>
      </c>
      <c r="T147" s="50">
        <f t="shared" si="227"/>
        <v>0</v>
      </c>
      <c r="U147" s="50">
        <f t="shared" si="227"/>
        <v>86108507251</v>
      </c>
      <c r="V147" s="50">
        <f t="shared" si="228"/>
        <v>246427588831</v>
      </c>
      <c r="W147" s="50">
        <f t="shared" si="228"/>
        <v>86108507251</v>
      </c>
      <c r="X147" s="50">
        <f t="shared" si="228"/>
        <v>0</v>
      </c>
      <c r="Y147" s="52">
        <f t="shared" si="212"/>
        <v>1</v>
      </c>
      <c r="Z147" s="52">
        <f t="shared" si="213"/>
        <v>0.25894484317806665</v>
      </c>
      <c r="AA147" s="52">
        <f t="shared" si="214"/>
        <v>0.25894484317806665</v>
      </c>
      <c r="AB147" s="52">
        <f t="shared" si="217"/>
        <v>0.25894484317806665</v>
      </c>
      <c r="AC147" s="53">
        <f t="shared" si="117"/>
        <v>1</v>
      </c>
    </row>
    <row r="148" spans="1:29" ht="42" customHeight="1" x14ac:dyDescent="0.25">
      <c r="A148" s="46" t="s">
        <v>282</v>
      </c>
      <c r="B148" s="47" t="s">
        <v>38</v>
      </c>
      <c r="C148" s="47">
        <v>10</v>
      </c>
      <c r="D148" s="47" t="s">
        <v>39</v>
      </c>
      <c r="E148" s="48" t="s">
        <v>267</v>
      </c>
      <c r="F148" s="50">
        <f t="shared" si="227"/>
        <v>332536096082</v>
      </c>
      <c r="G148" s="50">
        <f t="shared" si="227"/>
        <v>0</v>
      </c>
      <c r="H148" s="50">
        <f t="shared" si="227"/>
        <v>0</v>
      </c>
      <c r="I148" s="50">
        <f t="shared" si="227"/>
        <v>0</v>
      </c>
      <c r="J148" s="50">
        <f t="shared" si="227"/>
        <v>0</v>
      </c>
      <c r="K148" s="50">
        <f t="shared" si="227"/>
        <v>0</v>
      </c>
      <c r="L148" s="50">
        <f t="shared" si="218"/>
        <v>0</v>
      </c>
      <c r="M148" s="50">
        <f t="shared" si="227"/>
        <v>332536096082</v>
      </c>
      <c r="N148" s="96">
        <f t="shared" si="169"/>
        <v>3.2438143466448903E-2</v>
      </c>
      <c r="O148" s="50">
        <f t="shared" si="227"/>
        <v>0</v>
      </c>
      <c r="P148" s="50">
        <f t="shared" si="227"/>
        <v>332536096082</v>
      </c>
      <c r="Q148" s="50">
        <f t="shared" si="227"/>
        <v>0</v>
      </c>
      <c r="R148" s="50">
        <f t="shared" si="227"/>
        <v>332536096082</v>
      </c>
      <c r="S148" s="50">
        <f t="shared" si="227"/>
        <v>0</v>
      </c>
      <c r="T148" s="50">
        <f t="shared" si="227"/>
        <v>0</v>
      </c>
      <c r="U148" s="50">
        <f t="shared" si="227"/>
        <v>86108507251</v>
      </c>
      <c r="V148" s="50">
        <f t="shared" si="228"/>
        <v>246427588831</v>
      </c>
      <c r="W148" s="50">
        <f t="shared" si="228"/>
        <v>86108507251</v>
      </c>
      <c r="X148" s="50">
        <f t="shared" si="228"/>
        <v>0</v>
      </c>
      <c r="Y148" s="52">
        <f t="shared" si="212"/>
        <v>1</v>
      </c>
      <c r="Z148" s="52">
        <f t="shared" si="213"/>
        <v>0.25894484317806665</v>
      </c>
      <c r="AA148" s="52">
        <f t="shared" si="214"/>
        <v>0.25894484317806665</v>
      </c>
      <c r="AB148" s="52">
        <f t="shared" si="217"/>
        <v>0.25894484317806665</v>
      </c>
      <c r="AC148" s="53">
        <f t="shared" si="117"/>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18"/>
        <v>0</v>
      </c>
      <c r="M149" s="58">
        <f>+F149+L149</f>
        <v>332536096082</v>
      </c>
      <c r="N149" s="114">
        <f t="shared" si="169"/>
        <v>3.2438143466448903E-2</v>
      </c>
      <c r="O149" s="57">
        <v>0</v>
      </c>
      <c r="P149" s="57">
        <v>332536096082</v>
      </c>
      <c r="Q149" s="57">
        <f t="shared" ref="Q149" si="229">M149-P149</f>
        <v>0</v>
      </c>
      <c r="R149" s="109">
        <v>332536096082</v>
      </c>
      <c r="S149" s="57">
        <f t="shared" ref="S149" si="230">+M149-R149</f>
        <v>0</v>
      </c>
      <c r="T149" s="57">
        <f t="shared" ref="T149" si="231">P149-R149</f>
        <v>0</v>
      </c>
      <c r="U149" s="109">
        <v>86108507251</v>
      </c>
      <c r="V149" s="57">
        <f>+R149-U149</f>
        <v>246427588831</v>
      </c>
      <c r="W149" s="109">
        <v>86108507251</v>
      </c>
      <c r="X149" s="60">
        <f t="shared" ref="X149" si="232">+U149-W149</f>
        <v>0</v>
      </c>
      <c r="Y149" s="61">
        <f t="shared" si="212"/>
        <v>1</v>
      </c>
      <c r="Z149" s="61">
        <f t="shared" si="213"/>
        <v>0.25894484317806665</v>
      </c>
      <c r="AA149" s="61">
        <f t="shared" si="214"/>
        <v>0.25894484317806665</v>
      </c>
      <c r="AB149" s="61">
        <f t="shared" si="217"/>
        <v>0.25894484317806665</v>
      </c>
      <c r="AC149" s="62">
        <f t="shared" si="117"/>
        <v>1</v>
      </c>
    </row>
    <row r="150" spans="1:29" ht="99.75" customHeight="1" x14ac:dyDescent="0.25">
      <c r="A150" s="46" t="s">
        <v>284</v>
      </c>
      <c r="B150" s="47" t="s">
        <v>38</v>
      </c>
      <c r="C150" s="47">
        <v>10</v>
      </c>
      <c r="D150" s="47" t="s">
        <v>39</v>
      </c>
      <c r="E150" s="105" t="s">
        <v>285</v>
      </c>
      <c r="F150" s="50">
        <f t="shared" ref="F150:U156" si="233">+F151</f>
        <v>233962050936</v>
      </c>
      <c r="G150" s="50">
        <f t="shared" si="233"/>
        <v>0</v>
      </c>
      <c r="H150" s="50">
        <f t="shared" si="233"/>
        <v>0</v>
      </c>
      <c r="I150" s="50">
        <f t="shared" si="233"/>
        <v>0</v>
      </c>
      <c r="J150" s="50">
        <f t="shared" si="233"/>
        <v>0</v>
      </c>
      <c r="K150" s="50">
        <f t="shared" si="233"/>
        <v>0</v>
      </c>
      <c r="L150" s="50">
        <f t="shared" si="218"/>
        <v>0</v>
      </c>
      <c r="M150" s="50">
        <f t="shared" si="233"/>
        <v>233962050936</v>
      </c>
      <c r="N150" s="96">
        <f t="shared" si="169"/>
        <v>2.2822468488037918E-2</v>
      </c>
      <c r="O150" s="50">
        <f t="shared" si="233"/>
        <v>0</v>
      </c>
      <c r="P150" s="50">
        <f t="shared" si="233"/>
        <v>233962050936</v>
      </c>
      <c r="Q150" s="50">
        <f t="shared" si="233"/>
        <v>0</v>
      </c>
      <c r="R150" s="50">
        <f t="shared" si="233"/>
        <v>233962050936</v>
      </c>
      <c r="S150" s="50">
        <f t="shared" si="233"/>
        <v>0</v>
      </c>
      <c r="T150" s="50">
        <f t="shared" si="233"/>
        <v>0</v>
      </c>
      <c r="U150" s="50">
        <f t="shared" si="233"/>
        <v>59334662967</v>
      </c>
      <c r="V150" s="50">
        <f t="shared" ref="V150:X152" si="234">+V151</f>
        <v>174627387969</v>
      </c>
      <c r="W150" s="50">
        <f t="shared" si="234"/>
        <v>59334662967</v>
      </c>
      <c r="X150" s="50">
        <f t="shared" si="234"/>
        <v>0</v>
      </c>
      <c r="Y150" s="52">
        <f t="shared" si="212"/>
        <v>1</v>
      </c>
      <c r="Z150" s="52">
        <f t="shared" si="213"/>
        <v>0.25360806476786663</v>
      </c>
      <c r="AA150" s="52">
        <f t="shared" si="214"/>
        <v>0.25360806476786663</v>
      </c>
      <c r="AB150" s="52">
        <f t="shared" si="217"/>
        <v>0.25360806476786663</v>
      </c>
      <c r="AC150" s="53">
        <f t="shared" si="117"/>
        <v>1</v>
      </c>
    </row>
    <row r="151" spans="1:29" ht="99.75" customHeight="1" x14ac:dyDescent="0.25">
      <c r="A151" s="46" t="s">
        <v>286</v>
      </c>
      <c r="B151" s="47" t="s">
        <v>38</v>
      </c>
      <c r="C151" s="47">
        <v>10</v>
      </c>
      <c r="D151" s="47" t="s">
        <v>39</v>
      </c>
      <c r="E151" s="105" t="s">
        <v>258</v>
      </c>
      <c r="F151" s="50">
        <f t="shared" si="233"/>
        <v>233962050936</v>
      </c>
      <c r="G151" s="50">
        <f t="shared" si="233"/>
        <v>0</v>
      </c>
      <c r="H151" s="50">
        <f t="shared" si="233"/>
        <v>0</v>
      </c>
      <c r="I151" s="50">
        <f t="shared" si="233"/>
        <v>0</v>
      </c>
      <c r="J151" s="50">
        <f t="shared" si="233"/>
        <v>0</v>
      </c>
      <c r="K151" s="50">
        <f t="shared" si="233"/>
        <v>0</v>
      </c>
      <c r="L151" s="50">
        <f t="shared" si="218"/>
        <v>0</v>
      </c>
      <c r="M151" s="50">
        <f t="shared" si="233"/>
        <v>233962050936</v>
      </c>
      <c r="N151" s="96">
        <f t="shared" si="169"/>
        <v>2.2822468488037918E-2</v>
      </c>
      <c r="O151" s="50">
        <f t="shared" si="233"/>
        <v>0</v>
      </c>
      <c r="P151" s="50">
        <f t="shared" si="233"/>
        <v>233962050936</v>
      </c>
      <c r="Q151" s="50">
        <f t="shared" si="233"/>
        <v>0</v>
      </c>
      <c r="R151" s="50">
        <f t="shared" si="233"/>
        <v>233962050936</v>
      </c>
      <c r="S151" s="50">
        <f t="shared" si="233"/>
        <v>0</v>
      </c>
      <c r="T151" s="50">
        <f t="shared" si="233"/>
        <v>0</v>
      </c>
      <c r="U151" s="50">
        <f t="shared" si="233"/>
        <v>59334662967</v>
      </c>
      <c r="V151" s="50">
        <f t="shared" si="234"/>
        <v>174627387969</v>
      </c>
      <c r="W151" s="50">
        <f t="shared" si="234"/>
        <v>59334662967</v>
      </c>
      <c r="X151" s="50">
        <f t="shared" si="234"/>
        <v>0</v>
      </c>
      <c r="Y151" s="52">
        <f t="shared" si="212"/>
        <v>1</v>
      </c>
      <c r="Z151" s="52">
        <f t="shared" si="213"/>
        <v>0.25360806476786663</v>
      </c>
      <c r="AA151" s="52">
        <f t="shared" si="214"/>
        <v>0.25360806476786663</v>
      </c>
      <c r="AB151" s="52">
        <f t="shared" si="217"/>
        <v>0.25360806476786663</v>
      </c>
      <c r="AC151" s="53">
        <f t="shared" si="117"/>
        <v>1</v>
      </c>
    </row>
    <row r="152" spans="1:29" ht="42" customHeight="1" x14ac:dyDescent="0.25">
      <c r="A152" s="46" t="s">
        <v>287</v>
      </c>
      <c r="B152" s="47" t="s">
        <v>38</v>
      </c>
      <c r="C152" s="47">
        <v>10</v>
      </c>
      <c r="D152" s="47" t="s">
        <v>39</v>
      </c>
      <c r="E152" s="48" t="s">
        <v>267</v>
      </c>
      <c r="F152" s="50">
        <f t="shared" si="233"/>
        <v>233962050936</v>
      </c>
      <c r="G152" s="50">
        <f t="shared" si="233"/>
        <v>0</v>
      </c>
      <c r="H152" s="50">
        <f t="shared" si="233"/>
        <v>0</v>
      </c>
      <c r="I152" s="50">
        <f t="shared" si="233"/>
        <v>0</v>
      </c>
      <c r="J152" s="50">
        <f t="shared" si="233"/>
        <v>0</v>
      </c>
      <c r="K152" s="50">
        <f t="shared" si="233"/>
        <v>0</v>
      </c>
      <c r="L152" s="50">
        <f t="shared" si="218"/>
        <v>0</v>
      </c>
      <c r="M152" s="50">
        <f t="shared" si="233"/>
        <v>233962050936</v>
      </c>
      <c r="N152" s="96">
        <f t="shared" si="169"/>
        <v>2.2822468488037918E-2</v>
      </c>
      <c r="O152" s="50">
        <f t="shared" si="233"/>
        <v>0</v>
      </c>
      <c r="P152" s="50">
        <f t="shared" si="233"/>
        <v>233962050936</v>
      </c>
      <c r="Q152" s="50">
        <f t="shared" si="233"/>
        <v>0</v>
      </c>
      <c r="R152" s="50">
        <f t="shared" si="233"/>
        <v>233962050936</v>
      </c>
      <c r="S152" s="50">
        <f t="shared" si="233"/>
        <v>0</v>
      </c>
      <c r="T152" s="50">
        <f t="shared" si="233"/>
        <v>0</v>
      </c>
      <c r="U152" s="50">
        <f t="shared" si="233"/>
        <v>59334662967</v>
      </c>
      <c r="V152" s="50">
        <f t="shared" si="234"/>
        <v>174627387969</v>
      </c>
      <c r="W152" s="50">
        <f t="shared" si="234"/>
        <v>59334662967</v>
      </c>
      <c r="X152" s="50">
        <f t="shared" si="234"/>
        <v>0</v>
      </c>
      <c r="Y152" s="52">
        <f t="shared" si="212"/>
        <v>1</v>
      </c>
      <c r="Z152" s="52">
        <f t="shared" si="213"/>
        <v>0.25360806476786663</v>
      </c>
      <c r="AA152" s="52">
        <f t="shared" si="214"/>
        <v>0.25360806476786663</v>
      </c>
      <c r="AB152" s="52">
        <f t="shared" si="217"/>
        <v>0.25360806476786663</v>
      </c>
      <c r="AC152" s="53">
        <f t="shared" si="117"/>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18"/>
        <v>0</v>
      </c>
      <c r="M153" s="58">
        <f>+F153+L153</f>
        <v>233962050936</v>
      </c>
      <c r="N153" s="114">
        <f t="shared" si="169"/>
        <v>2.2822468488037918E-2</v>
      </c>
      <c r="O153" s="57">
        <v>0</v>
      </c>
      <c r="P153" s="57">
        <v>233962050936</v>
      </c>
      <c r="Q153" s="57">
        <f t="shared" ref="Q153" si="235">M153-P153</f>
        <v>0</v>
      </c>
      <c r="R153" s="109">
        <v>233962050936</v>
      </c>
      <c r="S153" s="57">
        <f t="shared" ref="S153" si="236">+M153-R153</f>
        <v>0</v>
      </c>
      <c r="T153" s="57">
        <f t="shared" ref="T153" si="237">P153-R153</f>
        <v>0</v>
      </c>
      <c r="U153" s="57">
        <v>59334662967</v>
      </c>
      <c r="V153" s="57">
        <f>+R153-U153</f>
        <v>174627387969</v>
      </c>
      <c r="W153" s="57">
        <v>59334662967</v>
      </c>
      <c r="X153" s="60">
        <f t="shared" ref="X153" si="238">+U153-W153</f>
        <v>0</v>
      </c>
      <c r="Y153" s="61">
        <f t="shared" si="212"/>
        <v>1</v>
      </c>
      <c r="Z153" s="61">
        <f t="shared" si="213"/>
        <v>0.25360806476786663</v>
      </c>
      <c r="AA153" s="61">
        <f t="shared" si="214"/>
        <v>0.25360806476786663</v>
      </c>
      <c r="AB153" s="61">
        <f t="shared" si="217"/>
        <v>0.25360806476786663</v>
      </c>
      <c r="AC153" s="62">
        <f t="shared" si="117"/>
        <v>1</v>
      </c>
    </row>
    <row r="154" spans="1:29" ht="92.25" customHeight="1" x14ac:dyDescent="0.25">
      <c r="A154" s="46" t="s">
        <v>289</v>
      </c>
      <c r="B154" s="47" t="s">
        <v>38</v>
      </c>
      <c r="C154" s="47">
        <v>11</v>
      </c>
      <c r="D154" s="47" t="s">
        <v>39</v>
      </c>
      <c r="E154" s="105" t="s">
        <v>290</v>
      </c>
      <c r="F154" s="50">
        <f t="shared" ref="F154:U156" si="239">+F155</f>
        <v>253911263548</v>
      </c>
      <c r="G154" s="50">
        <f t="shared" si="239"/>
        <v>0</v>
      </c>
      <c r="H154" s="50">
        <f t="shared" si="239"/>
        <v>0</v>
      </c>
      <c r="I154" s="50">
        <f t="shared" si="239"/>
        <v>0</v>
      </c>
      <c r="J154" s="50">
        <f t="shared" si="239"/>
        <v>0</v>
      </c>
      <c r="K154" s="50">
        <f t="shared" si="239"/>
        <v>0</v>
      </c>
      <c r="L154" s="50">
        <f t="shared" si="218"/>
        <v>0</v>
      </c>
      <c r="M154" s="50">
        <f t="shared" si="239"/>
        <v>253911263548</v>
      </c>
      <c r="N154" s="96">
        <f t="shared" si="169"/>
        <v>2.4768469022642067E-2</v>
      </c>
      <c r="O154" s="50">
        <f t="shared" si="239"/>
        <v>0</v>
      </c>
      <c r="P154" s="50">
        <f t="shared" si="239"/>
        <v>253911263548</v>
      </c>
      <c r="Q154" s="50">
        <f t="shared" si="233"/>
        <v>0</v>
      </c>
      <c r="R154" s="50">
        <f t="shared" si="239"/>
        <v>253911263548</v>
      </c>
      <c r="S154" s="50">
        <f t="shared" si="239"/>
        <v>0</v>
      </c>
      <c r="T154" s="50">
        <f t="shared" si="239"/>
        <v>0</v>
      </c>
      <c r="U154" s="50">
        <f t="shared" si="239"/>
        <v>70754759322</v>
      </c>
      <c r="V154" s="50">
        <f t="shared" ref="V154:X156" si="240">+V155</f>
        <v>183156504226</v>
      </c>
      <c r="W154" s="50">
        <f t="shared" si="240"/>
        <v>0</v>
      </c>
      <c r="X154" s="50">
        <f t="shared" si="240"/>
        <v>70754759322</v>
      </c>
      <c r="Y154" s="52">
        <f t="shared" si="212"/>
        <v>1</v>
      </c>
      <c r="Z154" s="52">
        <f t="shared" si="213"/>
        <v>0.27865939593744865</v>
      </c>
      <c r="AA154" s="52">
        <f t="shared" si="214"/>
        <v>0</v>
      </c>
      <c r="AB154" s="52">
        <f t="shared" si="217"/>
        <v>0.27865939593744865</v>
      </c>
      <c r="AC154" s="53">
        <f t="shared" ref="AC154:AC217" si="241">+W154/U154</f>
        <v>0</v>
      </c>
    </row>
    <row r="155" spans="1:29" ht="92.25" customHeight="1" x14ac:dyDescent="0.25">
      <c r="A155" s="46" t="s">
        <v>291</v>
      </c>
      <c r="B155" s="47" t="s">
        <v>38</v>
      </c>
      <c r="C155" s="47">
        <v>11</v>
      </c>
      <c r="D155" s="47" t="s">
        <v>39</v>
      </c>
      <c r="E155" s="105" t="s">
        <v>258</v>
      </c>
      <c r="F155" s="50">
        <f t="shared" si="239"/>
        <v>253911263548</v>
      </c>
      <c r="G155" s="50">
        <f t="shared" si="239"/>
        <v>0</v>
      </c>
      <c r="H155" s="50">
        <f t="shared" si="239"/>
        <v>0</v>
      </c>
      <c r="I155" s="50">
        <f t="shared" si="239"/>
        <v>0</v>
      </c>
      <c r="J155" s="50">
        <f t="shared" si="239"/>
        <v>0</v>
      </c>
      <c r="K155" s="50">
        <f t="shared" si="239"/>
        <v>0</v>
      </c>
      <c r="L155" s="50">
        <f t="shared" si="218"/>
        <v>0</v>
      </c>
      <c r="M155" s="50">
        <f t="shared" si="239"/>
        <v>253911263548</v>
      </c>
      <c r="N155" s="96">
        <f t="shared" si="169"/>
        <v>2.4768469022642067E-2</v>
      </c>
      <c r="O155" s="50">
        <f t="shared" si="239"/>
        <v>0</v>
      </c>
      <c r="P155" s="50">
        <f t="shared" si="239"/>
        <v>253911263548</v>
      </c>
      <c r="Q155" s="50">
        <f t="shared" si="233"/>
        <v>0</v>
      </c>
      <c r="R155" s="50">
        <f t="shared" si="239"/>
        <v>253911263548</v>
      </c>
      <c r="S155" s="50">
        <f t="shared" si="239"/>
        <v>0</v>
      </c>
      <c r="T155" s="50">
        <f t="shared" si="239"/>
        <v>0</v>
      </c>
      <c r="U155" s="50">
        <f t="shared" si="239"/>
        <v>70754759322</v>
      </c>
      <c r="V155" s="50">
        <f t="shared" si="240"/>
        <v>183156504226</v>
      </c>
      <c r="W155" s="50">
        <f t="shared" si="240"/>
        <v>0</v>
      </c>
      <c r="X155" s="50">
        <f t="shared" si="240"/>
        <v>70754759322</v>
      </c>
      <c r="Y155" s="52">
        <f t="shared" si="212"/>
        <v>1</v>
      </c>
      <c r="Z155" s="52">
        <f t="shared" si="213"/>
        <v>0.27865939593744865</v>
      </c>
      <c r="AA155" s="52">
        <f t="shared" si="214"/>
        <v>0</v>
      </c>
      <c r="AB155" s="52">
        <f t="shared" si="217"/>
        <v>0.27865939593744865</v>
      </c>
      <c r="AC155" s="53">
        <f t="shared" si="241"/>
        <v>0</v>
      </c>
    </row>
    <row r="156" spans="1:29" ht="42" customHeight="1" x14ac:dyDescent="0.25">
      <c r="A156" s="46" t="s">
        <v>292</v>
      </c>
      <c r="B156" s="47" t="s">
        <v>38</v>
      </c>
      <c r="C156" s="47">
        <v>11</v>
      </c>
      <c r="D156" s="47" t="s">
        <v>39</v>
      </c>
      <c r="E156" s="48" t="s">
        <v>267</v>
      </c>
      <c r="F156" s="50">
        <f t="shared" si="239"/>
        <v>253911263548</v>
      </c>
      <c r="G156" s="50">
        <f t="shared" si="239"/>
        <v>0</v>
      </c>
      <c r="H156" s="50">
        <f t="shared" si="239"/>
        <v>0</v>
      </c>
      <c r="I156" s="50">
        <f t="shared" si="239"/>
        <v>0</v>
      </c>
      <c r="J156" s="50">
        <f t="shared" si="239"/>
        <v>0</v>
      </c>
      <c r="K156" s="50">
        <f t="shared" si="239"/>
        <v>0</v>
      </c>
      <c r="L156" s="50">
        <f t="shared" si="218"/>
        <v>0</v>
      </c>
      <c r="M156" s="50">
        <f t="shared" si="239"/>
        <v>253911263548</v>
      </c>
      <c r="N156" s="96">
        <f t="shared" si="169"/>
        <v>2.4768469022642067E-2</v>
      </c>
      <c r="O156" s="50">
        <f t="shared" si="239"/>
        <v>0</v>
      </c>
      <c r="P156" s="50">
        <f t="shared" si="239"/>
        <v>253911263548</v>
      </c>
      <c r="Q156" s="50">
        <f t="shared" si="233"/>
        <v>0</v>
      </c>
      <c r="R156" s="50">
        <f t="shared" si="239"/>
        <v>253911263548</v>
      </c>
      <c r="S156" s="50">
        <f t="shared" si="239"/>
        <v>0</v>
      </c>
      <c r="T156" s="50">
        <f t="shared" si="239"/>
        <v>0</v>
      </c>
      <c r="U156" s="50">
        <f t="shared" si="239"/>
        <v>70754759322</v>
      </c>
      <c r="V156" s="50">
        <f t="shared" si="240"/>
        <v>183156504226</v>
      </c>
      <c r="W156" s="50">
        <f t="shared" si="240"/>
        <v>0</v>
      </c>
      <c r="X156" s="50">
        <f t="shared" si="240"/>
        <v>70754759322</v>
      </c>
      <c r="Y156" s="52">
        <f t="shared" si="212"/>
        <v>1</v>
      </c>
      <c r="Z156" s="52">
        <f t="shared" si="213"/>
        <v>0.27865939593744865</v>
      </c>
      <c r="AA156" s="52">
        <f t="shared" si="214"/>
        <v>0</v>
      </c>
      <c r="AB156" s="52">
        <f t="shared" si="217"/>
        <v>0.27865939593744865</v>
      </c>
      <c r="AC156" s="53">
        <f t="shared" si="241"/>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18"/>
        <v>0</v>
      </c>
      <c r="M157" s="58">
        <f>+F157+L157</f>
        <v>253911263548</v>
      </c>
      <c r="N157" s="114">
        <f t="shared" si="169"/>
        <v>2.4768469022642067E-2</v>
      </c>
      <c r="O157" s="57">
        <v>0</v>
      </c>
      <c r="P157" s="57">
        <v>253911263548</v>
      </c>
      <c r="Q157" s="57">
        <f t="shared" ref="Q157" si="242">M157-P157</f>
        <v>0</v>
      </c>
      <c r="R157" s="109">
        <v>253911263548</v>
      </c>
      <c r="S157" s="57">
        <f t="shared" ref="S157" si="243">+M157-R157</f>
        <v>0</v>
      </c>
      <c r="T157" s="57">
        <f t="shared" ref="T157" si="244">P157-R157</f>
        <v>0</v>
      </c>
      <c r="U157" s="57">
        <v>70754759322</v>
      </c>
      <c r="V157" s="57">
        <f t="shared" ref="V157" si="245">+R157-U157</f>
        <v>183156504226</v>
      </c>
      <c r="W157" s="57">
        <v>0</v>
      </c>
      <c r="X157" s="60">
        <f t="shared" ref="X157" si="246">+U157-W157</f>
        <v>70754759322</v>
      </c>
      <c r="Y157" s="52">
        <f t="shared" si="212"/>
        <v>1</v>
      </c>
      <c r="Z157" s="52">
        <f t="shared" si="213"/>
        <v>0.27865939593744865</v>
      </c>
      <c r="AA157" s="52">
        <f t="shared" si="214"/>
        <v>0</v>
      </c>
      <c r="AB157" s="52">
        <f t="shared" si="217"/>
        <v>0.27865939593744865</v>
      </c>
      <c r="AC157" s="53">
        <f t="shared" si="241"/>
        <v>0</v>
      </c>
    </row>
    <row r="158" spans="1:29" ht="81.75" customHeight="1" x14ac:dyDescent="0.25">
      <c r="A158" s="46" t="s">
        <v>294</v>
      </c>
      <c r="B158" s="47" t="s">
        <v>38</v>
      </c>
      <c r="C158" s="47">
        <v>10</v>
      </c>
      <c r="D158" s="47" t="s">
        <v>39</v>
      </c>
      <c r="E158" s="105" t="s">
        <v>295</v>
      </c>
      <c r="F158" s="50">
        <f t="shared" ref="F158:U164" si="247">+F159</f>
        <v>281343803944</v>
      </c>
      <c r="G158" s="50">
        <f t="shared" si="247"/>
        <v>0</v>
      </c>
      <c r="H158" s="50">
        <f t="shared" si="247"/>
        <v>0</v>
      </c>
      <c r="I158" s="50">
        <f t="shared" si="247"/>
        <v>0</v>
      </c>
      <c r="J158" s="50">
        <f t="shared" si="247"/>
        <v>0</v>
      </c>
      <c r="K158" s="50">
        <f t="shared" si="247"/>
        <v>0</v>
      </c>
      <c r="L158" s="50">
        <f t="shared" si="218"/>
        <v>0</v>
      </c>
      <c r="M158" s="50">
        <f t="shared" si="247"/>
        <v>281343803944</v>
      </c>
      <c r="N158" s="96">
        <f t="shared" si="169"/>
        <v>2.7444451243817756E-2</v>
      </c>
      <c r="O158" s="50">
        <f t="shared" si="247"/>
        <v>0</v>
      </c>
      <c r="P158" s="50">
        <f t="shared" si="247"/>
        <v>281343803944</v>
      </c>
      <c r="Q158" s="50">
        <f t="shared" si="247"/>
        <v>0</v>
      </c>
      <c r="R158" s="50">
        <f t="shared" si="247"/>
        <v>281343803944</v>
      </c>
      <c r="S158" s="50">
        <f t="shared" si="247"/>
        <v>0</v>
      </c>
      <c r="T158" s="50">
        <f t="shared" si="247"/>
        <v>0</v>
      </c>
      <c r="U158" s="50">
        <f t="shared" si="247"/>
        <v>79478734626</v>
      </c>
      <c r="V158" s="50">
        <f t="shared" ref="V158:X160" si="248">+V159</f>
        <v>201865069318</v>
      </c>
      <c r="W158" s="50">
        <f t="shared" si="248"/>
        <v>79478734626</v>
      </c>
      <c r="X158" s="50">
        <f t="shared" si="248"/>
        <v>0</v>
      </c>
      <c r="Y158" s="52">
        <f t="shared" si="212"/>
        <v>1</v>
      </c>
      <c r="Z158" s="52">
        <f t="shared" si="213"/>
        <v>0.28249683665263808</v>
      </c>
      <c r="AA158" s="52">
        <f t="shared" si="214"/>
        <v>0.28249683665263808</v>
      </c>
      <c r="AB158" s="52">
        <f t="shared" si="217"/>
        <v>0.28249683665263808</v>
      </c>
      <c r="AC158" s="53">
        <f t="shared" si="241"/>
        <v>1</v>
      </c>
    </row>
    <row r="159" spans="1:29" ht="81.75" customHeight="1" x14ac:dyDescent="0.25">
      <c r="A159" s="46" t="s">
        <v>296</v>
      </c>
      <c r="B159" s="47" t="s">
        <v>38</v>
      </c>
      <c r="C159" s="47">
        <v>10</v>
      </c>
      <c r="D159" s="47" t="s">
        <v>39</v>
      </c>
      <c r="E159" s="105" t="s">
        <v>258</v>
      </c>
      <c r="F159" s="50">
        <f t="shared" si="247"/>
        <v>281343803944</v>
      </c>
      <c r="G159" s="50">
        <f t="shared" si="247"/>
        <v>0</v>
      </c>
      <c r="H159" s="50">
        <f t="shared" si="247"/>
        <v>0</v>
      </c>
      <c r="I159" s="50">
        <f t="shared" si="247"/>
        <v>0</v>
      </c>
      <c r="J159" s="50">
        <f t="shared" si="247"/>
        <v>0</v>
      </c>
      <c r="K159" s="50">
        <f t="shared" si="247"/>
        <v>0</v>
      </c>
      <c r="L159" s="50">
        <f t="shared" si="218"/>
        <v>0</v>
      </c>
      <c r="M159" s="50">
        <f t="shared" si="247"/>
        <v>281343803944</v>
      </c>
      <c r="N159" s="96">
        <f t="shared" si="169"/>
        <v>2.7444451243817756E-2</v>
      </c>
      <c r="O159" s="50">
        <f t="shared" si="247"/>
        <v>0</v>
      </c>
      <c r="P159" s="50">
        <f t="shared" si="247"/>
        <v>281343803944</v>
      </c>
      <c r="Q159" s="50">
        <f t="shared" si="247"/>
        <v>0</v>
      </c>
      <c r="R159" s="50">
        <f t="shared" si="247"/>
        <v>281343803944</v>
      </c>
      <c r="S159" s="50">
        <f t="shared" si="247"/>
        <v>0</v>
      </c>
      <c r="T159" s="50">
        <f t="shared" si="247"/>
        <v>0</v>
      </c>
      <c r="U159" s="50">
        <f t="shared" si="247"/>
        <v>79478734626</v>
      </c>
      <c r="V159" s="50">
        <f t="shared" si="248"/>
        <v>201865069318</v>
      </c>
      <c r="W159" s="50">
        <f t="shared" si="248"/>
        <v>79478734626</v>
      </c>
      <c r="X159" s="50">
        <f t="shared" si="248"/>
        <v>0</v>
      </c>
      <c r="Y159" s="52">
        <f t="shared" si="212"/>
        <v>1</v>
      </c>
      <c r="Z159" s="52">
        <f t="shared" si="213"/>
        <v>0.28249683665263808</v>
      </c>
      <c r="AA159" s="52">
        <f t="shared" si="214"/>
        <v>0.28249683665263808</v>
      </c>
      <c r="AB159" s="52">
        <f t="shared" si="217"/>
        <v>0.28249683665263808</v>
      </c>
      <c r="AC159" s="53">
        <f t="shared" si="241"/>
        <v>1</v>
      </c>
    </row>
    <row r="160" spans="1:29" ht="42" customHeight="1" x14ac:dyDescent="0.25">
      <c r="A160" s="46" t="s">
        <v>297</v>
      </c>
      <c r="B160" s="47" t="s">
        <v>38</v>
      </c>
      <c r="C160" s="47">
        <v>10</v>
      </c>
      <c r="D160" s="47" t="s">
        <v>39</v>
      </c>
      <c r="E160" s="48" t="s">
        <v>267</v>
      </c>
      <c r="F160" s="50">
        <f t="shared" si="247"/>
        <v>281343803944</v>
      </c>
      <c r="G160" s="50">
        <f t="shared" si="247"/>
        <v>0</v>
      </c>
      <c r="H160" s="50">
        <f t="shared" si="247"/>
        <v>0</v>
      </c>
      <c r="I160" s="50">
        <f t="shared" si="247"/>
        <v>0</v>
      </c>
      <c r="J160" s="50">
        <f t="shared" si="247"/>
        <v>0</v>
      </c>
      <c r="K160" s="50">
        <f t="shared" si="247"/>
        <v>0</v>
      </c>
      <c r="L160" s="50">
        <f t="shared" si="218"/>
        <v>0</v>
      </c>
      <c r="M160" s="50">
        <f t="shared" si="247"/>
        <v>281343803944</v>
      </c>
      <c r="N160" s="96">
        <f t="shared" si="169"/>
        <v>2.7444451243817756E-2</v>
      </c>
      <c r="O160" s="50">
        <f t="shared" si="247"/>
        <v>0</v>
      </c>
      <c r="P160" s="50">
        <f t="shared" si="247"/>
        <v>281343803944</v>
      </c>
      <c r="Q160" s="50">
        <f t="shared" si="247"/>
        <v>0</v>
      </c>
      <c r="R160" s="50">
        <f t="shared" si="247"/>
        <v>281343803944</v>
      </c>
      <c r="S160" s="50">
        <f t="shared" si="247"/>
        <v>0</v>
      </c>
      <c r="T160" s="50">
        <f t="shared" si="247"/>
        <v>0</v>
      </c>
      <c r="U160" s="50">
        <f t="shared" si="247"/>
        <v>79478734626</v>
      </c>
      <c r="V160" s="50">
        <f t="shared" si="248"/>
        <v>201865069318</v>
      </c>
      <c r="W160" s="50">
        <f t="shared" si="248"/>
        <v>79478734626</v>
      </c>
      <c r="X160" s="50">
        <f t="shared" si="248"/>
        <v>0</v>
      </c>
      <c r="Y160" s="52">
        <f t="shared" si="212"/>
        <v>1</v>
      </c>
      <c r="Z160" s="52">
        <f t="shared" si="213"/>
        <v>0.28249683665263808</v>
      </c>
      <c r="AA160" s="52">
        <f t="shared" si="214"/>
        <v>0.28249683665263808</v>
      </c>
      <c r="AB160" s="52">
        <f t="shared" si="217"/>
        <v>0.28249683665263808</v>
      </c>
      <c r="AC160" s="53">
        <f t="shared" si="241"/>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18"/>
        <v>0</v>
      </c>
      <c r="M161" s="58">
        <f>+F161+L161</f>
        <v>281343803944</v>
      </c>
      <c r="N161" s="114">
        <f t="shared" si="169"/>
        <v>2.7444451243817756E-2</v>
      </c>
      <c r="O161" s="57">
        <v>0</v>
      </c>
      <c r="P161" s="57">
        <v>281343803944</v>
      </c>
      <c r="Q161" s="57">
        <f t="shared" ref="Q161" si="249">M161-P161</f>
        <v>0</v>
      </c>
      <c r="R161" s="109">
        <v>281343803944</v>
      </c>
      <c r="S161" s="57">
        <f t="shared" ref="S161" si="250">+M161-R161</f>
        <v>0</v>
      </c>
      <c r="T161" s="57">
        <f t="shared" ref="T161" si="251">P161-R161</f>
        <v>0</v>
      </c>
      <c r="U161" s="109">
        <v>79478734626</v>
      </c>
      <c r="V161" s="57">
        <f t="shared" ref="V161" si="252">+R161-U161</f>
        <v>201865069318</v>
      </c>
      <c r="W161" s="109">
        <v>79478734626</v>
      </c>
      <c r="X161" s="60">
        <f t="shared" ref="X161" si="253">+U161-W161</f>
        <v>0</v>
      </c>
      <c r="Y161" s="61">
        <f t="shared" si="212"/>
        <v>1</v>
      </c>
      <c r="Z161" s="61">
        <f t="shared" si="213"/>
        <v>0.28249683665263808</v>
      </c>
      <c r="AA161" s="61">
        <f t="shared" si="214"/>
        <v>0.28249683665263808</v>
      </c>
      <c r="AB161" s="61">
        <f t="shared" si="217"/>
        <v>0.28249683665263808</v>
      </c>
      <c r="AC161" s="62">
        <f t="shared" si="241"/>
        <v>1</v>
      </c>
    </row>
    <row r="162" spans="1:29" ht="70.5" customHeight="1" x14ac:dyDescent="0.25">
      <c r="A162" s="46" t="s">
        <v>299</v>
      </c>
      <c r="B162" s="47" t="s">
        <v>38</v>
      </c>
      <c r="C162" s="47">
        <v>10</v>
      </c>
      <c r="D162" s="47" t="s">
        <v>39</v>
      </c>
      <c r="E162" s="105" t="s">
        <v>300</v>
      </c>
      <c r="F162" s="50">
        <f t="shared" ref="F162:U163" si="254">+F163</f>
        <v>9500000000</v>
      </c>
      <c r="G162" s="50">
        <f t="shared" si="254"/>
        <v>0</v>
      </c>
      <c r="H162" s="50">
        <f t="shared" si="254"/>
        <v>0</v>
      </c>
      <c r="I162" s="50">
        <f t="shared" si="254"/>
        <v>0</v>
      </c>
      <c r="J162" s="50">
        <f t="shared" si="254"/>
        <v>0</v>
      </c>
      <c r="K162" s="50">
        <f t="shared" si="254"/>
        <v>0</v>
      </c>
      <c r="L162" s="50">
        <f t="shared" si="218"/>
        <v>0</v>
      </c>
      <c r="M162" s="50">
        <f t="shared" si="254"/>
        <v>9500000000</v>
      </c>
      <c r="N162" s="51">
        <f t="shared" si="169"/>
        <v>9.2670349643869914E-4</v>
      </c>
      <c r="O162" s="50">
        <f t="shared" si="254"/>
        <v>0</v>
      </c>
      <c r="P162" s="50">
        <f t="shared" si="254"/>
        <v>8639812248.5</v>
      </c>
      <c r="Q162" s="50">
        <f t="shared" si="247"/>
        <v>860187751.5</v>
      </c>
      <c r="R162" s="50">
        <f t="shared" si="254"/>
        <v>7472272843.5</v>
      </c>
      <c r="S162" s="50">
        <f t="shared" si="254"/>
        <v>2027727156.5</v>
      </c>
      <c r="T162" s="50">
        <f t="shared" si="254"/>
        <v>1167539405</v>
      </c>
      <c r="U162" s="50">
        <f t="shared" si="254"/>
        <v>161465570</v>
      </c>
      <c r="V162" s="50">
        <f t="shared" ref="V162:X163" si="255">+V163</f>
        <v>7310807273.5</v>
      </c>
      <c r="W162" s="50">
        <f t="shared" si="255"/>
        <v>146949625</v>
      </c>
      <c r="X162" s="50">
        <f t="shared" si="255"/>
        <v>14515945</v>
      </c>
      <c r="Y162" s="52">
        <f t="shared" si="212"/>
        <v>0.78655503615789468</v>
      </c>
      <c r="Z162" s="52">
        <f t="shared" si="213"/>
        <v>1.6996375789473685E-2</v>
      </c>
      <c r="AA162" s="52">
        <f t="shared" si="214"/>
        <v>1.5468381578947369E-2</v>
      </c>
      <c r="AB162" s="52">
        <f t="shared" si="217"/>
        <v>2.1608628777582191E-2</v>
      </c>
      <c r="AC162" s="53">
        <f t="shared" si="241"/>
        <v>0.91009882168687728</v>
      </c>
    </row>
    <row r="163" spans="1:29" ht="86.25" customHeight="1" x14ac:dyDescent="0.25">
      <c r="A163" s="46" t="s">
        <v>301</v>
      </c>
      <c r="B163" s="47" t="s">
        <v>38</v>
      </c>
      <c r="C163" s="47">
        <v>10</v>
      </c>
      <c r="D163" s="47" t="s">
        <v>39</v>
      </c>
      <c r="E163" s="105" t="s">
        <v>258</v>
      </c>
      <c r="F163" s="50">
        <f t="shared" si="254"/>
        <v>9500000000</v>
      </c>
      <c r="G163" s="50">
        <f t="shared" si="254"/>
        <v>0</v>
      </c>
      <c r="H163" s="50">
        <f t="shared" si="254"/>
        <v>0</v>
      </c>
      <c r="I163" s="50">
        <f t="shared" si="254"/>
        <v>0</v>
      </c>
      <c r="J163" s="50">
        <f t="shared" si="254"/>
        <v>0</v>
      </c>
      <c r="K163" s="50">
        <f t="shared" si="254"/>
        <v>0</v>
      </c>
      <c r="L163" s="50">
        <f t="shared" si="218"/>
        <v>0</v>
      </c>
      <c r="M163" s="50">
        <f t="shared" si="254"/>
        <v>9500000000</v>
      </c>
      <c r="N163" s="51">
        <f t="shared" si="169"/>
        <v>9.2670349643869914E-4</v>
      </c>
      <c r="O163" s="50">
        <f t="shared" si="254"/>
        <v>0</v>
      </c>
      <c r="P163" s="50">
        <f t="shared" si="254"/>
        <v>8639812248.5</v>
      </c>
      <c r="Q163" s="50">
        <f t="shared" si="247"/>
        <v>860187751.5</v>
      </c>
      <c r="R163" s="50">
        <f t="shared" si="254"/>
        <v>7472272843.5</v>
      </c>
      <c r="S163" s="50">
        <f t="shared" si="254"/>
        <v>2027727156.5</v>
      </c>
      <c r="T163" s="50">
        <f t="shared" si="254"/>
        <v>1167539405</v>
      </c>
      <c r="U163" s="50">
        <f t="shared" si="254"/>
        <v>161465570</v>
      </c>
      <c r="V163" s="50">
        <f t="shared" si="255"/>
        <v>7310807273.5</v>
      </c>
      <c r="W163" s="50">
        <f t="shared" si="255"/>
        <v>146949625</v>
      </c>
      <c r="X163" s="50">
        <f t="shared" si="255"/>
        <v>14515945</v>
      </c>
      <c r="Y163" s="52">
        <f t="shared" si="212"/>
        <v>0.78655503615789468</v>
      </c>
      <c r="Z163" s="52">
        <f t="shared" si="213"/>
        <v>1.6996375789473685E-2</v>
      </c>
      <c r="AA163" s="52">
        <f t="shared" si="214"/>
        <v>1.5468381578947369E-2</v>
      </c>
      <c r="AB163" s="52">
        <f t="shared" si="217"/>
        <v>2.1608628777582191E-2</v>
      </c>
      <c r="AC163" s="53">
        <f t="shared" si="241"/>
        <v>0.91009882168687728</v>
      </c>
    </row>
    <row r="164" spans="1:29" ht="70.5" customHeight="1" x14ac:dyDescent="0.25">
      <c r="A164" s="46" t="s">
        <v>302</v>
      </c>
      <c r="B164" s="47" t="s">
        <v>38</v>
      </c>
      <c r="C164" s="47">
        <v>10</v>
      </c>
      <c r="D164" s="47" t="s">
        <v>39</v>
      </c>
      <c r="E164" s="105" t="s">
        <v>303</v>
      </c>
      <c r="F164" s="50">
        <f t="shared" ref="F164:X164" si="256">SUM(F165:F165)</f>
        <v>9500000000</v>
      </c>
      <c r="G164" s="50">
        <f t="shared" si="256"/>
        <v>0</v>
      </c>
      <c r="H164" s="50">
        <f t="shared" si="256"/>
        <v>0</v>
      </c>
      <c r="I164" s="50">
        <f t="shared" si="256"/>
        <v>0</v>
      </c>
      <c r="J164" s="50">
        <f t="shared" si="256"/>
        <v>0</v>
      </c>
      <c r="K164" s="50">
        <f t="shared" si="256"/>
        <v>0</v>
      </c>
      <c r="L164" s="50">
        <f t="shared" si="218"/>
        <v>0</v>
      </c>
      <c r="M164" s="50">
        <f t="shared" si="256"/>
        <v>9500000000</v>
      </c>
      <c r="N164" s="51">
        <f t="shared" si="169"/>
        <v>9.2670349643869914E-4</v>
      </c>
      <c r="O164" s="50">
        <f t="shared" si="256"/>
        <v>0</v>
      </c>
      <c r="P164" s="50">
        <f t="shared" si="256"/>
        <v>8639812248.5</v>
      </c>
      <c r="Q164" s="50">
        <f t="shared" si="247"/>
        <v>860187751.5</v>
      </c>
      <c r="R164" s="50">
        <f t="shared" si="256"/>
        <v>7472272843.5</v>
      </c>
      <c r="S164" s="50">
        <f t="shared" si="256"/>
        <v>2027727156.5</v>
      </c>
      <c r="T164" s="50">
        <f t="shared" si="256"/>
        <v>1167539405</v>
      </c>
      <c r="U164" s="50">
        <f t="shared" si="256"/>
        <v>161465570</v>
      </c>
      <c r="V164" s="50">
        <f t="shared" si="256"/>
        <v>7310807273.5</v>
      </c>
      <c r="W164" s="50">
        <f t="shared" si="256"/>
        <v>146949625</v>
      </c>
      <c r="X164" s="50">
        <f t="shared" si="256"/>
        <v>14515945</v>
      </c>
      <c r="Y164" s="52">
        <f t="shared" si="212"/>
        <v>0.78655503615789468</v>
      </c>
      <c r="Z164" s="52">
        <f t="shared" si="213"/>
        <v>1.6996375789473685E-2</v>
      </c>
      <c r="AA164" s="52">
        <f t="shared" si="214"/>
        <v>1.5468381578947369E-2</v>
      </c>
      <c r="AB164" s="52">
        <f t="shared" si="217"/>
        <v>2.1608628777582191E-2</v>
      </c>
      <c r="AC164" s="53">
        <f t="shared" si="241"/>
        <v>0.91009882168687728</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69"/>
        <v>9.2670349643869914E-4</v>
      </c>
      <c r="O165" s="57">
        <v>0</v>
      </c>
      <c r="P165" s="57">
        <v>8639812248.5</v>
      </c>
      <c r="Q165" s="57">
        <f t="shared" ref="Q165" si="257">M165-P165</f>
        <v>860187751.5</v>
      </c>
      <c r="R165" s="109">
        <v>7472272843.5</v>
      </c>
      <c r="S165" s="57">
        <f t="shared" ref="S165" si="258">+M165-R165</f>
        <v>2027727156.5</v>
      </c>
      <c r="T165" s="57">
        <f t="shared" ref="T165" si="259">P165-R165</f>
        <v>1167539405</v>
      </c>
      <c r="U165" s="109">
        <v>161465570</v>
      </c>
      <c r="V165" s="57">
        <f t="shared" ref="V165" si="260">+R165-U165</f>
        <v>7310807273.5</v>
      </c>
      <c r="W165" s="109">
        <v>146949625</v>
      </c>
      <c r="X165" s="60">
        <f t="shared" ref="X165" si="261">+U165-W165</f>
        <v>14515945</v>
      </c>
      <c r="Y165" s="61">
        <f t="shared" si="212"/>
        <v>0.78655503615789468</v>
      </c>
      <c r="Z165" s="61">
        <f t="shared" si="213"/>
        <v>1.6996375789473685E-2</v>
      </c>
      <c r="AA165" s="61">
        <f t="shared" si="214"/>
        <v>1.5468381578947369E-2</v>
      </c>
      <c r="AB165" s="61">
        <f t="shared" si="217"/>
        <v>2.1608628777582191E-2</v>
      </c>
      <c r="AC165" s="62">
        <f t="shared" si="241"/>
        <v>0.91009882168687728</v>
      </c>
    </row>
    <row r="166" spans="1:29" ht="93" customHeight="1" x14ac:dyDescent="0.25">
      <c r="A166" s="46" t="s">
        <v>305</v>
      </c>
      <c r="B166" s="47" t="s">
        <v>38</v>
      </c>
      <c r="C166" s="47">
        <v>11</v>
      </c>
      <c r="D166" s="47" t="s">
        <v>39</v>
      </c>
      <c r="E166" s="105" t="s">
        <v>306</v>
      </c>
      <c r="F166" s="50">
        <f>+F167</f>
        <v>299641352504</v>
      </c>
      <c r="G166" s="50">
        <f t="shared" ref="G166:V175" si="262">+G167</f>
        <v>0</v>
      </c>
      <c r="H166" s="50">
        <f t="shared" si="262"/>
        <v>0</v>
      </c>
      <c r="I166" s="50">
        <f t="shared" si="262"/>
        <v>0</v>
      </c>
      <c r="J166" s="50">
        <f t="shared" si="262"/>
        <v>0</v>
      </c>
      <c r="K166" s="50">
        <f t="shared" si="262"/>
        <v>0</v>
      </c>
      <c r="L166" s="50">
        <f t="shared" ref="L166:L229" si="263">+G166-H166-I166+J166-K166</f>
        <v>0</v>
      </c>
      <c r="M166" s="50">
        <f t="shared" si="262"/>
        <v>299641352504</v>
      </c>
      <c r="N166" s="96">
        <f t="shared" si="169"/>
        <v>2.9229335688745008E-2</v>
      </c>
      <c r="O166" s="50">
        <f t="shared" si="262"/>
        <v>0</v>
      </c>
      <c r="P166" s="50">
        <f t="shared" si="262"/>
        <v>299641352504</v>
      </c>
      <c r="Q166" s="50">
        <f t="shared" si="262"/>
        <v>0</v>
      </c>
      <c r="R166" s="50">
        <f t="shared" si="262"/>
        <v>299641352504</v>
      </c>
      <c r="S166" s="50">
        <f t="shared" si="262"/>
        <v>0</v>
      </c>
      <c r="T166" s="50">
        <f t="shared" si="262"/>
        <v>0</v>
      </c>
      <c r="U166" s="50">
        <f t="shared" si="262"/>
        <v>59601362590</v>
      </c>
      <c r="V166" s="50">
        <f t="shared" si="262"/>
        <v>240039989914</v>
      </c>
      <c r="W166" s="50">
        <f t="shared" ref="W166:X168" si="264">+W167</f>
        <v>59601362590</v>
      </c>
      <c r="X166" s="50">
        <f t="shared" si="264"/>
        <v>0</v>
      </c>
      <c r="Y166" s="52">
        <f t="shared" si="212"/>
        <v>1</v>
      </c>
      <c r="Z166" s="52">
        <f t="shared" si="213"/>
        <v>0.1989090026858171</v>
      </c>
      <c r="AA166" s="52">
        <f t="shared" si="214"/>
        <v>0.1989090026858171</v>
      </c>
      <c r="AB166" s="52">
        <f t="shared" si="217"/>
        <v>0.1989090026858171</v>
      </c>
      <c r="AC166" s="53">
        <f t="shared" si="241"/>
        <v>1</v>
      </c>
    </row>
    <row r="167" spans="1:29" ht="93" customHeight="1" x14ac:dyDescent="0.25">
      <c r="A167" s="46" t="s">
        <v>307</v>
      </c>
      <c r="B167" s="47" t="s">
        <v>38</v>
      </c>
      <c r="C167" s="47">
        <v>11</v>
      </c>
      <c r="D167" s="47" t="s">
        <v>39</v>
      </c>
      <c r="E167" s="105" t="s">
        <v>258</v>
      </c>
      <c r="F167" s="50">
        <f>+F168</f>
        <v>299641352504</v>
      </c>
      <c r="G167" s="50">
        <f t="shared" si="262"/>
        <v>0</v>
      </c>
      <c r="H167" s="50">
        <f t="shared" si="262"/>
        <v>0</v>
      </c>
      <c r="I167" s="50">
        <f t="shared" si="262"/>
        <v>0</v>
      </c>
      <c r="J167" s="50">
        <f t="shared" si="262"/>
        <v>0</v>
      </c>
      <c r="K167" s="50">
        <f t="shared" si="262"/>
        <v>0</v>
      </c>
      <c r="L167" s="50">
        <f t="shared" si="263"/>
        <v>0</v>
      </c>
      <c r="M167" s="50">
        <f t="shared" si="262"/>
        <v>299641352504</v>
      </c>
      <c r="N167" s="96">
        <f t="shared" si="169"/>
        <v>2.9229335688745008E-2</v>
      </c>
      <c r="O167" s="50">
        <f t="shared" si="262"/>
        <v>0</v>
      </c>
      <c r="P167" s="50">
        <f t="shared" si="262"/>
        <v>299641352504</v>
      </c>
      <c r="Q167" s="50">
        <f t="shared" si="262"/>
        <v>0</v>
      </c>
      <c r="R167" s="50">
        <f t="shared" si="262"/>
        <v>299641352504</v>
      </c>
      <c r="S167" s="50">
        <f t="shared" si="262"/>
        <v>0</v>
      </c>
      <c r="T167" s="50">
        <f t="shared" si="262"/>
        <v>0</v>
      </c>
      <c r="U167" s="50">
        <f t="shared" si="262"/>
        <v>59601362590</v>
      </c>
      <c r="V167" s="50">
        <f t="shared" si="262"/>
        <v>240039989914</v>
      </c>
      <c r="W167" s="50">
        <f t="shared" si="264"/>
        <v>59601362590</v>
      </c>
      <c r="X167" s="50">
        <f t="shared" si="264"/>
        <v>0</v>
      </c>
      <c r="Y167" s="52">
        <f t="shared" si="212"/>
        <v>1</v>
      </c>
      <c r="Z167" s="52">
        <f t="shared" si="213"/>
        <v>0.1989090026858171</v>
      </c>
      <c r="AA167" s="52">
        <f t="shared" si="214"/>
        <v>0.1989090026858171</v>
      </c>
      <c r="AB167" s="52">
        <f t="shared" si="217"/>
        <v>0.1989090026858171</v>
      </c>
      <c r="AC167" s="53">
        <f t="shared" si="241"/>
        <v>1</v>
      </c>
    </row>
    <row r="168" spans="1:29" ht="42" customHeight="1" x14ac:dyDescent="0.25">
      <c r="A168" s="46" t="s">
        <v>308</v>
      </c>
      <c r="B168" s="47" t="s">
        <v>38</v>
      </c>
      <c r="C168" s="47">
        <v>11</v>
      </c>
      <c r="D168" s="47" t="s">
        <v>39</v>
      </c>
      <c r="E168" s="48" t="s">
        <v>267</v>
      </c>
      <c r="F168" s="50">
        <f>+F169</f>
        <v>299641352504</v>
      </c>
      <c r="G168" s="50">
        <f t="shared" si="262"/>
        <v>0</v>
      </c>
      <c r="H168" s="50">
        <f t="shared" si="262"/>
        <v>0</v>
      </c>
      <c r="I168" s="50">
        <f t="shared" si="262"/>
        <v>0</v>
      </c>
      <c r="J168" s="50">
        <f t="shared" si="262"/>
        <v>0</v>
      </c>
      <c r="K168" s="50">
        <f t="shared" si="262"/>
        <v>0</v>
      </c>
      <c r="L168" s="50">
        <f t="shared" si="263"/>
        <v>0</v>
      </c>
      <c r="M168" s="50">
        <f t="shared" si="262"/>
        <v>299641352504</v>
      </c>
      <c r="N168" s="96">
        <f t="shared" si="169"/>
        <v>2.9229335688745008E-2</v>
      </c>
      <c r="O168" s="50">
        <f t="shared" si="262"/>
        <v>0</v>
      </c>
      <c r="P168" s="50">
        <f t="shared" si="262"/>
        <v>299641352504</v>
      </c>
      <c r="Q168" s="50">
        <f t="shared" si="262"/>
        <v>0</v>
      </c>
      <c r="R168" s="50">
        <f t="shared" si="262"/>
        <v>299641352504</v>
      </c>
      <c r="S168" s="50">
        <f t="shared" si="262"/>
        <v>0</v>
      </c>
      <c r="T168" s="50">
        <f t="shared" si="262"/>
        <v>0</v>
      </c>
      <c r="U168" s="50">
        <f t="shared" si="262"/>
        <v>59601362590</v>
      </c>
      <c r="V168" s="50">
        <f t="shared" si="262"/>
        <v>240039989914</v>
      </c>
      <c r="W168" s="50">
        <f t="shared" si="264"/>
        <v>59601362590</v>
      </c>
      <c r="X168" s="50">
        <f t="shared" si="264"/>
        <v>0</v>
      </c>
      <c r="Y168" s="52">
        <f t="shared" si="212"/>
        <v>1</v>
      </c>
      <c r="Z168" s="52">
        <f t="shared" si="213"/>
        <v>0.1989090026858171</v>
      </c>
      <c r="AA168" s="52">
        <f t="shared" si="214"/>
        <v>0.1989090026858171</v>
      </c>
      <c r="AB168" s="52">
        <f t="shared" si="217"/>
        <v>0.1989090026858171</v>
      </c>
      <c r="AC168" s="53">
        <f t="shared" si="241"/>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63"/>
        <v>0</v>
      </c>
      <c r="M169" s="58">
        <f>+F169+L169</f>
        <v>299641352504</v>
      </c>
      <c r="N169" s="114">
        <f t="shared" si="169"/>
        <v>2.9229335688745008E-2</v>
      </c>
      <c r="O169" s="57">
        <v>0</v>
      </c>
      <c r="P169" s="57">
        <v>299641352504</v>
      </c>
      <c r="Q169" s="57">
        <f t="shared" ref="Q169" si="265">M169-P169</f>
        <v>0</v>
      </c>
      <c r="R169" s="109">
        <v>299641352504</v>
      </c>
      <c r="S169" s="57">
        <f t="shared" ref="S169" si="266">+M169-R169</f>
        <v>0</v>
      </c>
      <c r="T169" s="57">
        <f t="shared" ref="T169" si="267">P169-R169</f>
        <v>0</v>
      </c>
      <c r="U169" s="109">
        <v>59601362590</v>
      </c>
      <c r="V169" s="57">
        <f t="shared" ref="V169" si="268">+R169-U169</f>
        <v>240039989914</v>
      </c>
      <c r="W169" s="109">
        <v>59601362590</v>
      </c>
      <c r="X169" s="60">
        <f t="shared" ref="X169" si="269">+U169-W169</f>
        <v>0</v>
      </c>
      <c r="Y169" s="61">
        <f t="shared" si="212"/>
        <v>1</v>
      </c>
      <c r="Z169" s="61">
        <f t="shared" si="213"/>
        <v>0.1989090026858171</v>
      </c>
      <c r="AA169" s="61">
        <f t="shared" si="214"/>
        <v>0.1989090026858171</v>
      </c>
      <c r="AB169" s="61">
        <f t="shared" si="217"/>
        <v>0.1989090026858171</v>
      </c>
      <c r="AC169" s="62">
        <f t="shared" si="241"/>
        <v>1</v>
      </c>
    </row>
    <row r="170" spans="1:29" ht="78" customHeight="1" x14ac:dyDescent="0.25">
      <c r="A170" s="46" t="s">
        <v>310</v>
      </c>
      <c r="B170" s="47" t="s">
        <v>38</v>
      </c>
      <c r="C170" s="47">
        <v>10</v>
      </c>
      <c r="D170" s="47" t="s">
        <v>39</v>
      </c>
      <c r="E170" s="48" t="s">
        <v>311</v>
      </c>
      <c r="F170" s="50">
        <f>+F171</f>
        <v>345161334205</v>
      </c>
      <c r="G170" s="50">
        <f t="shared" ref="G170:X172" si="270">+G171</f>
        <v>0</v>
      </c>
      <c r="H170" s="50">
        <f t="shared" si="270"/>
        <v>0</v>
      </c>
      <c r="I170" s="50">
        <f>+I171</f>
        <v>345161334205</v>
      </c>
      <c r="J170" s="50">
        <f t="shared" si="270"/>
        <v>0</v>
      </c>
      <c r="K170" s="50">
        <f t="shared" si="270"/>
        <v>0</v>
      </c>
      <c r="L170" s="50">
        <f t="shared" si="263"/>
        <v>-345161334205</v>
      </c>
      <c r="M170" s="50">
        <f t="shared" si="270"/>
        <v>0</v>
      </c>
      <c r="N170" s="96">
        <f t="shared" si="169"/>
        <v>0</v>
      </c>
      <c r="O170" s="50">
        <f t="shared" si="270"/>
        <v>0</v>
      </c>
      <c r="P170" s="50">
        <f t="shared" si="270"/>
        <v>0</v>
      </c>
      <c r="Q170" s="50">
        <f>+Q171</f>
        <v>0</v>
      </c>
      <c r="R170" s="50">
        <f t="shared" si="270"/>
        <v>0</v>
      </c>
      <c r="S170" s="50">
        <f t="shared" si="270"/>
        <v>0</v>
      </c>
      <c r="T170" s="50">
        <f t="shared" si="270"/>
        <v>0</v>
      </c>
      <c r="U170" s="50">
        <f t="shared" si="270"/>
        <v>0</v>
      </c>
      <c r="V170" s="50">
        <f t="shared" si="270"/>
        <v>0</v>
      </c>
      <c r="W170" s="50">
        <f t="shared" si="270"/>
        <v>0</v>
      </c>
      <c r="X170" s="50">
        <f t="shared" si="270"/>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63"/>
        <v>-345161334205</v>
      </c>
      <c r="M171" s="50">
        <f>+M172</f>
        <v>0</v>
      </c>
      <c r="N171" s="96">
        <f t="shared" si="169"/>
        <v>0</v>
      </c>
      <c r="O171" s="50">
        <f t="shared" si="270"/>
        <v>0</v>
      </c>
      <c r="P171" s="50">
        <f t="shared" si="270"/>
        <v>0</v>
      </c>
      <c r="Q171" s="50">
        <f>+Q172</f>
        <v>0</v>
      </c>
      <c r="R171" s="50">
        <f t="shared" si="270"/>
        <v>0</v>
      </c>
      <c r="S171" s="50">
        <f t="shared" si="270"/>
        <v>0</v>
      </c>
      <c r="T171" s="50">
        <f t="shared" si="270"/>
        <v>0</v>
      </c>
      <c r="U171" s="50">
        <f t="shared" si="270"/>
        <v>0</v>
      </c>
      <c r="V171" s="50">
        <f t="shared" si="270"/>
        <v>0</v>
      </c>
      <c r="W171" s="50">
        <f t="shared" si="270"/>
        <v>0</v>
      </c>
      <c r="X171" s="50">
        <f t="shared" si="270"/>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71">+F173</f>
        <v>0</v>
      </c>
      <c r="G172" s="50">
        <f>+G173</f>
        <v>0</v>
      </c>
      <c r="H172" s="50">
        <f>+H173</f>
        <v>0</v>
      </c>
      <c r="I172" s="50">
        <f>+I173</f>
        <v>0</v>
      </c>
      <c r="J172" s="50">
        <f>+J173</f>
        <v>0</v>
      </c>
      <c r="K172" s="50">
        <f>+K173</f>
        <v>0</v>
      </c>
      <c r="L172" s="50">
        <f t="shared" si="263"/>
        <v>0</v>
      </c>
      <c r="M172" s="50">
        <f>+M173</f>
        <v>0</v>
      </c>
      <c r="N172" s="96">
        <f t="shared" si="169"/>
        <v>0</v>
      </c>
      <c r="O172" s="50">
        <f t="shared" si="270"/>
        <v>0</v>
      </c>
      <c r="P172" s="50">
        <f t="shared" si="270"/>
        <v>0</v>
      </c>
      <c r="Q172" s="50">
        <f t="shared" si="271"/>
        <v>0</v>
      </c>
      <c r="R172" s="50">
        <f t="shared" si="270"/>
        <v>0</v>
      </c>
      <c r="S172" s="50">
        <f t="shared" si="270"/>
        <v>0</v>
      </c>
      <c r="T172" s="50">
        <f t="shared" si="270"/>
        <v>0</v>
      </c>
      <c r="U172" s="50">
        <f t="shared" si="270"/>
        <v>0</v>
      </c>
      <c r="V172" s="50">
        <f t="shared" si="270"/>
        <v>0</v>
      </c>
      <c r="W172" s="50">
        <f t="shared" si="270"/>
        <v>0</v>
      </c>
      <c r="X172" s="50">
        <f t="shared" si="270"/>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63"/>
        <v>0</v>
      </c>
      <c r="M173" s="57">
        <v>0</v>
      </c>
      <c r="N173" s="114">
        <f t="shared" si="169"/>
        <v>0</v>
      </c>
      <c r="O173" s="57">
        <v>0</v>
      </c>
      <c r="P173" s="57">
        <v>0</v>
      </c>
      <c r="Q173" s="57">
        <f t="shared" ref="Q173" si="272">M173-P173</f>
        <v>0</v>
      </c>
      <c r="R173" s="57">
        <v>0</v>
      </c>
      <c r="S173" s="57">
        <f t="shared" ref="S173" si="273">+M173-R173</f>
        <v>0</v>
      </c>
      <c r="T173" s="57">
        <f t="shared" ref="T173" si="274">P173-R173</f>
        <v>0</v>
      </c>
      <c r="U173" s="57">
        <v>0</v>
      </c>
      <c r="V173" s="57">
        <f t="shared" ref="V173" si="275">+R173-U173</f>
        <v>0</v>
      </c>
      <c r="W173" s="57">
        <v>0</v>
      </c>
      <c r="X173" s="60">
        <f t="shared" ref="X173" si="276">+U173-W173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77">+G175</f>
        <v>0</v>
      </c>
      <c r="H174" s="50">
        <f t="shared" si="277"/>
        <v>0</v>
      </c>
      <c r="I174" s="50">
        <f t="shared" si="277"/>
        <v>0</v>
      </c>
      <c r="J174" s="50">
        <f t="shared" si="277"/>
        <v>0</v>
      </c>
      <c r="K174" s="50">
        <f t="shared" si="277"/>
        <v>0</v>
      </c>
      <c r="L174" s="50">
        <f t="shared" si="263"/>
        <v>0</v>
      </c>
      <c r="M174" s="50">
        <f>+M175</f>
        <v>89617815997</v>
      </c>
      <c r="N174" s="51">
        <f t="shared" si="169"/>
        <v>8.7420150976441988E-3</v>
      </c>
      <c r="O174" s="50">
        <f t="shared" ref="O174:X176" si="278">+O175</f>
        <v>0</v>
      </c>
      <c r="P174" s="50">
        <f t="shared" si="278"/>
        <v>89617815997</v>
      </c>
      <c r="Q174" s="50">
        <f t="shared" si="278"/>
        <v>0</v>
      </c>
      <c r="R174" s="50">
        <f t="shared" si="278"/>
        <v>89617815997</v>
      </c>
      <c r="S174" s="50">
        <f t="shared" si="278"/>
        <v>0</v>
      </c>
      <c r="T174" s="50">
        <f t="shared" si="278"/>
        <v>0</v>
      </c>
      <c r="U174" s="50">
        <f t="shared" si="278"/>
        <v>24161784259</v>
      </c>
      <c r="V174" s="50">
        <f t="shared" si="278"/>
        <v>65456031738</v>
      </c>
      <c r="W174" s="50">
        <f t="shared" si="278"/>
        <v>24161784259</v>
      </c>
      <c r="X174" s="50">
        <f t="shared" si="278"/>
        <v>0</v>
      </c>
      <c r="Y174" s="52">
        <f t="shared" si="212"/>
        <v>1</v>
      </c>
      <c r="Z174" s="52">
        <f t="shared" si="213"/>
        <v>0.26960916186362793</v>
      </c>
      <c r="AA174" s="52">
        <f t="shared" si="214"/>
        <v>0.26960916186362793</v>
      </c>
      <c r="AB174" s="52">
        <f t="shared" si="217"/>
        <v>0.26960916186362793</v>
      </c>
      <c r="AC174" s="53">
        <f t="shared" si="241"/>
        <v>1</v>
      </c>
    </row>
    <row r="175" spans="1:29" ht="74.25" customHeight="1" x14ac:dyDescent="0.25">
      <c r="A175" s="46" t="s">
        <v>317</v>
      </c>
      <c r="B175" s="47" t="s">
        <v>38</v>
      </c>
      <c r="C175" s="47">
        <v>10</v>
      </c>
      <c r="D175" s="47" t="s">
        <v>39</v>
      </c>
      <c r="E175" s="105" t="s">
        <v>258</v>
      </c>
      <c r="F175" s="50">
        <f t="shared" si="271"/>
        <v>89617815997</v>
      </c>
      <c r="G175" s="50">
        <f t="shared" si="271"/>
        <v>0</v>
      </c>
      <c r="H175" s="50">
        <f t="shared" si="271"/>
        <v>0</v>
      </c>
      <c r="I175" s="50">
        <f t="shared" si="271"/>
        <v>0</v>
      </c>
      <c r="J175" s="50">
        <f t="shared" si="271"/>
        <v>0</v>
      </c>
      <c r="K175" s="50">
        <f t="shared" si="271"/>
        <v>0</v>
      </c>
      <c r="L175" s="50">
        <f t="shared" si="263"/>
        <v>0</v>
      </c>
      <c r="M175" s="50">
        <f t="shared" si="271"/>
        <v>89617815997</v>
      </c>
      <c r="N175" s="51">
        <f t="shared" si="169"/>
        <v>8.7420150976441988E-3</v>
      </c>
      <c r="O175" s="50">
        <f t="shared" si="271"/>
        <v>0</v>
      </c>
      <c r="P175" s="50">
        <f t="shared" si="271"/>
        <v>89617815997</v>
      </c>
      <c r="Q175" s="50">
        <f t="shared" si="271"/>
        <v>0</v>
      </c>
      <c r="R175" s="50">
        <f t="shared" si="271"/>
        <v>89617815997</v>
      </c>
      <c r="S175" s="50">
        <f t="shared" si="271"/>
        <v>0</v>
      </c>
      <c r="T175" s="50">
        <f t="shared" si="271"/>
        <v>0</v>
      </c>
      <c r="U175" s="50">
        <f t="shared" si="262"/>
        <v>24161784259</v>
      </c>
      <c r="V175" s="50">
        <f t="shared" si="278"/>
        <v>65456031738</v>
      </c>
      <c r="W175" s="50">
        <f t="shared" si="278"/>
        <v>24161784259</v>
      </c>
      <c r="X175" s="50">
        <f t="shared" si="278"/>
        <v>0</v>
      </c>
      <c r="Y175" s="52">
        <f t="shared" si="212"/>
        <v>1</v>
      </c>
      <c r="Z175" s="52">
        <f t="shared" si="213"/>
        <v>0.26960916186362793</v>
      </c>
      <c r="AA175" s="52">
        <f t="shared" si="214"/>
        <v>0.26960916186362793</v>
      </c>
      <c r="AB175" s="52">
        <f t="shared" si="217"/>
        <v>0.26960916186362793</v>
      </c>
      <c r="AC175" s="53">
        <f t="shared" si="241"/>
        <v>1</v>
      </c>
    </row>
    <row r="176" spans="1:29" ht="42" customHeight="1" x14ac:dyDescent="0.25">
      <c r="A176" s="46" t="s">
        <v>318</v>
      </c>
      <c r="B176" s="47" t="s">
        <v>38</v>
      </c>
      <c r="C176" s="47">
        <v>10</v>
      </c>
      <c r="D176" s="47" t="s">
        <v>39</v>
      </c>
      <c r="E176" s="48" t="s">
        <v>267</v>
      </c>
      <c r="F176" s="50">
        <f t="shared" si="271"/>
        <v>89617815997</v>
      </c>
      <c r="G176" s="50">
        <f t="shared" si="271"/>
        <v>0</v>
      </c>
      <c r="H176" s="50">
        <f t="shared" si="271"/>
        <v>0</v>
      </c>
      <c r="I176" s="50">
        <f t="shared" si="271"/>
        <v>0</v>
      </c>
      <c r="J176" s="50">
        <f t="shared" si="271"/>
        <v>0</v>
      </c>
      <c r="K176" s="50">
        <f t="shared" si="271"/>
        <v>0</v>
      </c>
      <c r="L176" s="50">
        <f t="shared" si="263"/>
        <v>0</v>
      </c>
      <c r="M176" s="50">
        <f t="shared" si="271"/>
        <v>89617815997</v>
      </c>
      <c r="N176" s="51">
        <f t="shared" si="169"/>
        <v>8.7420150976441988E-3</v>
      </c>
      <c r="O176" s="50">
        <f t="shared" si="278"/>
        <v>0</v>
      </c>
      <c r="P176" s="50">
        <f t="shared" si="278"/>
        <v>89617815997</v>
      </c>
      <c r="Q176" s="50">
        <f t="shared" si="278"/>
        <v>0</v>
      </c>
      <c r="R176" s="50">
        <f t="shared" si="278"/>
        <v>89617815997</v>
      </c>
      <c r="S176" s="50">
        <f t="shared" si="278"/>
        <v>0</v>
      </c>
      <c r="T176" s="50">
        <f t="shared" si="278"/>
        <v>0</v>
      </c>
      <c r="U176" s="50">
        <f t="shared" si="278"/>
        <v>24161784259</v>
      </c>
      <c r="V176" s="50">
        <f t="shared" si="278"/>
        <v>65456031738</v>
      </c>
      <c r="W176" s="50">
        <f t="shared" si="278"/>
        <v>24161784259</v>
      </c>
      <c r="X176" s="50">
        <f t="shared" si="278"/>
        <v>0</v>
      </c>
      <c r="Y176" s="52">
        <f t="shared" si="212"/>
        <v>1</v>
      </c>
      <c r="Z176" s="52">
        <f t="shared" si="213"/>
        <v>0.26960916186362793</v>
      </c>
      <c r="AA176" s="52">
        <f t="shared" si="214"/>
        <v>0.26960916186362793</v>
      </c>
      <c r="AB176" s="52">
        <f t="shared" si="217"/>
        <v>0.26960916186362793</v>
      </c>
      <c r="AC176" s="53">
        <f t="shared" si="241"/>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63"/>
        <v>0</v>
      </c>
      <c r="M177" s="58">
        <f>+F177+L177</f>
        <v>89617815997</v>
      </c>
      <c r="N177" s="59">
        <f t="shared" si="169"/>
        <v>8.7420150976441988E-3</v>
      </c>
      <c r="O177" s="57">
        <v>0</v>
      </c>
      <c r="P177" s="57">
        <v>89617815997</v>
      </c>
      <c r="Q177" s="57">
        <f t="shared" ref="Q177" si="279">M177-P177</f>
        <v>0</v>
      </c>
      <c r="R177" s="109">
        <v>89617815997</v>
      </c>
      <c r="S177" s="57">
        <f t="shared" ref="S177" si="280">+M177-R177</f>
        <v>0</v>
      </c>
      <c r="T177" s="57">
        <f t="shared" ref="T177" si="281">P177-R177</f>
        <v>0</v>
      </c>
      <c r="U177" s="109">
        <v>24161784259</v>
      </c>
      <c r="V177" s="57">
        <f t="shared" ref="V177" si="282">+R177-U177</f>
        <v>65456031738</v>
      </c>
      <c r="W177" s="109">
        <v>24161784259</v>
      </c>
      <c r="X177" s="60">
        <f t="shared" ref="X177" si="283">+U177-W177</f>
        <v>0</v>
      </c>
      <c r="Y177" s="61">
        <f t="shared" si="212"/>
        <v>1</v>
      </c>
      <c r="Z177" s="61">
        <f t="shared" si="213"/>
        <v>0.26960916186362793</v>
      </c>
      <c r="AA177" s="61">
        <f t="shared" si="214"/>
        <v>0.26960916186362793</v>
      </c>
      <c r="AB177" s="61">
        <f t="shared" si="217"/>
        <v>0.26960916186362793</v>
      </c>
      <c r="AC177" s="62">
        <f t="shared" si="241"/>
        <v>1</v>
      </c>
    </row>
    <row r="178" spans="1:29" ht="113.25" customHeight="1" x14ac:dyDescent="0.25">
      <c r="A178" s="46" t="s">
        <v>320</v>
      </c>
      <c r="B178" s="47" t="s">
        <v>38</v>
      </c>
      <c r="C178" s="47">
        <v>10</v>
      </c>
      <c r="D178" s="47" t="s">
        <v>39</v>
      </c>
      <c r="E178" s="105" t="s">
        <v>321</v>
      </c>
      <c r="F178" s="50">
        <f t="shared" ref="F178:U180" si="284">+F179</f>
        <v>228232198899</v>
      </c>
      <c r="G178" s="50">
        <f t="shared" si="284"/>
        <v>0</v>
      </c>
      <c r="H178" s="50">
        <f t="shared" si="284"/>
        <v>0</v>
      </c>
      <c r="I178" s="50">
        <f t="shared" si="284"/>
        <v>0</v>
      </c>
      <c r="J178" s="50">
        <f t="shared" si="284"/>
        <v>0</v>
      </c>
      <c r="K178" s="50">
        <f t="shared" si="284"/>
        <v>0</v>
      </c>
      <c r="L178" s="50">
        <f t="shared" si="263"/>
        <v>0</v>
      </c>
      <c r="M178" s="50">
        <f t="shared" si="284"/>
        <v>228232198899</v>
      </c>
      <c r="N178" s="51">
        <f t="shared" si="169"/>
        <v>2.2263534391536412E-2</v>
      </c>
      <c r="O178" s="50">
        <f t="shared" si="284"/>
        <v>0</v>
      </c>
      <c r="P178" s="50">
        <f t="shared" si="284"/>
        <v>228232198899</v>
      </c>
      <c r="Q178" s="50">
        <f t="shared" si="284"/>
        <v>0</v>
      </c>
      <c r="R178" s="50">
        <f t="shared" si="284"/>
        <v>228232198899</v>
      </c>
      <c r="S178" s="50">
        <f t="shared" si="284"/>
        <v>0</v>
      </c>
      <c r="T178" s="50">
        <f t="shared" si="284"/>
        <v>0</v>
      </c>
      <c r="U178" s="50">
        <f t="shared" si="284"/>
        <v>49587776026</v>
      </c>
      <c r="V178" s="50">
        <f t="shared" ref="V178:X180" si="285">+V179</f>
        <v>178644422873</v>
      </c>
      <c r="W178" s="50">
        <f t="shared" si="285"/>
        <v>49587776026</v>
      </c>
      <c r="X178" s="50">
        <f t="shared" si="285"/>
        <v>0</v>
      </c>
      <c r="Y178" s="52">
        <f t="shared" si="212"/>
        <v>1</v>
      </c>
      <c r="Z178" s="52">
        <f t="shared" si="213"/>
        <v>0.21726897547853957</v>
      </c>
      <c r="AA178" s="52">
        <f t="shared" si="214"/>
        <v>0.21726897547853957</v>
      </c>
      <c r="AB178" s="52">
        <f t="shared" si="217"/>
        <v>0.21726897547853957</v>
      </c>
      <c r="AC178" s="53">
        <f t="shared" si="241"/>
        <v>1</v>
      </c>
    </row>
    <row r="179" spans="1:29" ht="101.25" customHeight="1" x14ac:dyDescent="0.25">
      <c r="A179" s="46" t="s">
        <v>322</v>
      </c>
      <c r="B179" s="47" t="s">
        <v>38</v>
      </c>
      <c r="C179" s="47">
        <v>10</v>
      </c>
      <c r="D179" s="47" t="s">
        <v>39</v>
      </c>
      <c r="E179" s="105" t="s">
        <v>258</v>
      </c>
      <c r="F179" s="50">
        <f t="shared" si="284"/>
        <v>228232198899</v>
      </c>
      <c r="G179" s="50">
        <f t="shared" si="284"/>
        <v>0</v>
      </c>
      <c r="H179" s="50">
        <f t="shared" si="284"/>
        <v>0</v>
      </c>
      <c r="I179" s="50">
        <f t="shared" si="284"/>
        <v>0</v>
      </c>
      <c r="J179" s="50">
        <f t="shared" si="284"/>
        <v>0</v>
      </c>
      <c r="K179" s="50">
        <f t="shared" si="284"/>
        <v>0</v>
      </c>
      <c r="L179" s="50">
        <f t="shared" si="263"/>
        <v>0</v>
      </c>
      <c r="M179" s="50">
        <f t="shared" si="284"/>
        <v>228232198899</v>
      </c>
      <c r="N179" s="51">
        <f t="shared" si="169"/>
        <v>2.2263534391536412E-2</v>
      </c>
      <c r="O179" s="50">
        <f t="shared" si="284"/>
        <v>0</v>
      </c>
      <c r="P179" s="50">
        <f t="shared" si="284"/>
        <v>228232198899</v>
      </c>
      <c r="Q179" s="50">
        <f t="shared" si="284"/>
        <v>0</v>
      </c>
      <c r="R179" s="50">
        <f t="shared" si="284"/>
        <v>228232198899</v>
      </c>
      <c r="S179" s="50">
        <f t="shared" si="284"/>
        <v>0</v>
      </c>
      <c r="T179" s="50">
        <f t="shared" si="284"/>
        <v>0</v>
      </c>
      <c r="U179" s="50">
        <f t="shared" si="284"/>
        <v>49587776026</v>
      </c>
      <c r="V179" s="50">
        <f t="shared" si="285"/>
        <v>178644422873</v>
      </c>
      <c r="W179" s="50">
        <f t="shared" si="285"/>
        <v>49587776026</v>
      </c>
      <c r="X179" s="50">
        <f t="shared" si="285"/>
        <v>0</v>
      </c>
      <c r="Y179" s="52">
        <f t="shared" si="212"/>
        <v>1</v>
      </c>
      <c r="Z179" s="52">
        <f t="shared" si="213"/>
        <v>0.21726897547853957</v>
      </c>
      <c r="AA179" s="52">
        <f t="shared" si="214"/>
        <v>0.21726897547853957</v>
      </c>
      <c r="AB179" s="52">
        <f t="shared" si="217"/>
        <v>0.21726897547853957</v>
      </c>
      <c r="AC179" s="53">
        <f t="shared" si="241"/>
        <v>1</v>
      </c>
    </row>
    <row r="180" spans="1:29" ht="42" customHeight="1" x14ac:dyDescent="0.25">
      <c r="A180" s="46" t="s">
        <v>323</v>
      </c>
      <c r="B180" s="47" t="s">
        <v>38</v>
      </c>
      <c r="C180" s="47">
        <v>10</v>
      </c>
      <c r="D180" s="47" t="s">
        <v>39</v>
      </c>
      <c r="E180" s="48" t="s">
        <v>267</v>
      </c>
      <c r="F180" s="50">
        <f t="shared" si="284"/>
        <v>228232198899</v>
      </c>
      <c r="G180" s="50">
        <f t="shared" si="284"/>
        <v>0</v>
      </c>
      <c r="H180" s="50">
        <f t="shared" si="284"/>
        <v>0</v>
      </c>
      <c r="I180" s="50">
        <f t="shared" si="284"/>
        <v>0</v>
      </c>
      <c r="J180" s="50">
        <f t="shared" si="284"/>
        <v>0</v>
      </c>
      <c r="K180" s="50">
        <f t="shared" si="284"/>
        <v>0</v>
      </c>
      <c r="L180" s="50">
        <f t="shared" si="263"/>
        <v>0</v>
      </c>
      <c r="M180" s="50">
        <f t="shared" si="284"/>
        <v>228232198899</v>
      </c>
      <c r="N180" s="51">
        <f t="shared" si="169"/>
        <v>2.2263534391536412E-2</v>
      </c>
      <c r="O180" s="50">
        <f t="shared" si="284"/>
        <v>0</v>
      </c>
      <c r="P180" s="50">
        <f t="shared" si="284"/>
        <v>228232198899</v>
      </c>
      <c r="Q180" s="50">
        <f t="shared" si="284"/>
        <v>0</v>
      </c>
      <c r="R180" s="50">
        <f t="shared" si="284"/>
        <v>228232198899</v>
      </c>
      <c r="S180" s="50">
        <f t="shared" si="284"/>
        <v>0</v>
      </c>
      <c r="T180" s="50">
        <f t="shared" si="284"/>
        <v>0</v>
      </c>
      <c r="U180" s="50">
        <f t="shared" si="284"/>
        <v>49587776026</v>
      </c>
      <c r="V180" s="50">
        <f t="shared" si="285"/>
        <v>178644422873</v>
      </c>
      <c r="W180" s="50">
        <f t="shared" si="285"/>
        <v>49587776026</v>
      </c>
      <c r="X180" s="50">
        <f t="shared" si="285"/>
        <v>0</v>
      </c>
      <c r="Y180" s="52">
        <f t="shared" si="212"/>
        <v>1</v>
      </c>
      <c r="Z180" s="52">
        <f t="shared" si="213"/>
        <v>0.21726897547853957</v>
      </c>
      <c r="AA180" s="52">
        <f t="shared" si="214"/>
        <v>0.21726897547853957</v>
      </c>
      <c r="AB180" s="52">
        <f t="shared" si="217"/>
        <v>0.21726897547853957</v>
      </c>
      <c r="AC180" s="53">
        <f t="shared" si="241"/>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63"/>
        <v>0</v>
      </c>
      <c r="M181" s="58">
        <f>+F181+L181</f>
        <v>228232198899</v>
      </c>
      <c r="N181" s="59">
        <f t="shared" si="169"/>
        <v>2.2263534391536412E-2</v>
      </c>
      <c r="O181" s="57">
        <v>0</v>
      </c>
      <c r="P181" s="57">
        <v>228232198899</v>
      </c>
      <c r="Q181" s="57">
        <f t="shared" ref="Q181" si="286">M181-P181</f>
        <v>0</v>
      </c>
      <c r="R181" s="109">
        <v>228232198899</v>
      </c>
      <c r="S181" s="57">
        <f t="shared" ref="S181" si="287">+M181-R181</f>
        <v>0</v>
      </c>
      <c r="T181" s="57">
        <f t="shared" ref="T181" si="288">P181-R181</f>
        <v>0</v>
      </c>
      <c r="U181" s="109">
        <v>49587776026</v>
      </c>
      <c r="V181" s="57">
        <f t="shared" ref="V181" si="289">+R181-U181</f>
        <v>178644422873</v>
      </c>
      <c r="W181" s="109">
        <v>49587776026</v>
      </c>
      <c r="X181" s="60">
        <f t="shared" ref="X181" si="290">+U181-W181</f>
        <v>0</v>
      </c>
      <c r="Y181" s="61">
        <f t="shared" si="212"/>
        <v>1</v>
      </c>
      <c r="Z181" s="61">
        <f t="shared" si="213"/>
        <v>0.21726897547853957</v>
      </c>
      <c r="AA181" s="61">
        <f t="shared" si="214"/>
        <v>0.21726897547853957</v>
      </c>
      <c r="AB181" s="61">
        <f t="shared" si="217"/>
        <v>0.21726897547853957</v>
      </c>
      <c r="AC181" s="62">
        <f t="shared" si="241"/>
        <v>1</v>
      </c>
    </row>
    <row r="182" spans="1:29" ht="91.5" customHeight="1" x14ac:dyDescent="0.25">
      <c r="A182" s="46" t="s">
        <v>325</v>
      </c>
      <c r="B182" s="47" t="s">
        <v>38</v>
      </c>
      <c r="C182" s="47">
        <v>10</v>
      </c>
      <c r="D182" s="47" t="s">
        <v>39</v>
      </c>
      <c r="E182" s="105" t="s">
        <v>326</v>
      </c>
      <c r="F182" s="50">
        <f t="shared" ref="F182:U192" si="291">+F183</f>
        <v>179852034439</v>
      </c>
      <c r="G182" s="50">
        <f t="shared" si="291"/>
        <v>0</v>
      </c>
      <c r="H182" s="50">
        <f t="shared" si="291"/>
        <v>0</v>
      </c>
      <c r="I182" s="50">
        <f t="shared" si="291"/>
        <v>0</v>
      </c>
      <c r="J182" s="50">
        <f t="shared" si="291"/>
        <v>0</v>
      </c>
      <c r="K182" s="50">
        <f t="shared" si="291"/>
        <v>0</v>
      </c>
      <c r="L182" s="50">
        <f t="shared" si="263"/>
        <v>0</v>
      </c>
      <c r="M182" s="50">
        <f t="shared" si="291"/>
        <v>179852034439</v>
      </c>
      <c r="N182" s="51">
        <f t="shared" si="169"/>
        <v>1.7544158858551016E-2</v>
      </c>
      <c r="O182" s="50">
        <f t="shared" si="291"/>
        <v>0</v>
      </c>
      <c r="P182" s="50">
        <f t="shared" si="291"/>
        <v>179852034439</v>
      </c>
      <c r="Q182" s="50">
        <f t="shared" si="291"/>
        <v>0</v>
      </c>
      <c r="R182" s="50">
        <f t="shared" si="291"/>
        <v>179852034439</v>
      </c>
      <c r="S182" s="50">
        <f t="shared" si="291"/>
        <v>0</v>
      </c>
      <c r="T182" s="50">
        <f t="shared" si="291"/>
        <v>0</v>
      </c>
      <c r="U182" s="50">
        <f t="shared" si="291"/>
        <v>18835549448</v>
      </c>
      <c r="V182" s="50">
        <f t="shared" ref="V182:X184" si="292">+V183</f>
        <v>161016484991</v>
      </c>
      <c r="W182" s="50">
        <f t="shared" si="292"/>
        <v>18835549448</v>
      </c>
      <c r="X182" s="50">
        <f t="shared" si="292"/>
        <v>0</v>
      </c>
      <c r="Y182" s="52">
        <f t="shared" si="212"/>
        <v>1</v>
      </c>
      <c r="Z182" s="52">
        <f t="shared" si="213"/>
        <v>0.10472803105481918</v>
      </c>
      <c r="AA182" s="52">
        <f t="shared" si="214"/>
        <v>0.10472803105481918</v>
      </c>
      <c r="AB182" s="52">
        <f t="shared" si="217"/>
        <v>0.10472803105481918</v>
      </c>
      <c r="AC182" s="53">
        <f t="shared" si="241"/>
        <v>1</v>
      </c>
    </row>
    <row r="183" spans="1:29" ht="73.5" customHeight="1" x14ac:dyDescent="0.25">
      <c r="A183" s="46" t="s">
        <v>327</v>
      </c>
      <c r="B183" s="47" t="s">
        <v>38</v>
      </c>
      <c r="C183" s="47">
        <v>10</v>
      </c>
      <c r="D183" s="47" t="s">
        <v>39</v>
      </c>
      <c r="E183" s="105" t="s">
        <v>258</v>
      </c>
      <c r="F183" s="50">
        <f t="shared" si="291"/>
        <v>179852034439</v>
      </c>
      <c r="G183" s="50">
        <f t="shared" si="291"/>
        <v>0</v>
      </c>
      <c r="H183" s="50">
        <f t="shared" si="291"/>
        <v>0</v>
      </c>
      <c r="I183" s="50">
        <f t="shared" si="291"/>
        <v>0</v>
      </c>
      <c r="J183" s="50">
        <f t="shared" si="291"/>
        <v>0</v>
      </c>
      <c r="K183" s="50">
        <f t="shared" si="291"/>
        <v>0</v>
      </c>
      <c r="L183" s="50">
        <f t="shared" si="263"/>
        <v>0</v>
      </c>
      <c r="M183" s="50">
        <f t="shared" si="291"/>
        <v>179852034439</v>
      </c>
      <c r="N183" s="51">
        <f t="shared" ref="N183:N229" si="293">M183/$M$345</f>
        <v>1.7544158858551016E-2</v>
      </c>
      <c r="O183" s="50">
        <f t="shared" si="291"/>
        <v>0</v>
      </c>
      <c r="P183" s="50">
        <f t="shared" si="291"/>
        <v>179852034439</v>
      </c>
      <c r="Q183" s="50">
        <f t="shared" si="291"/>
        <v>0</v>
      </c>
      <c r="R183" s="50">
        <f t="shared" si="291"/>
        <v>179852034439</v>
      </c>
      <c r="S183" s="50">
        <f t="shared" si="291"/>
        <v>0</v>
      </c>
      <c r="T183" s="50">
        <f t="shared" si="291"/>
        <v>0</v>
      </c>
      <c r="U183" s="50">
        <f t="shared" si="291"/>
        <v>18835549448</v>
      </c>
      <c r="V183" s="50">
        <f t="shared" si="292"/>
        <v>161016484991</v>
      </c>
      <c r="W183" s="50">
        <f t="shared" si="292"/>
        <v>18835549448</v>
      </c>
      <c r="X183" s="50">
        <f t="shared" si="292"/>
        <v>0</v>
      </c>
      <c r="Y183" s="52">
        <f t="shared" si="212"/>
        <v>1</v>
      </c>
      <c r="Z183" s="52">
        <f t="shared" si="213"/>
        <v>0.10472803105481918</v>
      </c>
      <c r="AA183" s="52">
        <f t="shared" si="214"/>
        <v>0.10472803105481918</v>
      </c>
      <c r="AB183" s="52">
        <f t="shared" si="217"/>
        <v>0.10472803105481918</v>
      </c>
      <c r="AC183" s="53">
        <f t="shared" si="241"/>
        <v>1</v>
      </c>
    </row>
    <row r="184" spans="1:29" ht="42" customHeight="1" x14ac:dyDescent="0.25">
      <c r="A184" s="46" t="s">
        <v>328</v>
      </c>
      <c r="B184" s="47" t="s">
        <v>38</v>
      </c>
      <c r="C184" s="47">
        <v>10</v>
      </c>
      <c r="D184" s="47" t="s">
        <v>39</v>
      </c>
      <c r="E184" s="48" t="s">
        <v>267</v>
      </c>
      <c r="F184" s="50">
        <f t="shared" si="291"/>
        <v>179852034439</v>
      </c>
      <c r="G184" s="50">
        <f t="shared" si="291"/>
        <v>0</v>
      </c>
      <c r="H184" s="50">
        <f t="shared" si="291"/>
        <v>0</v>
      </c>
      <c r="I184" s="50">
        <f t="shared" si="291"/>
        <v>0</v>
      </c>
      <c r="J184" s="50">
        <f t="shared" si="291"/>
        <v>0</v>
      </c>
      <c r="K184" s="50">
        <f t="shared" si="291"/>
        <v>0</v>
      </c>
      <c r="L184" s="50">
        <f t="shared" si="263"/>
        <v>0</v>
      </c>
      <c r="M184" s="50">
        <f t="shared" si="291"/>
        <v>179852034439</v>
      </c>
      <c r="N184" s="51">
        <f t="shared" si="293"/>
        <v>1.7544158858551016E-2</v>
      </c>
      <c r="O184" s="50">
        <f t="shared" si="291"/>
        <v>0</v>
      </c>
      <c r="P184" s="50">
        <f t="shared" si="291"/>
        <v>179852034439</v>
      </c>
      <c r="Q184" s="50">
        <f t="shared" si="291"/>
        <v>0</v>
      </c>
      <c r="R184" s="50">
        <f t="shared" si="291"/>
        <v>179852034439</v>
      </c>
      <c r="S184" s="50">
        <f t="shared" si="291"/>
        <v>0</v>
      </c>
      <c r="T184" s="50">
        <f t="shared" si="291"/>
        <v>0</v>
      </c>
      <c r="U184" s="50">
        <f t="shared" si="291"/>
        <v>18835549448</v>
      </c>
      <c r="V184" s="50">
        <f t="shared" si="292"/>
        <v>161016484991</v>
      </c>
      <c r="W184" s="50">
        <f t="shared" si="292"/>
        <v>18835549448</v>
      </c>
      <c r="X184" s="50">
        <f t="shared" si="292"/>
        <v>0</v>
      </c>
      <c r="Y184" s="52">
        <f t="shared" si="212"/>
        <v>1</v>
      </c>
      <c r="Z184" s="52">
        <f t="shared" si="213"/>
        <v>0.10472803105481918</v>
      </c>
      <c r="AA184" s="52">
        <f t="shared" si="214"/>
        <v>0.10472803105481918</v>
      </c>
      <c r="AB184" s="52">
        <f t="shared" si="217"/>
        <v>0.10472803105481918</v>
      </c>
      <c r="AC184" s="53">
        <f t="shared" si="241"/>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63"/>
        <v>0</v>
      </c>
      <c r="M185" s="58">
        <f>+F185+L185</f>
        <v>179852034439</v>
      </c>
      <c r="N185" s="59">
        <f t="shared" si="293"/>
        <v>1.7544158858551016E-2</v>
      </c>
      <c r="O185" s="57">
        <v>0</v>
      </c>
      <c r="P185" s="57">
        <v>179852034439</v>
      </c>
      <c r="Q185" s="57">
        <f t="shared" ref="Q185" si="294">M185-P185</f>
        <v>0</v>
      </c>
      <c r="R185" s="109">
        <v>179852034439</v>
      </c>
      <c r="S185" s="57">
        <f t="shared" ref="S185" si="295">+M185-R185</f>
        <v>0</v>
      </c>
      <c r="T185" s="57">
        <f t="shared" ref="T185" si="296">P185-R185</f>
        <v>0</v>
      </c>
      <c r="U185" s="109">
        <v>18835549448</v>
      </c>
      <c r="V185" s="57">
        <f t="shared" ref="V185" si="297">+R185-U185</f>
        <v>161016484991</v>
      </c>
      <c r="W185" s="109">
        <v>18835549448</v>
      </c>
      <c r="X185" s="60">
        <f t="shared" ref="X185" si="298">+U185-W185</f>
        <v>0</v>
      </c>
      <c r="Y185" s="61">
        <f t="shared" si="212"/>
        <v>1</v>
      </c>
      <c r="Z185" s="61">
        <f t="shared" si="213"/>
        <v>0.10472803105481918</v>
      </c>
      <c r="AA185" s="61">
        <f t="shared" si="214"/>
        <v>0.10472803105481918</v>
      </c>
      <c r="AB185" s="61">
        <f t="shared" si="217"/>
        <v>0.10472803105481918</v>
      </c>
      <c r="AC185" s="62">
        <f t="shared" si="241"/>
        <v>1</v>
      </c>
    </row>
    <row r="186" spans="1:29" ht="76.5" customHeight="1" x14ac:dyDescent="0.25">
      <c r="A186" s="46" t="s">
        <v>330</v>
      </c>
      <c r="B186" s="47" t="s">
        <v>38</v>
      </c>
      <c r="C186" s="47">
        <v>10</v>
      </c>
      <c r="D186" s="47" t="s">
        <v>39</v>
      </c>
      <c r="E186" s="105" t="s">
        <v>331</v>
      </c>
      <c r="F186" s="50">
        <f t="shared" ref="F186:U188" si="299">+F187</f>
        <v>291630957937</v>
      </c>
      <c r="G186" s="50">
        <f t="shared" si="299"/>
        <v>0</v>
      </c>
      <c r="H186" s="50">
        <f t="shared" si="299"/>
        <v>0</v>
      </c>
      <c r="I186" s="50">
        <f t="shared" si="299"/>
        <v>0</v>
      </c>
      <c r="J186" s="50">
        <f t="shared" si="299"/>
        <v>0</v>
      </c>
      <c r="K186" s="50">
        <f t="shared" si="299"/>
        <v>0</v>
      </c>
      <c r="L186" s="50">
        <f t="shared" si="263"/>
        <v>0</v>
      </c>
      <c r="M186" s="50">
        <f t="shared" si="299"/>
        <v>291630957937</v>
      </c>
      <c r="N186" s="51">
        <f t="shared" si="293"/>
        <v>2.8447939830524748E-2</v>
      </c>
      <c r="O186" s="50">
        <f t="shared" si="299"/>
        <v>0</v>
      </c>
      <c r="P186" s="50">
        <f t="shared" si="299"/>
        <v>291630957937</v>
      </c>
      <c r="Q186" s="50">
        <f t="shared" si="291"/>
        <v>0</v>
      </c>
      <c r="R186" s="50">
        <f t="shared" si="299"/>
        <v>291630957937</v>
      </c>
      <c r="S186" s="50">
        <f t="shared" si="299"/>
        <v>0</v>
      </c>
      <c r="T186" s="50">
        <f t="shared" si="299"/>
        <v>0</v>
      </c>
      <c r="U186" s="50">
        <f t="shared" si="299"/>
        <v>87864081419</v>
      </c>
      <c r="V186" s="50">
        <f t="shared" ref="V186:X188" si="300">+V187</f>
        <v>203766876518</v>
      </c>
      <c r="W186" s="50">
        <f t="shared" si="300"/>
        <v>87864081419</v>
      </c>
      <c r="X186" s="50">
        <f t="shared" si="300"/>
        <v>0</v>
      </c>
      <c r="Y186" s="52">
        <f t="shared" si="212"/>
        <v>1</v>
      </c>
      <c r="Z186" s="52">
        <f t="shared" si="213"/>
        <v>0.3012851654726621</v>
      </c>
      <c r="AA186" s="52">
        <f t="shared" si="214"/>
        <v>0.3012851654726621</v>
      </c>
      <c r="AB186" s="52">
        <f t="shared" si="217"/>
        <v>0.3012851654726621</v>
      </c>
      <c r="AC186" s="53">
        <f t="shared" si="241"/>
        <v>1</v>
      </c>
    </row>
    <row r="187" spans="1:29" ht="76.5" customHeight="1" x14ac:dyDescent="0.25">
      <c r="A187" s="46" t="s">
        <v>332</v>
      </c>
      <c r="B187" s="47" t="s">
        <v>38</v>
      </c>
      <c r="C187" s="47">
        <v>10</v>
      </c>
      <c r="D187" s="47" t="s">
        <v>39</v>
      </c>
      <c r="E187" s="105" t="s">
        <v>258</v>
      </c>
      <c r="F187" s="50">
        <f t="shared" si="299"/>
        <v>291630957937</v>
      </c>
      <c r="G187" s="50">
        <f t="shared" si="299"/>
        <v>0</v>
      </c>
      <c r="H187" s="50">
        <f t="shared" si="299"/>
        <v>0</v>
      </c>
      <c r="I187" s="50">
        <f t="shared" si="299"/>
        <v>0</v>
      </c>
      <c r="J187" s="50">
        <f t="shared" si="299"/>
        <v>0</v>
      </c>
      <c r="K187" s="50">
        <f t="shared" si="299"/>
        <v>0</v>
      </c>
      <c r="L187" s="50">
        <f t="shared" si="263"/>
        <v>0</v>
      </c>
      <c r="M187" s="50">
        <f t="shared" si="299"/>
        <v>291630957937</v>
      </c>
      <c r="N187" s="51">
        <f t="shared" si="293"/>
        <v>2.8447939830524748E-2</v>
      </c>
      <c r="O187" s="50">
        <f t="shared" si="299"/>
        <v>0</v>
      </c>
      <c r="P187" s="50">
        <f t="shared" si="299"/>
        <v>291630957937</v>
      </c>
      <c r="Q187" s="50">
        <f t="shared" si="291"/>
        <v>0</v>
      </c>
      <c r="R187" s="50">
        <f t="shared" si="299"/>
        <v>291630957937</v>
      </c>
      <c r="S187" s="50">
        <f t="shared" si="299"/>
        <v>0</v>
      </c>
      <c r="T187" s="50">
        <f t="shared" si="299"/>
        <v>0</v>
      </c>
      <c r="U187" s="50">
        <f t="shared" si="299"/>
        <v>87864081419</v>
      </c>
      <c r="V187" s="50">
        <f t="shared" si="300"/>
        <v>203766876518</v>
      </c>
      <c r="W187" s="50">
        <f t="shared" si="300"/>
        <v>87864081419</v>
      </c>
      <c r="X187" s="50">
        <f t="shared" si="300"/>
        <v>0</v>
      </c>
      <c r="Y187" s="52">
        <f t="shared" si="212"/>
        <v>1</v>
      </c>
      <c r="Z187" s="52">
        <f t="shared" si="213"/>
        <v>0.3012851654726621</v>
      </c>
      <c r="AA187" s="52">
        <f t="shared" si="214"/>
        <v>0.3012851654726621</v>
      </c>
      <c r="AB187" s="52">
        <f t="shared" si="217"/>
        <v>0.3012851654726621</v>
      </c>
      <c r="AC187" s="53">
        <f t="shared" si="241"/>
        <v>1</v>
      </c>
    </row>
    <row r="188" spans="1:29" ht="42" customHeight="1" x14ac:dyDescent="0.25">
      <c r="A188" s="46" t="s">
        <v>333</v>
      </c>
      <c r="B188" s="47" t="s">
        <v>38</v>
      </c>
      <c r="C188" s="47">
        <v>10</v>
      </c>
      <c r="D188" s="47" t="s">
        <v>39</v>
      </c>
      <c r="E188" s="48" t="s">
        <v>267</v>
      </c>
      <c r="F188" s="50">
        <f t="shared" si="299"/>
        <v>291630957937</v>
      </c>
      <c r="G188" s="50">
        <f t="shared" si="299"/>
        <v>0</v>
      </c>
      <c r="H188" s="50">
        <f t="shared" si="299"/>
        <v>0</v>
      </c>
      <c r="I188" s="50">
        <f t="shared" si="299"/>
        <v>0</v>
      </c>
      <c r="J188" s="50">
        <f t="shared" si="299"/>
        <v>0</v>
      </c>
      <c r="K188" s="50">
        <f t="shared" si="299"/>
        <v>0</v>
      </c>
      <c r="L188" s="50">
        <f t="shared" si="263"/>
        <v>0</v>
      </c>
      <c r="M188" s="50">
        <f t="shared" si="299"/>
        <v>291630957937</v>
      </c>
      <c r="N188" s="51">
        <f t="shared" si="293"/>
        <v>2.8447939830524748E-2</v>
      </c>
      <c r="O188" s="50">
        <f t="shared" si="299"/>
        <v>0</v>
      </c>
      <c r="P188" s="50">
        <f t="shared" si="299"/>
        <v>291630957937</v>
      </c>
      <c r="Q188" s="50">
        <f t="shared" si="291"/>
        <v>0</v>
      </c>
      <c r="R188" s="50">
        <f t="shared" si="299"/>
        <v>291630957937</v>
      </c>
      <c r="S188" s="50">
        <f t="shared" si="299"/>
        <v>0</v>
      </c>
      <c r="T188" s="50">
        <f t="shared" si="299"/>
        <v>0</v>
      </c>
      <c r="U188" s="50">
        <f t="shared" si="299"/>
        <v>87864081419</v>
      </c>
      <c r="V188" s="50">
        <f t="shared" si="300"/>
        <v>203766876518</v>
      </c>
      <c r="W188" s="50">
        <f t="shared" si="300"/>
        <v>87864081419</v>
      </c>
      <c r="X188" s="50">
        <f t="shared" si="300"/>
        <v>0</v>
      </c>
      <c r="Y188" s="52">
        <f t="shared" si="212"/>
        <v>1</v>
      </c>
      <c r="Z188" s="52">
        <f t="shared" si="213"/>
        <v>0.3012851654726621</v>
      </c>
      <c r="AA188" s="52">
        <f t="shared" si="214"/>
        <v>0.3012851654726621</v>
      </c>
      <c r="AB188" s="52">
        <f t="shared" si="217"/>
        <v>0.3012851654726621</v>
      </c>
      <c r="AC188" s="53">
        <f t="shared" si="241"/>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63"/>
        <v>0</v>
      </c>
      <c r="M189" s="58">
        <f>+F189+L189</f>
        <v>291630957937</v>
      </c>
      <c r="N189" s="59">
        <f t="shared" si="293"/>
        <v>2.8447939830524748E-2</v>
      </c>
      <c r="O189" s="57">
        <v>0</v>
      </c>
      <c r="P189" s="57">
        <v>291630957937</v>
      </c>
      <c r="Q189" s="57">
        <f t="shared" ref="Q189" si="301">M189-P189</f>
        <v>0</v>
      </c>
      <c r="R189" s="109">
        <v>291630957937</v>
      </c>
      <c r="S189" s="57">
        <f t="shared" ref="S189" si="302">+M189-R189</f>
        <v>0</v>
      </c>
      <c r="T189" s="57">
        <f>P189-R189</f>
        <v>0</v>
      </c>
      <c r="U189" s="109">
        <v>87864081419</v>
      </c>
      <c r="V189" s="57">
        <f t="shared" ref="V189" si="303">+R189-U189</f>
        <v>203766876518</v>
      </c>
      <c r="W189" s="109">
        <v>87864081419</v>
      </c>
      <c r="X189" s="60">
        <f t="shared" ref="X189" si="304">+U189-W189</f>
        <v>0</v>
      </c>
      <c r="Y189" s="61">
        <f t="shared" si="212"/>
        <v>1</v>
      </c>
      <c r="Z189" s="61">
        <f t="shared" si="213"/>
        <v>0.3012851654726621</v>
      </c>
      <c r="AA189" s="61">
        <f t="shared" si="214"/>
        <v>0.3012851654726621</v>
      </c>
      <c r="AB189" s="61">
        <f t="shared" si="217"/>
        <v>0.3012851654726621</v>
      </c>
      <c r="AC189" s="62">
        <f t="shared" si="241"/>
        <v>1</v>
      </c>
    </row>
    <row r="190" spans="1:29" ht="86.25" customHeight="1" x14ac:dyDescent="0.25">
      <c r="A190" s="46" t="s">
        <v>335</v>
      </c>
      <c r="B190" s="47" t="s">
        <v>38</v>
      </c>
      <c r="C190" s="47">
        <v>11</v>
      </c>
      <c r="D190" s="47" t="s">
        <v>39</v>
      </c>
      <c r="E190" s="105" t="s">
        <v>336</v>
      </c>
      <c r="F190" s="50">
        <f t="shared" ref="F190:U192" si="305">+F191</f>
        <v>358127983982</v>
      </c>
      <c r="G190" s="50">
        <f t="shared" si="305"/>
        <v>0</v>
      </c>
      <c r="H190" s="50">
        <f t="shared" si="305"/>
        <v>0</v>
      </c>
      <c r="I190" s="50">
        <f t="shared" si="305"/>
        <v>0</v>
      </c>
      <c r="J190" s="50">
        <f t="shared" si="305"/>
        <v>0</v>
      </c>
      <c r="K190" s="50">
        <f t="shared" si="305"/>
        <v>0</v>
      </c>
      <c r="L190" s="50">
        <f t="shared" si="263"/>
        <v>0</v>
      </c>
      <c r="M190" s="50">
        <f t="shared" si="305"/>
        <v>358127983982</v>
      </c>
      <c r="N190" s="51">
        <f t="shared" si="293"/>
        <v>3.4934574203017037E-2</v>
      </c>
      <c r="O190" s="50">
        <f t="shared" si="305"/>
        <v>0</v>
      </c>
      <c r="P190" s="50">
        <f t="shared" si="305"/>
        <v>358127983982</v>
      </c>
      <c r="Q190" s="50">
        <f t="shared" si="291"/>
        <v>0</v>
      </c>
      <c r="R190" s="50">
        <f t="shared" si="305"/>
        <v>358127983982</v>
      </c>
      <c r="S190" s="50">
        <f t="shared" si="305"/>
        <v>0</v>
      </c>
      <c r="T190" s="50">
        <f t="shared" si="305"/>
        <v>0</v>
      </c>
      <c r="U190" s="50">
        <f t="shared" si="305"/>
        <v>88666535429</v>
      </c>
      <c r="V190" s="50">
        <f t="shared" ref="V190:X192" si="306">+V191</f>
        <v>269461448553</v>
      </c>
      <c r="W190" s="50">
        <f t="shared" si="306"/>
        <v>88666535429</v>
      </c>
      <c r="X190" s="50">
        <f t="shared" si="306"/>
        <v>0</v>
      </c>
      <c r="Y190" s="52">
        <f t="shared" si="212"/>
        <v>1</v>
      </c>
      <c r="Z190" s="52">
        <f t="shared" si="213"/>
        <v>0.24758337632017191</v>
      </c>
      <c r="AA190" s="52">
        <f t="shared" si="214"/>
        <v>0.24758337632017191</v>
      </c>
      <c r="AB190" s="52">
        <f t="shared" si="217"/>
        <v>0.24758337632017191</v>
      </c>
      <c r="AC190" s="53">
        <f t="shared" si="241"/>
        <v>1</v>
      </c>
    </row>
    <row r="191" spans="1:29" ht="86.25" customHeight="1" x14ac:dyDescent="0.25">
      <c r="A191" s="46" t="s">
        <v>337</v>
      </c>
      <c r="B191" s="47" t="s">
        <v>38</v>
      </c>
      <c r="C191" s="47">
        <v>11</v>
      </c>
      <c r="D191" s="47" t="s">
        <v>39</v>
      </c>
      <c r="E191" s="105" t="s">
        <v>258</v>
      </c>
      <c r="F191" s="50">
        <f t="shared" si="305"/>
        <v>358127983982</v>
      </c>
      <c r="G191" s="50">
        <f t="shared" si="305"/>
        <v>0</v>
      </c>
      <c r="H191" s="50">
        <f t="shared" si="305"/>
        <v>0</v>
      </c>
      <c r="I191" s="50">
        <f t="shared" si="305"/>
        <v>0</v>
      </c>
      <c r="J191" s="50">
        <f t="shared" si="305"/>
        <v>0</v>
      </c>
      <c r="K191" s="50">
        <f t="shared" si="305"/>
        <v>0</v>
      </c>
      <c r="L191" s="50">
        <f t="shared" si="263"/>
        <v>0</v>
      </c>
      <c r="M191" s="50">
        <f t="shared" si="305"/>
        <v>358127983982</v>
      </c>
      <c r="N191" s="51">
        <f t="shared" si="293"/>
        <v>3.4934574203017037E-2</v>
      </c>
      <c r="O191" s="50">
        <f t="shared" si="305"/>
        <v>0</v>
      </c>
      <c r="P191" s="50">
        <f t="shared" si="305"/>
        <v>358127983982</v>
      </c>
      <c r="Q191" s="50">
        <f t="shared" si="291"/>
        <v>0</v>
      </c>
      <c r="R191" s="50">
        <f t="shared" si="305"/>
        <v>358127983982</v>
      </c>
      <c r="S191" s="50">
        <f t="shared" si="305"/>
        <v>0</v>
      </c>
      <c r="T191" s="50">
        <f t="shared" si="305"/>
        <v>0</v>
      </c>
      <c r="U191" s="50">
        <f t="shared" si="305"/>
        <v>88666535429</v>
      </c>
      <c r="V191" s="50">
        <f t="shared" si="306"/>
        <v>269461448553</v>
      </c>
      <c r="W191" s="50">
        <f t="shared" si="306"/>
        <v>88666535429</v>
      </c>
      <c r="X191" s="50">
        <f t="shared" si="306"/>
        <v>0</v>
      </c>
      <c r="Y191" s="52">
        <f t="shared" si="212"/>
        <v>1</v>
      </c>
      <c r="Z191" s="52">
        <f t="shared" si="213"/>
        <v>0.24758337632017191</v>
      </c>
      <c r="AA191" s="52">
        <f t="shared" si="214"/>
        <v>0.24758337632017191</v>
      </c>
      <c r="AB191" s="52">
        <f t="shared" si="217"/>
        <v>0.24758337632017191</v>
      </c>
      <c r="AC191" s="53">
        <f t="shared" si="241"/>
        <v>1</v>
      </c>
    </row>
    <row r="192" spans="1:29" ht="42" customHeight="1" x14ac:dyDescent="0.25">
      <c r="A192" s="46" t="s">
        <v>338</v>
      </c>
      <c r="B192" s="47" t="s">
        <v>38</v>
      </c>
      <c r="C192" s="47">
        <v>11</v>
      </c>
      <c r="D192" s="47" t="s">
        <v>39</v>
      </c>
      <c r="E192" s="105" t="s">
        <v>267</v>
      </c>
      <c r="F192" s="50">
        <f t="shared" si="305"/>
        <v>358127983982</v>
      </c>
      <c r="G192" s="50">
        <f t="shared" si="305"/>
        <v>0</v>
      </c>
      <c r="H192" s="50">
        <f t="shared" si="305"/>
        <v>0</v>
      </c>
      <c r="I192" s="50">
        <f t="shared" si="305"/>
        <v>0</v>
      </c>
      <c r="J192" s="50">
        <f t="shared" si="305"/>
        <v>0</v>
      </c>
      <c r="K192" s="50">
        <f t="shared" si="305"/>
        <v>0</v>
      </c>
      <c r="L192" s="50">
        <f t="shared" si="263"/>
        <v>0</v>
      </c>
      <c r="M192" s="50">
        <f t="shared" si="305"/>
        <v>358127983982</v>
      </c>
      <c r="N192" s="51">
        <f t="shared" si="293"/>
        <v>3.4934574203017037E-2</v>
      </c>
      <c r="O192" s="50">
        <f t="shared" si="305"/>
        <v>0</v>
      </c>
      <c r="P192" s="50">
        <f t="shared" si="305"/>
        <v>358127983982</v>
      </c>
      <c r="Q192" s="50">
        <f t="shared" si="291"/>
        <v>0</v>
      </c>
      <c r="R192" s="50">
        <f t="shared" si="305"/>
        <v>358127983982</v>
      </c>
      <c r="S192" s="50">
        <f t="shared" si="305"/>
        <v>0</v>
      </c>
      <c r="T192" s="50">
        <f t="shared" si="305"/>
        <v>0</v>
      </c>
      <c r="U192" s="50">
        <f t="shared" si="305"/>
        <v>88666535429</v>
      </c>
      <c r="V192" s="50">
        <f t="shared" si="306"/>
        <v>269461448553</v>
      </c>
      <c r="W192" s="50">
        <f t="shared" si="306"/>
        <v>88666535429</v>
      </c>
      <c r="X192" s="50">
        <f t="shared" si="306"/>
        <v>0</v>
      </c>
      <c r="Y192" s="52">
        <f t="shared" si="212"/>
        <v>1</v>
      </c>
      <c r="Z192" s="52">
        <f t="shared" si="213"/>
        <v>0.24758337632017191</v>
      </c>
      <c r="AA192" s="52">
        <f t="shared" si="214"/>
        <v>0.24758337632017191</v>
      </c>
      <c r="AB192" s="52">
        <f t="shared" si="217"/>
        <v>0.24758337632017191</v>
      </c>
      <c r="AC192" s="53">
        <f t="shared" si="241"/>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63"/>
        <v>0</v>
      </c>
      <c r="M193" s="58">
        <f>+F193+L193</f>
        <v>358127983982</v>
      </c>
      <c r="N193" s="59">
        <f t="shared" si="293"/>
        <v>3.4934574203017037E-2</v>
      </c>
      <c r="O193" s="57">
        <v>0</v>
      </c>
      <c r="P193" s="57">
        <v>358127983982</v>
      </c>
      <c r="Q193" s="57">
        <f t="shared" ref="Q193" si="307">M193-P193</f>
        <v>0</v>
      </c>
      <c r="R193" s="109">
        <v>358127983982</v>
      </c>
      <c r="S193" s="57">
        <f t="shared" ref="S193" si="308">+M193-R193</f>
        <v>0</v>
      </c>
      <c r="T193" s="57">
        <f>P193-R193</f>
        <v>0</v>
      </c>
      <c r="U193" s="109">
        <v>88666535429</v>
      </c>
      <c r="V193" s="57">
        <f t="shared" ref="V193" si="309">+R193-U193</f>
        <v>269461448553</v>
      </c>
      <c r="W193" s="109">
        <v>88666535429</v>
      </c>
      <c r="X193" s="60">
        <f t="shared" ref="X193" si="310">+U193-W193</f>
        <v>0</v>
      </c>
      <c r="Y193" s="61">
        <f t="shared" si="212"/>
        <v>1</v>
      </c>
      <c r="Z193" s="61">
        <f t="shared" si="213"/>
        <v>0.24758337632017191</v>
      </c>
      <c r="AA193" s="61">
        <f t="shared" si="214"/>
        <v>0.24758337632017191</v>
      </c>
      <c r="AB193" s="61">
        <f t="shared" si="217"/>
        <v>0.24758337632017191</v>
      </c>
      <c r="AC193" s="62">
        <f t="shared" si="241"/>
        <v>1</v>
      </c>
    </row>
    <row r="194" spans="1:29" ht="78.75" customHeight="1" x14ac:dyDescent="0.25">
      <c r="A194" s="46" t="s">
        <v>340</v>
      </c>
      <c r="B194" s="47" t="s">
        <v>38</v>
      </c>
      <c r="C194" s="47">
        <v>10</v>
      </c>
      <c r="D194" s="47" t="s">
        <v>39</v>
      </c>
      <c r="E194" s="105" t="s">
        <v>341</v>
      </c>
      <c r="F194" s="50">
        <f t="shared" ref="F194:M196" si="311">+F195</f>
        <v>194871742826</v>
      </c>
      <c r="G194" s="50">
        <f t="shared" si="311"/>
        <v>0</v>
      </c>
      <c r="H194" s="50">
        <f t="shared" si="311"/>
        <v>0</v>
      </c>
      <c r="I194" s="50">
        <f t="shared" si="311"/>
        <v>0</v>
      </c>
      <c r="J194" s="50">
        <f t="shared" si="311"/>
        <v>0</v>
      </c>
      <c r="K194" s="50">
        <f t="shared" si="311"/>
        <v>0</v>
      </c>
      <c r="L194" s="50">
        <f t="shared" si="263"/>
        <v>0</v>
      </c>
      <c r="M194" s="50">
        <f t="shared" si="311"/>
        <v>194871742826</v>
      </c>
      <c r="N194" s="51">
        <f t="shared" si="293"/>
        <v>1.9009297414100755E-2</v>
      </c>
      <c r="O194" s="50">
        <f t="shared" ref="O194:X196" si="312">+O195</f>
        <v>0</v>
      </c>
      <c r="P194" s="50">
        <f t="shared" si="312"/>
        <v>194871742826</v>
      </c>
      <c r="Q194" s="50">
        <f t="shared" si="312"/>
        <v>0</v>
      </c>
      <c r="R194" s="50">
        <f t="shared" si="312"/>
        <v>194871742826</v>
      </c>
      <c r="S194" s="50">
        <f t="shared" si="312"/>
        <v>0</v>
      </c>
      <c r="T194" s="50">
        <f t="shared" si="312"/>
        <v>0</v>
      </c>
      <c r="U194" s="50">
        <f t="shared" si="312"/>
        <v>0</v>
      </c>
      <c r="V194" s="50">
        <f t="shared" si="312"/>
        <v>194871742826</v>
      </c>
      <c r="W194" s="50">
        <f t="shared" si="312"/>
        <v>0</v>
      </c>
      <c r="X194" s="50">
        <f t="shared" si="312"/>
        <v>0</v>
      </c>
      <c r="Y194" s="52">
        <f t="shared" si="212"/>
        <v>1</v>
      </c>
      <c r="Z194" s="52">
        <f t="shared" si="213"/>
        <v>0</v>
      </c>
      <c r="AA194" s="52">
        <f t="shared" si="214"/>
        <v>0</v>
      </c>
      <c r="AB194" s="52">
        <f t="shared" si="217"/>
        <v>0</v>
      </c>
      <c r="AC194" s="53" t="s">
        <v>41</v>
      </c>
    </row>
    <row r="195" spans="1:29" ht="78.75" customHeight="1" x14ac:dyDescent="0.25">
      <c r="A195" s="46" t="s">
        <v>342</v>
      </c>
      <c r="B195" s="47" t="s">
        <v>38</v>
      </c>
      <c r="C195" s="47">
        <v>10</v>
      </c>
      <c r="D195" s="47" t="s">
        <v>39</v>
      </c>
      <c r="E195" s="105" t="s">
        <v>258</v>
      </c>
      <c r="F195" s="50">
        <f t="shared" si="311"/>
        <v>194871742826</v>
      </c>
      <c r="G195" s="50">
        <f t="shared" si="311"/>
        <v>0</v>
      </c>
      <c r="H195" s="50">
        <f t="shared" si="311"/>
        <v>0</v>
      </c>
      <c r="I195" s="50">
        <f t="shared" si="311"/>
        <v>0</v>
      </c>
      <c r="J195" s="50">
        <f t="shared" si="311"/>
        <v>0</v>
      </c>
      <c r="K195" s="50">
        <f t="shared" si="311"/>
        <v>0</v>
      </c>
      <c r="L195" s="50">
        <f t="shared" si="263"/>
        <v>0</v>
      </c>
      <c r="M195" s="50">
        <f t="shared" si="311"/>
        <v>194871742826</v>
      </c>
      <c r="N195" s="51">
        <f t="shared" si="293"/>
        <v>1.9009297414100755E-2</v>
      </c>
      <c r="O195" s="50">
        <f t="shared" si="312"/>
        <v>0</v>
      </c>
      <c r="P195" s="50">
        <f t="shared" si="312"/>
        <v>194871742826</v>
      </c>
      <c r="Q195" s="50">
        <f t="shared" si="312"/>
        <v>0</v>
      </c>
      <c r="R195" s="50">
        <f t="shared" si="312"/>
        <v>194871742826</v>
      </c>
      <c r="S195" s="50">
        <f t="shared" si="312"/>
        <v>0</v>
      </c>
      <c r="T195" s="50">
        <f t="shared" si="312"/>
        <v>0</v>
      </c>
      <c r="U195" s="50">
        <f t="shared" si="312"/>
        <v>0</v>
      </c>
      <c r="V195" s="50">
        <f t="shared" si="312"/>
        <v>194871742826</v>
      </c>
      <c r="W195" s="50">
        <f t="shared" si="312"/>
        <v>0</v>
      </c>
      <c r="X195" s="50">
        <f t="shared" si="312"/>
        <v>0</v>
      </c>
      <c r="Y195" s="52">
        <f t="shared" si="212"/>
        <v>1</v>
      </c>
      <c r="Z195" s="52">
        <f t="shared" si="213"/>
        <v>0</v>
      </c>
      <c r="AA195" s="52">
        <f t="shared" si="214"/>
        <v>0</v>
      </c>
      <c r="AB195" s="52">
        <f t="shared" si="217"/>
        <v>0</v>
      </c>
      <c r="AC195" s="53" t="s">
        <v>41</v>
      </c>
    </row>
    <row r="196" spans="1:29" ht="42" customHeight="1" x14ac:dyDescent="0.25">
      <c r="A196" s="46" t="s">
        <v>343</v>
      </c>
      <c r="B196" s="47" t="s">
        <v>38</v>
      </c>
      <c r="C196" s="47">
        <v>10</v>
      </c>
      <c r="D196" s="47" t="s">
        <v>39</v>
      </c>
      <c r="E196" s="48" t="s">
        <v>267</v>
      </c>
      <c r="F196" s="50">
        <f t="shared" si="311"/>
        <v>194871742826</v>
      </c>
      <c r="G196" s="50">
        <f t="shared" si="311"/>
        <v>0</v>
      </c>
      <c r="H196" s="50">
        <f t="shared" si="311"/>
        <v>0</v>
      </c>
      <c r="I196" s="50">
        <f t="shared" si="311"/>
        <v>0</v>
      </c>
      <c r="J196" s="50">
        <f t="shared" si="311"/>
        <v>0</v>
      </c>
      <c r="K196" s="50">
        <f t="shared" si="311"/>
        <v>0</v>
      </c>
      <c r="L196" s="50">
        <f t="shared" si="263"/>
        <v>0</v>
      </c>
      <c r="M196" s="50">
        <f t="shared" si="311"/>
        <v>194871742826</v>
      </c>
      <c r="N196" s="51">
        <f t="shared" si="293"/>
        <v>1.9009297414100755E-2</v>
      </c>
      <c r="O196" s="50">
        <f t="shared" si="312"/>
        <v>0</v>
      </c>
      <c r="P196" s="50">
        <f t="shared" si="312"/>
        <v>194871742826</v>
      </c>
      <c r="Q196" s="50">
        <f t="shared" si="312"/>
        <v>0</v>
      </c>
      <c r="R196" s="50">
        <f t="shared" si="312"/>
        <v>194871742826</v>
      </c>
      <c r="S196" s="50">
        <f t="shared" si="312"/>
        <v>0</v>
      </c>
      <c r="T196" s="50">
        <f t="shared" si="312"/>
        <v>0</v>
      </c>
      <c r="U196" s="50">
        <f t="shared" si="312"/>
        <v>0</v>
      </c>
      <c r="V196" s="50">
        <f t="shared" si="312"/>
        <v>194871742826</v>
      </c>
      <c r="W196" s="50">
        <f t="shared" si="312"/>
        <v>0</v>
      </c>
      <c r="X196" s="50">
        <f t="shared" si="312"/>
        <v>0</v>
      </c>
      <c r="Y196" s="52">
        <f t="shared" si="212"/>
        <v>1</v>
      </c>
      <c r="Z196" s="52">
        <f t="shared" si="213"/>
        <v>0</v>
      </c>
      <c r="AA196" s="52">
        <f t="shared" si="214"/>
        <v>0</v>
      </c>
      <c r="AB196" s="52">
        <f t="shared" si="217"/>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63"/>
        <v>0</v>
      </c>
      <c r="M197" s="58">
        <f>+F197+L197</f>
        <v>194871742826</v>
      </c>
      <c r="N197" s="59">
        <f t="shared" si="293"/>
        <v>1.9009297414100755E-2</v>
      </c>
      <c r="O197" s="57">
        <v>0</v>
      </c>
      <c r="P197" s="57">
        <v>194871742826</v>
      </c>
      <c r="Q197" s="57">
        <f t="shared" ref="Q197" si="313">M197-P197</f>
        <v>0</v>
      </c>
      <c r="R197" s="109">
        <v>194871742826</v>
      </c>
      <c r="S197" s="57">
        <f t="shared" ref="S197" si="314">+M197-R197</f>
        <v>0</v>
      </c>
      <c r="T197" s="57">
        <f>P197-R197</f>
        <v>0</v>
      </c>
      <c r="U197" s="57">
        <v>0</v>
      </c>
      <c r="V197" s="57">
        <f t="shared" ref="V197" si="315">+R197-U197</f>
        <v>194871742826</v>
      </c>
      <c r="W197" s="57">
        <v>0</v>
      </c>
      <c r="X197" s="60">
        <f t="shared" ref="X197" si="316">+U197-W197</f>
        <v>0</v>
      </c>
      <c r="Y197" s="61">
        <f t="shared" si="212"/>
        <v>1</v>
      </c>
      <c r="Z197" s="61">
        <f t="shared" si="213"/>
        <v>0</v>
      </c>
      <c r="AA197" s="61">
        <f t="shared" si="214"/>
        <v>0</v>
      </c>
      <c r="AB197" s="61">
        <f t="shared" si="217"/>
        <v>0</v>
      </c>
      <c r="AC197" s="62" t="s">
        <v>41</v>
      </c>
    </row>
    <row r="198" spans="1:29" ht="84.75" customHeight="1" x14ac:dyDescent="0.25">
      <c r="A198" s="46" t="s">
        <v>345</v>
      </c>
      <c r="B198" s="47" t="s">
        <v>38</v>
      </c>
      <c r="C198" s="47">
        <v>10</v>
      </c>
      <c r="D198" s="47" t="s">
        <v>39</v>
      </c>
      <c r="E198" s="105" t="s">
        <v>346</v>
      </c>
      <c r="F198" s="50">
        <f t="shared" ref="F198:U200" si="317">+F199</f>
        <v>443201573124</v>
      </c>
      <c r="G198" s="50">
        <f t="shared" si="317"/>
        <v>0</v>
      </c>
      <c r="H198" s="50">
        <f t="shared" si="317"/>
        <v>0</v>
      </c>
      <c r="I198" s="50">
        <f t="shared" si="317"/>
        <v>0</v>
      </c>
      <c r="J198" s="50">
        <f t="shared" si="317"/>
        <v>0</v>
      </c>
      <c r="K198" s="50">
        <f t="shared" si="317"/>
        <v>0</v>
      </c>
      <c r="L198" s="50">
        <f t="shared" si="263"/>
        <v>0</v>
      </c>
      <c r="M198" s="50">
        <f t="shared" si="317"/>
        <v>443201573124</v>
      </c>
      <c r="N198" s="51">
        <f t="shared" si="293"/>
        <v>4.3233310256962379E-2</v>
      </c>
      <c r="O198" s="50">
        <f t="shared" si="317"/>
        <v>0</v>
      </c>
      <c r="P198" s="50">
        <f t="shared" si="317"/>
        <v>443201573124</v>
      </c>
      <c r="Q198" s="50">
        <f t="shared" si="317"/>
        <v>0</v>
      </c>
      <c r="R198" s="50">
        <f t="shared" si="317"/>
        <v>443201573124</v>
      </c>
      <c r="S198" s="50">
        <f t="shared" si="317"/>
        <v>0</v>
      </c>
      <c r="T198" s="50">
        <f t="shared" si="317"/>
        <v>0</v>
      </c>
      <c r="U198" s="50">
        <f t="shared" si="317"/>
        <v>98830717629</v>
      </c>
      <c r="V198" s="50">
        <f t="shared" ref="P198:X200" si="318">+V199</f>
        <v>344370855495</v>
      </c>
      <c r="W198" s="50">
        <f t="shared" si="318"/>
        <v>98830717629</v>
      </c>
      <c r="X198" s="50">
        <f t="shared" si="318"/>
        <v>0</v>
      </c>
      <c r="Y198" s="52">
        <f t="shared" si="212"/>
        <v>1</v>
      </c>
      <c r="Z198" s="52">
        <f t="shared" si="213"/>
        <v>0.22299270494996393</v>
      </c>
      <c r="AA198" s="52">
        <f t="shared" si="214"/>
        <v>0.22299270494996393</v>
      </c>
      <c r="AB198" s="52">
        <f t="shared" si="217"/>
        <v>0.22299270494996393</v>
      </c>
      <c r="AC198" s="53">
        <f t="shared" si="241"/>
        <v>1</v>
      </c>
    </row>
    <row r="199" spans="1:29" ht="84.75" customHeight="1" x14ac:dyDescent="0.25">
      <c r="A199" s="46" t="s">
        <v>347</v>
      </c>
      <c r="B199" s="47" t="s">
        <v>38</v>
      </c>
      <c r="C199" s="47">
        <v>10</v>
      </c>
      <c r="D199" s="47" t="s">
        <v>39</v>
      </c>
      <c r="E199" s="105" t="s">
        <v>258</v>
      </c>
      <c r="F199" s="50">
        <f t="shared" si="317"/>
        <v>443201573124</v>
      </c>
      <c r="G199" s="50">
        <f t="shared" si="317"/>
        <v>0</v>
      </c>
      <c r="H199" s="50">
        <f t="shared" si="317"/>
        <v>0</v>
      </c>
      <c r="I199" s="50">
        <f t="shared" si="317"/>
        <v>0</v>
      </c>
      <c r="J199" s="50">
        <f t="shared" si="317"/>
        <v>0</v>
      </c>
      <c r="K199" s="50">
        <f t="shared" si="317"/>
        <v>0</v>
      </c>
      <c r="L199" s="50">
        <f t="shared" si="263"/>
        <v>0</v>
      </c>
      <c r="M199" s="50">
        <f t="shared" si="317"/>
        <v>443201573124</v>
      </c>
      <c r="N199" s="51">
        <f t="shared" si="293"/>
        <v>4.3233310256962379E-2</v>
      </c>
      <c r="O199" s="50">
        <f t="shared" si="317"/>
        <v>0</v>
      </c>
      <c r="P199" s="50">
        <f t="shared" si="318"/>
        <v>443201573124</v>
      </c>
      <c r="Q199" s="50">
        <f t="shared" si="318"/>
        <v>0</v>
      </c>
      <c r="R199" s="50">
        <f t="shared" si="318"/>
        <v>443201573124</v>
      </c>
      <c r="S199" s="50">
        <f t="shared" si="318"/>
        <v>0</v>
      </c>
      <c r="T199" s="50">
        <f t="shared" si="318"/>
        <v>0</v>
      </c>
      <c r="U199" s="50">
        <f t="shared" si="317"/>
        <v>98830717629</v>
      </c>
      <c r="V199" s="50">
        <f t="shared" si="318"/>
        <v>344370855495</v>
      </c>
      <c r="W199" s="50">
        <f t="shared" si="318"/>
        <v>98830717629</v>
      </c>
      <c r="X199" s="50">
        <f t="shared" si="318"/>
        <v>0</v>
      </c>
      <c r="Y199" s="52">
        <f t="shared" si="212"/>
        <v>1</v>
      </c>
      <c r="Z199" s="52">
        <f t="shared" si="213"/>
        <v>0.22299270494996393</v>
      </c>
      <c r="AA199" s="52">
        <f t="shared" si="214"/>
        <v>0.22299270494996393</v>
      </c>
      <c r="AB199" s="52">
        <f t="shared" si="217"/>
        <v>0.22299270494996393</v>
      </c>
      <c r="AC199" s="53">
        <f t="shared" si="241"/>
        <v>1</v>
      </c>
    </row>
    <row r="200" spans="1:29" ht="42" customHeight="1" x14ac:dyDescent="0.25">
      <c r="A200" s="46" t="s">
        <v>348</v>
      </c>
      <c r="B200" s="47" t="s">
        <v>38</v>
      </c>
      <c r="C200" s="47">
        <v>10</v>
      </c>
      <c r="D200" s="47" t="s">
        <v>39</v>
      </c>
      <c r="E200" s="48" t="s">
        <v>267</v>
      </c>
      <c r="F200" s="50">
        <f t="shared" si="317"/>
        <v>443201573124</v>
      </c>
      <c r="G200" s="50">
        <f t="shared" si="317"/>
        <v>0</v>
      </c>
      <c r="H200" s="50">
        <f t="shared" si="317"/>
        <v>0</v>
      </c>
      <c r="I200" s="50">
        <f t="shared" si="317"/>
        <v>0</v>
      </c>
      <c r="J200" s="50">
        <f t="shared" si="317"/>
        <v>0</v>
      </c>
      <c r="K200" s="50">
        <f t="shared" si="317"/>
        <v>0</v>
      </c>
      <c r="L200" s="50">
        <f t="shared" si="263"/>
        <v>0</v>
      </c>
      <c r="M200" s="50">
        <f t="shared" si="317"/>
        <v>443201573124</v>
      </c>
      <c r="N200" s="51">
        <f t="shared" si="293"/>
        <v>4.3233310256962379E-2</v>
      </c>
      <c r="O200" s="50">
        <f t="shared" si="317"/>
        <v>0</v>
      </c>
      <c r="P200" s="50">
        <f t="shared" si="318"/>
        <v>443201573124</v>
      </c>
      <c r="Q200" s="50">
        <f t="shared" si="318"/>
        <v>0</v>
      </c>
      <c r="R200" s="50">
        <f t="shared" si="318"/>
        <v>443201573124</v>
      </c>
      <c r="S200" s="50">
        <f t="shared" si="318"/>
        <v>0</v>
      </c>
      <c r="T200" s="50">
        <f t="shared" si="318"/>
        <v>0</v>
      </c>
      <c r="U200" s="50">
        <f t="shared" si="317"/>
        <v>98830717629</v>
      </c>
      <c r="V200" s="50">
        <f t="shared" si="318"/>
        <v>344370855495</v>
      </c>
      <c r="W200" s="50">
        <f t="shared" si="318"/>
        <v>98830717629</v>
      </c>
      <c r="X200" s="50">
        <f t="shared" si="318"/>
        <v>0</v>
      </c>
      <c r="Y200" s="52">
        <f t="shared" si="212"/>
        <v>1</v>
      </c>
      <c r="Z200" s="52">
        <f t="shared" si="213"/>
        <v>0.22299270494996393</v>
      </c>
      <c r="AA200" s="52">
        <f t="shared" si="214"/>
        <v>0.22299270494996393</v>
      </c>
      <c r="AB200" s="52">
        <f t="shared" si="217"/>
        <v>0.22299270494996393</v>
      </c>
      <c r="AC200" s="53">
        <f t="shared" si="241"/>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63"/>
        <v>0</v>
      </c>
      <c r="M201" s="58">
        <f>+F201+L201</f>
        <v>443201573124</v>
      </c>
      <c r="N201" s="59">
        <f t="shared" si="293"/>
        <v>4.3233310256962379E-2</v>
      </c>
      <c r="O201" s="57">
        <v>0</v>
      </c>
      <c r="P201" s="57">
        <v>443201573124</v>
      </c>
      <c r="Q201" s="57">
        <f t="shared" ref="Q201" si="319">M201-P201</f>
        <v>0</v>
      </c>
      <c r="R201" s="109">
        <v>443201573124</v>
      </c>
      <c r="S201" s="57">
        <f t="shared" ref="S201" si="320">+M201-R201</f>
        <v>0</v>
      </c>
      <c r="T201" s="57">
        <f>P201-R201</f>
        <v>0</v>
      </c>
      <c r="U201" s="109">
        <v>98830717629</v>
      </c>
      <c r="V201" s="57">
        <f t="shared" ref="V201" si="321">+R201-U201</f>
        <v>344370855495</v>
      </c>
      <c r="W201" s="109">
        <v>98830717629</v>
      </c>
      <c r="X201" s="60">
        <f t="shared" ref="X201" si="322">+U201-W201</f>
        <v>0</v>
      </c>
      <c r="Y201" s="61">
        <f t="shared" ref="Y201:Y264" si="323">+R201/M201</f>
        <v>1</v>
      </c>
      <c r="Z201" s="61">
        <f t="shared" ref="Z201:Z264" si="324">+U201/M201</f>
        <v>0.22299270494996393</v>
      </c>
      <c r="AA201" s="61">
        <f t="shared" ref="AA201:AA264" si="325">+W201/M201</f>
        <v>0.22299270494996393</v>
      </c>
      <c r="AB201" s="61">
        <f t="shared" si="217"/>
        <v>0.22299270494996393</v>
      </c>
      <c r="AC201" s="62">
        <f t="shared" si="241"/>
        <v>1</v>
      </c>
    </row>
    <row r="202" spans="1:29" ht="71.25" customHeight="1" x14ac:dyDescent="0.25">
      <c r="A202" s="46" t="s">
        <v>350</v>
      </c>
      <c r="B202" s="47" t="s">
        <v>38</v>
      </c>
      <c r="C202" s="47">
        <v>10</v>
      </c>
      <c r="D202" s="47" t="s">
        <v>39</v>
      </c>
      <c r="E202" s="105" t="s">
        <v>351</v>
      </c>
      <c r="F202" s="50">
        <f t="shared" ref="F202:U208" si="326">+F203</f>
        <v>148478830384</v>
      </c>
      <c r="G202" s="50">
        <f t="shared" si="326"/>
        <v>0</v>
      </c>
      <c r="H202" s="50">
        <f t="shared" si="326"/>
        <v>0</v>
      </c>
      <c r="I202" s="50">
        <f t="shared" si="326"/>
        <v>0</v>
      </c>
      <c r="J202" s="50">
        <f t="shared" si="326"/>
        <v>0</v>
      </c>
      <c r="K202" s="50">
        <f t="shared" si="326"/>
        <v>0</v>
      </c>
      <c r="L202" s="50">
        <f t="shared" si="263"/>
        <v>0</v>
      </c>
      <c r="M202" s="50">
        <f t="shared" si="326"/>
        <v>148478830384</v>
      </c>
      <c r="N202" s="51">
        <f t="shared" si="293"/>
        <v>1.4483773817261196E-2</v>
      </c>
      <c r="O202" s="50">
        <f t="shared" si="326"/>
        <v>0</v>
      </c>
      <c r="P202" s="50">
        <f t="shared" si="326"/>
        <v>148478830384</v>
      </c>
      <c r="Q202" s="50">
        <f t="shared" si="326"/>
        <v>0</v>
      </c>
      <c r="R202" s="50">
        <f t="shared" si="326"/>
        <v>148478830384</v>
      </c>
      <c r="S202" s="50">
        <f t="shared" si="326"/>
        <v>0</v>
      </c>
      <c r="T202" s="50">
        <f t="shared" si="326"/>
        <v>0</v>
      </c>
      <c r="U202" s="50">
        <f t="shared" si="326"/>
        <v>20190328806</v>
      </c>
      <c r="V202" s="50">
        <f t="shared" ref="V202:X204" si="327">+V203</f>
        <v>128288501578</v>
      </c>
      <c r="W202" s="50">
        <f t="shared" si="327"/>
        <v>20190328806</v>
      </c>
      <c r="X202" s="50">
        <f t="shared" si="327"/>
        <v>0</v>
      </c>
      <c r="Y202" s="52">
        <f t="shared" si="323"/>
        <v>1</v>
      </c>
      <c r="Z202" s="52">
        <f t="shared" si="324"/>
        <v>0.13598119512245094</v>
      </c>
      <c r="AA202" s="52">
        <f t="shared" si="325"/>
        <v>0.13598119512245094</v>
      </c>
      <c r="AB202" s="52">
        <f t="shared" ref="AB202:AB260" si="328">+U202/R202</f>
        <v>0.13598119512245094</v>
      </c>
      <c r="AC202" s="53">
        <f t="shared" si="241"/>
        <v>1</v>
      </c>
    </row>
    <row r="203" spans="1:29" ht="87" customHeight="1" x14ac:dyDescent="0.25">
      <c r="A203" s="46" t="s">
        <v>352</v>
      </c>
      <c r="B203" s="47" t="s">
        <v>38</v>
      </c>
      <c r="C203" s="47">
        <v>10</v>
      </c>
      <c r="D203" s="47" t="s">
        <v>39</v>
      </c>
      <c r="E203" s="105" t="s">
        <v>258</v>
      </c>
      <c r="F203" s="50">
        <f t="shared" si="326"/>
        <v>148478830384</v>
      </c>
      <c r="G203" s="50">
        <f t="shared" si="326"/>
        <v>0</v>
      </c>
      <c r="H203" s="50">
        <f t="shared" si="326"/>
        <v>0</v>
      </c>
      <c r="I203" s="50">
        <f t="shared" si="326"/>
        <v>0</v>
      </c>
      <c r="J203" s="50">
        <f t="shared" si="326"/>
        <v>0</v>
      </c>
      <c r="K203" s="50">
        <f t="shared" si="326"/>
        <v>0</v>
      </c>
      <c r="L203" s="50">
        <f t="shared" si="263"/>
        <v>0</v>
      </c>
      <c r="M203" s="50">
        <f t="shared" si="326"/>
        <v>148478830384</v>
      </c>
      <c r="N203" s="51">
        <f t="shared" si="293"/>
        <v>1.4483773817261196E-2</v>
      </c>
      <c r="O203" s="50">
        <f t="shared" si="326"/>
        <v>0</v>
      </c>
      <c r="P203" s="50">
        <f t="shared" si="326"/>
        <v>148478830384</v>
      </c>
      <c r="Q203" s="50">
        <f t="shared" si="326"/>
        <v>0</v>
      </c>
      <c r="R203" s="50">
        <f t="shared" si="326"/>
        <v>148478830384</v>
      </c>
      <c r="S203" s="50">
        <f t="shared" si="326"/>
        <v>0</v>
      </c>
      <c r="T203" s="50">
        <f t="shared" si="326"/>
        <v>0</v>
      </c>
      <c r="U203" s="50">
        <f t="shared" si="326"/>
        <v>20190328806</v>
      </c>
      <c r="V203" s="50">
        <f t="shared" si="327"/>
        <v>128288501578</v>
      </c>
      <c r="W203" s="50">
        <f t="shared" si="327"/>
        <v>20190328806</v>
      </c>
      <c r="X203" s="50">
        <f t="shared" si="327"/>
        <v>0</v>
      </c>
      <c r="Y203" s="52">
        <f t="shared" si="323"/>
        <v>1</v>
      </c>
      <c r="Z203" s="52">
        <f t="shared" si="324"/>
        <v>0.13598119512245094</v>
      </c>
      <c r="AA203" s="52">
        <f t="shared" si="325"/>
        <v>0.13598119512245094</v>
      </c>
      <c r="AB203" s="52">
        <f t="shared" si="328"/>
        <v>0.13598119512245094</v>
      </c>
      <c r="AC203" s="53">
        <f t="shared" si="241"/>
        <v>1</v>
      </c>
    </row>
    <row r="204" spans="1:29" ht="42" customHeight="1" x14ac:dyDescent="0.25">
      <c r="A204" s="46" t="s">
        <v>353</v>
      </c>
      <c r="B204" s="47" t="s">
        <v>38</v>
      </c>
      <c r="C204" s="47">
        <v>10</v>
      </c>
      <c r="D204" s="47" t="s">
        <v>39</v>
      </c>
      <c r="E204" s="105" t="s">
        <v>267</v>
      </c>
      <c r="F204" s="50">
        <f t="shared" si="326"/>
        <v>148478830384</v>
      </c>
      <c r="G204" s="50">
        <f t="shared" si="326"/>
        <v>0</v>
      </c>
      <c r="H204" s="50">
        <f t="shared" si="326"/>
        <v>0</v>
      </c>
      <c r="I204" s="50">
        <f t="shared" si="326"/>
        <v>0</v>
      </c>
      <c r="J204" s="50">
        <f t="shared" si="326"/>
        <v>0</v>
      </c>
      <c r="K204" s="50">
        <f t="shared" si="326"/>
        <v>0</v>
      </c>
      <c r="L204" s="50">
        <f t="shared" si="263"/>
        <v>0</v>
      </c>
      <c r="M204" s="50">
        <f t="shared" si="326"/>
        <v>148478830384</v>
      </c>
      <c r="N204" s="51">
        <f t="shared" si="293"/>
        <v>1.4483773817261196E-2</v>
      </c>
      <c r="O204" s="50">
        <f t="shared" si="326"/>
        <v>0</v>
      </c>
      <c r="P204" s="50">
        <f t="shared" si="326"/>
        <v>148478830384</v>
      </c>
      <c r="Q204" s="50">
        <f t="shared" si="326"/>
        <v>0</v>
      </c>
      <c r="R204" s="50">
        <f t="shared" si="326"/>
        <v>148478830384</v>
      </c>
      <c r="S204" s="50">
        <f t="shared" si="326"/>
        <v>0</v>
      </c>
      <c r="T204" s="50">
        <f t="shared" si="326"/>
        <v>0</v>
      </c>
      <c r="U204" s="50">
        <f t="shared" si="326"/>
        <v>20190328806</v>
      </c>
      <c r="V204" s="50">
        <f t="shared" si="327"/>
        <v>128288501578</v>
      </c>
      <c r="W204" s="50">
        <f t="shared" si="327"/>
        <v>20190328806</v>
      </c>
      <c r="X204" s="50">
        <f t="shared" si="327"/>
        <v>0</v>
      </c>
      <c r="Y204" s="52">
        <f t="shared" si="323"/>
        <v>1</v>
      </c>
      <c r="Z204" s="52">
        <f t="shared" si="324"/>
        <v>0.13598119512245094</v>
      </c>
      <c r="AA204" s="52">
        <f t="shared" si="325"/>
        <v>0.13598119512245094</v>
      </c>
      <c r="AB204" s="52">
        <f t="shared" si="328"/>
        <v>0.13598119512245094</v>
      </c>
      <c r="AC204" s="53">
        <f t="shared" si="241"/>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63"/>
        <v>0</v>
      </c>
      <c r="M205" s="58">
        <f>+F205+L205</f>
        <v>148478830384</v>
      </c>
      <c r="N205" s="59">
        <f t="shared" si="293"/>
        <v>1.4483773817261196E-2</v>
      </c>
      <c r="O205" s="57">
        <v>0</v>
      </c>
      <c r="P205" s="57">
        <v>148478830384</v>
      </c>
      <c r="Q205" s="57">
        <f t="shared" ref="Q205" si="329">M205-P205</f>
        <v>0</v>
      </c>
      <c r="R205" s="109">
        <v>148478830384</v>
      </c>
      <c r="S205" s="57">
        <f t="shared" ref="S205" si="330">+M205-R205</f>
        <v>0</v>
      </c>
      <c r="T205" s="57">
        <f>P205-R205</f>
        <v>0</v>
      </c>
      <c r="U205" s="109">
        <v>20190328806</v>
      </c>
      <c r="V205" s="57">
        <f t="shared" ref="V205" si="331">+R205-U205</f>
        <v>128288501578</v>
      </c>
      <c r="W205" s="109">
        <v>20190328806</v>
      </c>
      <c r="X205" s="60">
        <f t="shared" ref="X205" si="332">+U205-W205</f>
        <v>0</v>
      </c>
      <c r="Y205" s="61">
        <f t="shared" si="323"/>
        <v>1</v>
      </c>
      <c r="Z205" s="61">
        <f t="shared" si="324"/>
        <v>0.13598119512245094</v>
      </c>
      <c r="AA205" s="61">
        <f t="shared" si="325"/>
        <v>0.13598119512245094</v>
      </c>
      <c r="AB205" s="61">
        <f t="shared" si="328"/>
        <v>0.13598119512245094</v>
      </c>
      <c r="AC205" s="62">
        <f t="shared" si="241"/>
        <v>1</v>
      </c>
    </row>
    <row r="206" spans="1:29" ht="94.5" customHeight="1" x14ac:dyDescent="0.25">
      <c r="A206" s="46" t="s">
        <v>355</v>
      </c>
      <c r="B206" s="47" t="s">
        <v>38</v>
      </c>
      <c r="C206" s="47">
        <v>10</v>
      </c>
      <c r="D206" s="47" t="s">
        <v>39</v>
      </c>
      <c r="E206" s="105" t="s">
        <v>356</v>
      </c>
      <c r="F206" s="50">
        <f t="shared" ref="F206:U208" si="333">+F207</f>
        <v>440897072997</v>
      </c>
      <c r="G206" s="50">
        <f t="shared" si="333"/>
        <v>0</v>
      </c>
      <c r="H206" s="50">
        <f t="shared" si="333"/>
        <v>0</v>
      </c>
      <c r="I206" s="50">
        <f t="shared" si="333"/>
        <v>0</v>
      </c>
      <c r="J206" s="50">
        <f t="shared" si="333"/>
        <v>0</v>
      </c>
      <c r="K206" s="50">
        <f t="shared" si="333"/>
        <v>0</v>
      </c>
      <c r="L206" s="50">
        <f t="shared" si="263"/>
        <v>0</v>
      </c>
      <c r="M206" s="50">
        <f t="shared" si="333"/>
        <v>440897072997</v>
      </c>
      <c r="N206" s="51">
        <f t="shared" si="293"/>
        <v>4.3008511485885081E-2</v>
      </c>
      <c r="O206" s="50">
        <f t="shared" si="333"/>
        <v>0</v>
      </c>
      <c r="P206" s="50">
        <f t="shared" si="333"/>
        <v>440897072997</v>
      </c>
      <c r="Q206" s="50">
        <f t="shared" si="326"/>
        <v>0</v>
      </c>
      <c r="R206" s="50">
        <f t="shared" si="333"/>
        <v>440897072997</v>
      </c>
      <c r="S206" s="50">
        <f t="shared" si="333"/>
        <v>0</v>
      </c>
      <c r="T206" s="50">
        <f t="shared" si="333"/>
        <v>0</v>
      </c>
      <c r="U206" s="50">
        <f t="shared" si="333"/>
        <v>91537433236</v>
      </c>
      <c r="V206" s="50">
        <f t="shared" ref="P206:X208" si="334">+V207</f>
        <v>349359639761</v>
      </c>
      <c r="W206" s="50">
        <f t="shared" si="334"/>
        <v>91537433236</v>
      </c>
      <c r="X206" s="50">
        <f t="shared" si="334"/>
        <v>0</v>
      </c>
      <c r="Y206" s="52">
        <f t="shared" si="323"/>
        <v>1</v>
      </c>
      <c r="Z206" s="52">
        <f t="shared" si="324"/>
        <v>0.20761633234209032</v>
      </c>
      <c r="AA206" s="52">
        <f t="shared" si="325"/>
        <v>0.20761633234209032</v>
      </c>
      <c r="AB206" s="52">
        <f t="shared" si="328"/>
        <v>0.20761633234209032</v>
      </c>
      <c r="AC206" s="53">
        <f t="shared" si="241"/>
        <v>1</v>
      </c>
    </row>
    <row r="207" spans="1:29" ht="78" customHeight="1" x14ac:dyDescent="0.25">
      <c r="A207" s="46" t="s">
        <v>357</v>
      </c>
      <c r="B207" s="47" t="s">
        <v>38</v>
      </c>
      <c r="C207" s="47">
        <v>10</v>
      </c>
      <c r="D207" s="47" t="s">
        <v>39</v>
      </c>
      <c r="E207" s="105" t="s">
        <v>258</v>
      </c>
      <c r="F207" s="50">
        <f t="shared" si="333"/>
        <v>440897072997</v>
      </c>
      <c r="G207" s="50">
        <f t="shared" si="333"/>
        <v>0</v>
      </c>
      <c r="H207" s="50">
        <f t="shared" si="333"/>
        <v>0</v>
      </c>
      <c r="I207" s="50">
        <f t="shared" si="333"/>
        <v>0</v>
      </c>
      <c r="J207" s="50">
        <f t="shared" si="333"/>
        <v>0</v>
      </c>
      <c r="K207" s="50">
        <f t="shared" si="333"/>
        <v>0</v>
      </c>
      <c r="L207" s="50">
        <f t="shared" si="263"/>
        <v>0</v>
      </c>
      <c r="M207" s="50">
        <f t="shared" si="333"/>
        <v>440897072997</v>
      </c>
      <c r="N207" s="51">
        <f t="shared" si="293"/>
        <v>4.3008511485885081E-2</v>
      </c>
      <c r="O207" s="50">
        <f t="shared" si="333"/>
        <v>0</v>
      </c>
      <c r="P207" s="50">
        <f t="shared" si="334"/>
        <v>440897072997</v>
      </c>
      <c r="Q207" s="50">
        <f t="shared" si="326"/>
        <v>0</v>
      </c>
      <c r="R207" s="50">
        <f t="shared" si="334"/>
        <v>440897072997</v>
      </c>
      <c r="S207" s="50">
        <f t="shared" si="334"/>
        <v>0</v>
      </c>
      <c r="T207" s="50">
        <f t="shared" si="334"/>
        <v>0</v>
      </c>
      <c r="U207" s="50">
        <f t="shared" si="333"/>
        <v>91537433236</v>
      </c>
      <c r="V207" s="50">
        <f t="shared" si="334"/>
        <v>349359639761</v>
      </c>
      <c r="W207" s="50">
        <f t="shared" si="334"/>
        <v>91537433236</v>
      </c>
      <c r="X207" s="50">
        <f t="shared" si="334"/>
        <v>0</v>
      </c>
      <c r="Y207" s="52">
        <f t="shared" si="323"/>
        <v>1</v>
      </c>
      <c r="Z207" s="52">
        <f t="shared" si="324"/>
        <v>0.20761633234209032</v>
      </c>
      <c r="AA207" s="52">
        <f t="shared" si="325"/>
        <v>0.20761633234209032</v>
      </c>
      <c r="AB207" s="52">
        <f t="shared" si="328"/>
        <v>0.20761633234209032</v>
      </c>
      <c r="AC207" s="53">
        <f t="shared" si="241"/>
        <v>1</v>
      </c>
    </row>
    <row r="208" spans="1:29" ht="42" customHeight="1" x14ac:dyDescent="0.25">
      <c r="A208" s="46" t="s">
        <v>358</v>
      </c>
      <c r="B208" s="47" t="s">
        <v>38</v>
      </c>
      <c r="C208" s="47">
        <v>10</v>
      </c>
      <c r="D208" s="47" t="s">
        <v>39</v>
      </c>
      <c r="E208" s="48" t="s">
        <v>267</v>
      </c>
      <c r="F208" s="50">
        <f t="shared" si="333"/>
        <v>440897072997</v>
      </c>
      <c r="G208" s="50">
        <f t="shared" si="333"/>
        <v>0</v>
      </c>
      <c r="H208" s="50">
        <f t="shared" si="333"/>
        <v>0</v>
      </c>
      <c r="I208" s="50">
        <f t="shared" si="333"/>
        <v>0</v>
      </c>
      <c r="J208" s="50">
        <f t="shared" si="333"/>
        <v>0</v>
      </c>
      <c r="K208" s="50">
        <f t="shared" si="333"/>
        <v>0</v>
      </c>
      <c r="L208" s="50">
        <f t="shared" si="263"/>
        <v>0</v>
      </c>
      <c r="M208" s="50">
        <f t="shared" si="333"/>
        <v>440897072997</v>
      </c>
      <c r="N208" s="51">
        <f t="shared" si="293"/>
        <v>4.3008511485885081E-2</v>
      </c>
      <c r="O208" s="50">
        <f t="shared" si="333"/>
        <v>0</v>
      </c>
      <c r="P208" s="50">
        <f t="shared" si="334"/>
        <v>440897072997</v>
      </c>
      <c r="Q208" s="50">
        <f t="shared" si="326"/>
        <v>0</v>
      </c>
      <c r="R208" s="50">
        <f t="shared" si="334"/>
        <v>440897072997</v>
      </c>
      <c r="S208" s="50">
        <f t="shared" si="334"/>
        <v>0</v>
      </c>
      <c r="T208" s="50">
        <f t="shared" si="334"/>
        <v>0</v>
      </c>
      <c r="U208" s="50">
        <f t="shared" si="333"/>
        <v>91537433236</v>
      </c>
      <c r="V208" s="50">
        <f t="shared" si="334"/>
        <v>349359639761</v>
      </c>
      <c r="W208" s="50">
        <f t="shared" si="334"/>
        <v>91537433236</v>
      </c>
      <c r="X208" s="50">
        <f t="shared" si="334"/>
        <v>0</v>
      </c>
      <c r="Y208" s="52">
        <f t="shared" si="323"/>
        <v>1</v>
      </c>
      <c r="Z208" s="52">
        <f t="shared" si="324"/>
        <v>0.20761633234209032</v>
      </c>
      <c r="AA208" s="52">
        <f t="shared" si="325"/>
        <v>0.20761633234209032</v>
      </c>
      <c r="AB208" s="52">
        <f t="shared" si="328"/>
        <v>0.20761633234209032</v>
      </c>
      <c r="AC208" s="53">
        <f t="shared" si="241"/>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63"/>
        <v>0</v>
      </c>
      <c r="M209" s="58">
        <f>+F209+L209</f>
        <v>440897072997</v>
      </c>
      <c r="N209" s="59">
        <f t="shared" si="293"/>
        <v>4.3008511485885081E-2</v>
      </c>
      <c r="O209" s="57">
        <v>0</v>
      </c>
      <c r="P209" s="57">
        <v>440897072997</v>
      </c>
      <c r="Q209" s="57">
        <f t="shared" ref="Q209" si="335">M209-P209</f>
        <v>0</v>
      </c>
      <c r="R209" s="109">
        <v>440897072997</v>
      </c>
      <c r="S209" s="57">
        <f t="shared" ref="S209" si="336">+M209-R209</f>
        <v>0</v>
      </c>
      <c r="T209" s="57">
        <f>P209-R209</f>
        <v>0</v>
      </c>
      <c r="U209" s="109">
        <v>91537433236</v>
      </c>
      <c r="V209" s="57">
        <f t="shared" ref="V209" si="337">+R209-U209</f>
        <v>349359639761</v>
      </c>
      <c r="W209" s="109">
        <v>91537433236</v>
      </c>
      <c r="X209" s="60">
        <f t="shared" ref="X209" si="338">+U209-W209</f>
        <v>0</v>
      </c>
      <c r="Y209" s="61">
        <f t="shared" si="323"/>
        <v>1</v>
      </c>
      <c r="Z209" s="61">
        <f t="shared" si="324"/>
        <v>0.20761633234209032</v>
      </c>
      <c r="AA209" s="61">
        <f t="shared" si="325"/>
        <v>0.20761633234209032</v>
      </c>
      <c r="AB209" s="61">
        <f t="shared" si="328"/>
        <v>0.20761633234209032</v>
      </c>
      <c r="AC209" s="62">
        <f t="shared" si="241"/>
        <v>1</v>
      </c>
    </row>
    <row r="210" spans="1:29" ht="75.75" customHeight="1" x14ac:dyDescent="0.25">
      <c r="A210" s="46" t="s">
        <v>360</v>
      </c>
      <c r="B210" s="47" t="s">
        <v>38</v>
      </c>
      <c r="C210" s="47">
        <v>10</v>
      </c>
      <c r="D210" s="47" t="s">
        <v>39</v>
      </c>
      <c r="E210" s="105" t="s">
        <v>361</v>
      </c>
      <c r="F210" s="50">
        <f t="shared" ref="F210:U216" si="339">+F211</f>
        <v>80015521846</v>
      </c>
      <c r="G210" s="50">
        <f t="shared" si="339"/>
        <v>0</v>
      </c>
      <c r="H210" s="50">
        <f t="shared" si="339"/>
        <v>0</v>
      </c>
      <c r="I210" s="50">
        <f t="shared" si="339"/>
        <v>0</v>
      </c>
      <c r="J210" s="50">
        <f t="shared" si="339"/>
        <v>0</v>
      </c>
      <c r="K210" s="50">
        <f t="shared" si="339"/>
        <v>0</v>
      </c>
      <c r="L210" s="50">
        <f t="shared" si="263"/>
        <v>0</v>
      </c>
      <c r="M210" s="50">
        <f t="shared" si="339"/>
        <v>80015521846</v>
      </c>
      <c r="N210" s="51">
        <f t="shared" si="293"/>
        <v>7.8053330383216117E-3</v>
      </c>
      <c r="O210" s="50">
        <f t="shared" si="339"/>
        <v>0</v>
      </c>
      <c r="P210" s="50">
        <f t="shared" si="339"/>
        <v>80015521846</v>
      </c>
      <c r="Q210" s="50">
        <f t="shared" si="339"/>
        <v>0</v>
      </c>
      <c r="R210" s="50">
        <f t="shared" si="339"/>
        <v>80015521846</v>
      </c>
      <c r="S210" s="50">
        <f t="shared" si="339"/>
        <v>0</v>
      </c>
      <c r="T210" s="50">
        <f t="shared" si="339"/>
        <v>0</v>
      </c>
      <c r="U210" s="50">
        <f t="shared" si="339"/>
        <v>16817128222</v>
      </c>
      <c r="V210" s="50">
        <f t="shared" ref="V210:X212" si="340">+V211</f>
        <v>63198393624</v>
      </c>
      <c r="W210" s="50">
        <f t="shared" si="340"/>
        <v>16817128222</v>
      </c>
      <c r="X210" s="50">
        <f t="shared" si="340"/>
        <v>0</v>
      </c>
      <c r="Y210" s="52">
        <f t="shared" si="323"/>
        <v>1</v>
      </c>
      <c r="Z210" s="52">
        <f t="shared" si="324"/>
        <v>0.21017332430033628</v>
      </c>
      <c r="AA210" s="52">
        <f t="shared" si="325"/>
        <v>0.21017332430033628</v>
      </c>
      <c r="AB210" s="52">
        <f t="shared" si="328"/>
        <v>0.21017332430033628</v>
      </c>
      <c r="AC210" s="53">
        <f t="shared" si="241"/>
        <v>1</v>
      </c>
    </row>
    <row r="211" spans="1:29" ht="75.75" customHeight="1" x14ac:dyDescent="0.25">
      <c r="A211" s="46" t="s">
        <v>362</v>
      </c>
      <c r="B211" s="47" t="s">
        <v>38</v>
      </c>
      <c r="C211" s="47">
        <v>10</v>
      </c>
      <c r="D211" s="47" t="s">
        <v>39</v>
      </c>
      <c r="E211" s="105" t="s">
        <v>258</v>
      </c>
      <c r="F211" s="50">
        <f t="shared" si="339"/>
        <v>80015521846</v>
      </c>
      <c r="G211" s="50">
        <f t="shared" si="339"/>
        <v>0</v>
      </c>
      <c r="H211" s="50">
        <f t="shared" si="339"/>
        <v>0</v>
      </c>
      <c r="I211" s="50">
        <f t="shared" si="339"/>
        <v>0</v>
      </c>
      <c r="J211" s="50">
        <f t="shared" si="339"/>
        <v>0</v>
      </c>
      <c r="K211" s="50">
        <f t="shared" si="339"/>
        <v>0</v>
      </c>
      <c r="L211" s="50">
        <f t="shared" si="263"/>
        <v>0</v>
      </c>
      <c r="M211" s="50">
        <f t="shared" si="339"/>
        <v>80015521846</v>
      </c>
      <c r="N211" s="51">
        <f t="shared" si="293"/>
        <v>7.8053330383216117E-3</v>
      </c>
      <c r="O211" s="50">
        <f t="shared" si="339"/>
        <v>0</v>
      </c>
      <c r="P211" s="50">
        <f t="shared" si="339"/>
        <v>80015521846</v>
      </c>
      <c r="Q211" s="50">
        <f t="shared" si="339"/>
        <v>0</v>
      </c>
      <c r="R211" s="50">
        <f t="shared" si="339"/>
        <v>80015521846</v>
      </c>
      <c r="S211" s="50">
        <f t="shared" si="339"/>
        <v>0</v>
      </c>
      <c r="T211" s="50">
        <f t="shared" si="339"/>
        <v>0</v>
      </c>
      <c r="U211" s="50">
        <f t="shared" si="339"/>
        <v>16817128222</v>
      </c>
      <c r="V211" s="50">
        <f t="shared" si="340"/>
        <v>63198393624</v>
      </c>
      <c r="W211" s="50">
        <f t="shared" si="340"/>
        <v>16817128222</v>
      </c>
      <c r="X211" s="50">
        <f t="shared" si="340"/>
        <v>0</v>
      </c>
      <c r="Y211" s="52">
        <f t="shared" si="323"/>
        <v>1</v>
      </c>
      <c r="Z211" s="52">
        <f t="shared" si="324"/>
        <v>0.21017332430033628</v>
      </c>
      <c r="AA211" s="52">
        <f t="shared" si="325"/>
        <v>0.21017332430033628</v>
      </c>
      <c r="AB211" s="52">
        <f t="shared" si="328"/>
        <v>0.21017332430033628</v>
      </c>
      <c r="AC211" s="53">
        <f t="shared" si="241"/>
        <v>1</v>
      </c>
    </row>
    <row r="212" spans="1:29" ht="42" customHeight="1" x14ac:dyDescent="0.25">
      <c r="A212" s="46" t="s">
        <v>363</v>
      </c>
      <c r="B212" s="47" t="s">
        <v>38</v>
      </c>
      <c r="C212" s="47">
        <v>10</v>
      </c>
      <c r="D212" s="47" t="s">
        <v>39</v>
      </c>
      <c r="E212" s="105" t="s">
        <v>267</v>
      </c>
      <c r="F212" s="50">
        <f t="shared" si="339"/>
        <v>80015521846</v>
      </c>
      <c r="G212" s="50">
        <f t="shared" si="339"/>
        <v>0</v>
      </c>
      <c r="H212" s="50">
        <f t="shared" si="339"/>
        <v>0</v>
      </c>
      <c r="I212" s="50">
        <f t="shared" si="339"/>
        <v>0</v>
      </c>
      <c r="J212" s="50">
        <f t="shared" si="339"/>
        <v>0</v>
      </c>
      <c r="K212" s="50">
        <f t="shared" si="339"/>
        <v>0</v>
      </c>
      <c r="L212" s="50">
        <f t="shared" si="263"/>
        <v>0</v>
      </c>
      <c r="M212" s="50">
        <f t="shared" si="339"/>
        <v>80015521846</v>
      </c>
      <c r="N212" s="51">
        <f t="shared" si="293"/>
        <v>7.8053330383216117E-3</v>
      </c>
      <c r="O212" s="50">
        <f t="shared" si="339"/>
        <v>0</v>
      </c>
      <c r="P212" s="50">
        <f t="shared" si="339"/>
        <v>80015521846</v>
      </c>
      <c r="Q212" s="50">
        <f t="shared" si="339"/>
        <v>0</v>
      </c>
      <c r="R212" s="50">
        <f t="shared" si="339"/>
        <v>80015521846</v>
      </c>
      <c r="S212" s="50">
        <f t="shared" si="339"/>
        <v>0</v>
      </c>
      <c r="T212" s="50">
        <f t="shared" si="339"/>
        <v>0</v>
      </c>
      <c r="U212" s="50">
        <f t="shared" si="339"/>
        <v>16817128222</v>
      </c>
      <c r="V212" s="50">
        <f t="shared" si="340"/>
        <v>63198393624</v>
      </c>
      <c r="W212" s="50">
        <f t="shared" si="340"/>
        <v>16817128222</v>
      </c>
      <c r="X212" s="50">
        <f t="shared" si="340"/>
        <v>0</v>
      </c>
      <c r="Y212" s="52">
        <f t="shared" si="323"/>
        <v>1</v>
      </c>
      <c r="Z212" s="52">
        <f t="shared" si="324"/>
        <v>0.21017332430033628</v>
      </c>
      <c r="AA212" s="52">
        <f t="shared" si="325"/>
        <v>0.21017332430033628</v>
      </c>
      <c r="AB212" s="52">
        <f t="shared" si="328"/>
        <v>0.21017332430033628</v>
      </c>
      <c r="AC212" s="53">
        <f t="shared" si="241"/>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63"/>
        <v>0</v>
      </c>
      <c r="M213" s="58">
        <f>+F213+L213</f>
        <v>80015521846</v>
      </c>
      <c r="N213" s="59">
        <f t="shared" si="293"/>
        <v>7.8053330383216117E-3</v>
      </c>
      <c r="O213" s="57">
        <v>0</v>
      </c>
      <c r="P213" s="57">
        <v>80015521846</v>
      </c>
      <c r="Q213" s="57">
        <f t="shared" ref="Q213" si="341">M213-P213</f>
        <v>0</v>
      </c>
      <c r="R213" s="109">
        <v>80015521846</v>
      </c>
      <c r="S213" s="57">
        <f t="shared" ref="S213" si="342">+M213-R213</f>
        <v>0</v>
      </c>
      <c r="T213" s="57">
        <f>P213-R213</f>
        <v>0</v>
      </c>
      <c r="U213" s="109">
        <v>16817128222</v>
      </c>
      <c r="V213" s="57">
        <f t="shared" ref="V213" si="343">+R213-U213</f>
        <v>63198393624</v>
      </c>
      <c r="W213" s="109">
        <v>16817128222</v>
      </c>
      <c r="X213" s="60">
        <f t="shared" ref="X213" si="344">+U213-W213</f>
        <v>0</v>
      </c>
      <c r="Y213" s="61">
        <f t="shared" si="323"/>
        <v>1</v>
      </c>
      <c r="Z213" s="61">
        <f t="shared" si="324"/>
        <v>0.21017332430033628</v>
      </c>
      <c r="AA213" s="61">
        <f t="shared" si="325"/>
        <v>0.21017332430033628</v>
      </c>
      <c r="AB213" s="61">
        <f t="shared" si="328"/>
        <v>0.21017332430033628</v>
      </c>
      <c r="AC213" s="62">
        <f t="shared" si="241"/>
        <v>1</v>
      </c>
    </row>
    <row r="214" spans="1:29" ht="67.5" customHeight="1" x14ac:dyDescent="0.25">
      <c r="A214" s="46" t="s">
        <v>365</v>
      </c>
      <c r="B214" s="115" t="s">
        <v>38</v>
      </c>
      <c r="C214" s="47">
        <v>10</v>
      </c>
      <c r="D214" s="47" t="s">
        <v>39</v>
      </c>
      <c r="E214" s="105" t="s">
        <v>366</v>
      </c>
      <c r="F214" s="50">
        <f t="shared" ref="F214:U216" si="345">+F215</f>
        <v>46376806594</v>
      </c>
      <c r="G214" s="50">
        <f t="shared" si="345"/>
        <v>0</v>
      </c>
      <c r="H214" s="50">
        <f t="shared" si="345"/>
        <v>0</v>
      </c>
      <c r="I214" s="50">
        <f t="shared" si="345"/>
        <v>0</v>
      </c>
      <c r="J214" s="50">
        <f t="shared" si="345"/>
        <v>0</v>
      </c>
      <c r="K214" s="50">
        <f t="shared" si="345"/>
        <v>0</v>
      </c>
      <c r="L214" s="50">
        <f t="shared" si="263"/>
        <v>0</v>
      </c>
      <c r="M214" s="50">
        <f t="shared" si="345"/>
        <v>46376806594</v>
      </c>
      <c r="N214" s="51">
        <f t="shared" si="293"/>
        <v>4.523952507823276E-3</v>
      </c>
      <c r="O214" s="50">
        <f t="shared" si="345"/>
        <v>0</v>
      </c>
      <c r="P214" s="50">
        <f t="shared" si="345"/>
        <v>41904000000</v>
      </c>
      <c r="Q214" s="50">
        <f t="shared" si="339"/>
        <v>4472806594</v>
      </c>
      <c r="R214" s="50">
        <f t="shared" si="345"/>
        <v>41904000000</v>
      </c>
      <c r="S214" s="50">
        <f t="shared" si="345"/>
        <v>4472806594</v>
      </c>
      <c r="T214" s="50">
        <f t="shared" si="345"/>
        <v>0</v>
      </c>
      <c r="U214" s="50">
        <f t="shared" si="345"/>
        <v>1534822215</v>
      </c>
      <c r="V214" s="50">
        <f t="shared" ref="V214:X216" si="346">+V215</f>
        <v>40369177785</v>
      </c>
      <c r="W214" s="50">
        <f t="shared" si="346"/>
        <v>1534822215</v>
      </c>
      <c r="X214" s="50">
        <f t="shared" si="346"/>
        <v>0</v>
      </c>
      <c r="Y214" s="52">
        <f t="shared" si="323"/>
        <v>0.90355509741848694</v>
      </c>
      <c r="Z214" s="52">
        <f t="shared" si="324"/>
        <v>3.3094607579094666E-2</v>
      </c>
      <c r="AA214" s="52">
        <f t="shared" si="325"/>
        <v>3.3094607579094666E-2</v>
      </c>
      <c r="AB214" s="52">
        <f t="shared" si="328"/>
        <v>3.6627105168957619E-2</v>
      </c>
      <c r="AC214" s="53">
        <f t="shared" si="241"/>
        <v>1</v>
      </c>
    </row>
    <row r="215" spans="1:29" ht="67.5" customHeight="1" x14ac:dyDescent="0.25">
      <c r="A215" s="46" t="s">
        <v>367</v>
      </c>
      <c r="B215" s="115" t="s">
        <v>38</v>
      </c>
      <c r="C215" s="47">
        <v>10</v>
      </c>
      <c r="D215" s="47" t="s">
        <v>39</v>
      </c>
      <c r="E215" s="105" t="s">
        <v>258</v>
      </c>
      <c r="F215" s="50">
        <f t="shared" si="345"/>
        <v>46376806594</v>
      </c>
      <c r="G215" s="50">
        <f t="shared" si="345"/>
        <v>0</v>
      </c>
      <c r="H215" s="50">
        <f t="shared" si="345"/>
        <v>0</v>
      </c>
      <c r="I215" s="50">
        <f t="shared" si="345"/>
        <v>0</v>
      </c>
      <c r="J215" s="50">
        <f t="shared" si="345"/>
        <v>0</v>
      </c>
      <c r="K215" s="50">
        <f t="shared" si="345"/>
        <v>0</v>
      </c>
      <c r="L215" s="50">
        <f t="shared" si="263"/>
        <v>0</v>
      </c>
      <c r="M215" s="50">
        <f t="shared" si="345"/>
        <v>46376806594</v>
      </c>
      <c r="N215" s="51">
        <f t="shared" si="293"/>
        <v>4.523952507823276E-3</v>
      </c>
      <c r="O215" s="50">
        <f t="shared" si="345"/>
        <v>0</v>
      </c>
      <c r="P215" s="50">
        <f t="shared" si="345"/>
        <v>41904000000</v>
      </c>
      <c r="Q215" s="50">
        <f t="shared" si="339"/>
        <v>4472806594</v>
      </c>
      <c r="R215" s="50">
        <f t="shared" si="345"/>
        <v>41904000000</v>
      </c>
      <c r="S215" s="50">
        <f t="shared" si="345"/>
        <v>4472806594</v>
      </c>
      <c r="T215" s="50">
        <f t="shared" si="345"/>
        <v>0</v>
      </c>
      <c r="U215" s="50">
        <f t="shared" si="345"/>
        <v>1534822215</v>
      </c>
      <c r="V215" s="50">
        <f t="shared" si="346"/>
        <v>40369177785</v>
      </c>
      <c r="W215" s="50">
        <f t="shared" si="346"/>
        <v>1534822215</v>
      </c>
      <c r="X215" s="50">
        <f t="shared" si="346"/>
        <v>0</v>
      </c>
      <c r="Y215" s="52">
        <f t="shared" si="323"/>
        <v>0.90355509741848694</v>
      </c>
      <c r="Z215" s="52">
        <f t="shared" si="324"/>
        <v>3.3094607579094666E-2</v>
      </c>
      <c r="AA215" s="52">
        <f t="shared" si="325"/>
        <v>3.3094607579094666E-2</v>
      </c>
      <c r="AB215" s="52">
        <f t="shared" si="328"/>
        <v>3.6627105168957619E-2</v>
      </c>
      <c r="AC215" s="53">
        <f t="shared" si="241"/>
        <v>1</v>
      </c>
    </row>
    <row r="216" spans="1:29" ht="41.25" customHeight="1" x14ac:dyDescent="0.25">
      <c r="A216" s="46" t="s">
        <v>368</v>
      </c>
      <c r="B216" s="115" t="s">
        <v>38</v>
      </c>
      <c r="C216" s="47">
        <v>10</v>
      </c>
      <c r="D216" s="47" t="s">
        <v>39</v>
      </c>
      <c r="E216" s="48" t="s">
        <v>267</v>
      </c>
      <c r="F216" s="50">
        <f t="shared" si="345"/>
        <v>46376806594</v>
      </c>
      <c r="G216" s="50">
        <f t="shared" si="345"/>
        <v>0</v>
      </c>
      <c r="H216" s="50">
        <f t="shared" si="345"/>
        <v>0</v>
      </c>
      <c r="I216" s="50">
        <f t="shared" si="345"/>
        <v>0</v>
      </c>
      <c r="J216" s="50">
        <f t="shared" si="345"/>
        <v>0</v>
      </c>
      <c r="K216" s="50">
        <f t="shared" si="345"/>
        <v>0</v>
      </c>
      <c r="L216" s="50">
        <f t="shared" si="263"/>
        <v>0</v>
      </c>
      <c r="M216" s="50">
        <f t="shared" si="345"/>
        <v>46376806594</v>
      </c>
      <c r="N216" s="51">
        <f t="shared" si="293"/>
        <v>4.523952507823276E-3</v>
      </c>
      <c r="O216" s="50">
        <f t="shared" si="345"/>
        <v>0</v>
      </c>
      <c r="P216" s="50">
        <f t="shared" si="345"/>
        <v>41904000000</v>
      </c>
      <c r="Q216" s="50">
        <f t="shared" si="339"/>
        <v>4472806594</v>
      </c>
      <c r="R216" s="50">
        <f t="shared" si="345"/>
        <v>41904000000</v>
      </c>
      <c r="S216" s="50">
        <f t="shared" si="345"/>
        <v>4472806594</v>
      </c>
      <c r="T216" s="50">
        <f t="shared" si="345"/>
        <v>0</v>
      </c>
      <c r="U216" s="50">
        <f t="shared" si="345"/>
        <v>1534822215</v>
      </c>
      <c r="V216" s="50">
        <f t="shared" si="346"/>
        <v>40369177785</v>
      </c>
      <c r="W216" s="50">
        <f t="shared" si="346"/>
        <v>1534822215</v>
      </c>
      <c r="X216" s="50">
        <f t="shared" si="346"/>
        <v>0</v>
      </c>
      <c r="Y216" s="52">
        <f t="shared" si="323"/>
        <v>0.90355509741848694</v>
      </c>
      <c r="Z216" s="52">
        <f t="shared" si="324"/>
        <v>3.3094607579094666E-2</v>
      </c>
      <c r="AA216" s="52">
        <f t="shared" si="325"/>
        <v>3.3094607579094666E-2</v>
      </c>
      <c r="AB216" s="52">
        <f t="shared" si="328"/>
        <v>3.6627105168957619E-2</v>
      </c>
      <c r="AC216" s="53">
        <f t="shared" si="241"/>
        <v>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63"/>
        <v>0</v>
      </c>
      <c r="M217" s="58">
        <f>+F217+L217</f>
        <v>46376806594</v>
      </c>
      <c r="N217" s="59">
        <f t="shared" si="293"/>
        <v>4.523952507823276E-3</v>
      </c>
      <c r="O217" s="57">
        <v>0</v>
      </c>
      <c r="P217" s="57">
        <v>41904000000</v>
      </c>
      <c r="Q217" s="57">
        <f t="shared" ref="Q217" si="347">M217-P217</f>
        <v>4472806594</v>
      </c>
      <c r="R217" s="57">
        <v>41904000000</v>
      </c>
      <c r="S217" s="57">
        <f t="shared" ref="S217" si="348">+M217-R217</f>
        <v>4472806594</v>
      </c>
      <c r="T217" s="57">
        <f>P217-R217</f>
        <v>0</v>
      </c>
      <c r="U217" s="57">
        <v>1534822215</v>
      </c>
      <c r="V217" s="57">
        <f t="shared" ref="V217" si="349">+R217-U217</f>
        <v>40369177785</v>
      </c>
      <c r="W217" s="57">
        <v>1534822215</v>
      </c>
      <c r="X217" s="60">
        <f t="shared" ref="X217" si="350">+U217-W217</f>
        <v>0</v>
      </c>
      <c r="Y217" s="61">
        <f t="shared" si="323"/>
        <v>0.90355509741848694</v>
      </c>
      <c r="Z217" s="61">
        <f t="shared" si="324"/>
        <v>3.3094607579094666E-2</v>
      </c>
      <c r="AA217" s="61">
        <f t="shared" si="325"/>
        <v>3.3094607579094666E-2</v>
      </c>
      <c r="AB217" s="61">
        <f t="shared" si="328"/>
        <v>3.6627105168957619E-2</v>
      </c>
      <c r="AC217" s="62">
        <f t="shared" si="241"/>
        <v>1</v>
      </c>
    </row>
    <row r="218" spans="1:29" ht="88.5" customHeight="1" x14ac:dyDescent="0.25">
      <c r="A218" s="46" t="s">
        <v>370</v>
      </c>
      <c r="B218" s="115" t="s">
        <v>38</v>
      </c>
      <c r="C218" s="47">
        <v>10</v>
      </c>
      <c r="D218" s="47" t="s">
        <v>39</v>
      </c>
      <c r="E218" s="105" t="s">
        <v>371</v>
      </c>
      <c r="F218" s="50">
        <f t="shared" ref="F218:U220" si="351">+F219</f>
        <v>367475464543</v>
      </c>
      <c r="G218" s="50">
        <f t="shared" si="351"/>
        <v>0</v>
      </c>
      <c r="H218" s="50">
        <f t="shared" si="351"/>
        <v>0</v>
      </c>
      <c r="I218" s="50">
        <f t="shared" si="351"/>
        <v>0</v>
      </c>
      <c r="J218" s="50">
        <f t="shared" si="351"/>
        <v>0</v>
      </c>
      <c r="K218" s="50">
        <f t="shared" si="351"/>
        <v>0</v>
      </c>
      <c r="L218" s="50">
        <f t="shared" si="263"/>
        <v>0</v>
      </c>
      <c r="M218" s="50">
        <f t="shared" si="351"/>
        <v>367475464543</v>
      </c>
      <c r="N218" s="51">
        <f t="shared" si="293"/>
        <v>3.5846399773414035E-2</v>
      </c>
      <c r="O218" s="50">
        <f t="shared" si="351"/>
        <v>0</v>
      </c>
      <c r="P218" s="50">
        <f t="shared" si="351"/>
        <v>367475464543</v>
      </c>
      <c r="Q218" s="50">
        <f t="shared" si="351"/>
        <v>0</v>
      </c>
      <c r="R218" s="50">
        <f t="shared" si="351"/>
        <v>367475464543</v>
      </c>
      <c r="S218" s="50">
        <f t="shared" si="351"/>
        <v>0</v>
      </c>
      <c r="T218" s="50">
        <f t="shared" si="351"/>
        <v>0</v>
      </c>
      <c r="U218" s="50">
        <f t="shared" si="351"/>
        <v>0</v>
      </c>
      <c r="V218" s="50">
        <f t="shared" ref="V218:X220" si="352">+V219</f>
        <v>367475464543</v>
      </c>
      <c r="W218" s="50">
        <f t="shared" si="352"/>
        <v>0</v>
      </c>
      <c r="X218" s="50">
        <f t="shared" si="352"/>
        <v>0</v>
      </c>
      <c r="Y218" s="52">
        <f t="shared" si="323"/>
        <v>1</v>
      </c>
      <c r="Z218" s="52">
        <f t="shared" si="324"/>
        <v>0</v>
      </c>
      <c r="AA218" s="52">
        <f t="shared" si="325"/>
        <v>0</v>
      </c>
      <c r="AB218" s="52">
        <f t="shared" si="328"/>
        <v>0</v>
      </c>
      <c r="AC218" s="53" t="s">
        <v>41</v>
      </c>
    </row>
    <row r="219" spans="1:29" ht="83.25" customHeight="1" x14ac:dyDescent="0.25">
      <c r="A219" s="46" t="s">
        <v>372</v>
      </c>
      <c r="B219" s="115" t="s">
        <v>38</v>
      </c>
      <c r="C219" s="47">
        <v>10</v>
      </c>
      <c r="D219" s="47" t="s">
        <v>39</v>
      </c>
      <c r="E219" s="105" t="s">
        <v>258</v>
      </c>
      <c r="F219" s="50">
        <f t="shared" si="351"/>
        <v>367475464543</v>
      </c>
      <c r="G219" s="50">
        <f t="shared" si="351"/>
        <v>0</v>
      </c>
      <c r="H219" s="50">
        <f t="shared" si="351"/>
        <v>0</v>
      </c>
      <c r="I219" s="50">
        <f t="shared" si="351"/>
        <v>0</v>
      </c>
      <c r="J219" s="50">
        <f t="shared" si="351"/>
        <v>0</v>
      </c>
      <c r="K219" s="50">
        <f t="shared" si="351"/>
        <v>0</v>
      </c>
      <c r="L219" s="50">
        <f t="shared" si="263"/>
        <v>0</v>
      </c>
      <c r="M219" s="50">
        <f t="shared" si="351"/>
        <v>367475464543</v>
      </c>
      <c r="N219" s="51">
        <f t="shared" si="293"/>
        <v>3.5846399773414035E-2</v>
      </c>
      <c r="O219" s="50">
        <f t="shared" si="351"/>
        <v>0</v>
      </c>
      <c r="P219" s="50">
        <f t="shared" si="351"/>
        <v>367475464543</v>
      </c>
      <c r="Q219" s="50">
        <f t="shared" si="351"/>
        <v>0</v>
      </c>
      <c r="R219" s="50">
        <f t="shared" si="351"/>
        <v>367475464543</v>
      </c>
      <c r="S219" s="50">
        <f t="shared" si="351"/>
        <v>0</v>
      </c>
      <c r="T219" s="50">
        <f t="shared" si="351"/>
        <v>0</v>
      </c>
      <c r="U219" s="50">
        <f t="shared" si="351"/>
        <v>0</v>
      </c>
      <c r="V219" s="50">
        <f t="shared" si="352"/>
        <v>367475464543</v>
      </c>
      <c r="W219" s="50">
        <f t="shared" si="352"/>
        <v>0</v>
      </c>
      <c r="X219" s="50">
        <f t="shared" si="352"/>
        <v>0</v>
      </c>
      <c r="Y219" s="52">
        <f t="shared" si="323"/>
        <v>1</v>
      </c>
      <c r="Z219" s="52">
        <f t="shared" si="324"/>
        <v>0</v>
      </c>
      <c r="AA219" s="52">
        <f t="shared" si="325"/>
        <v>0</v>
      </c>
      <c r="AB219" s="52">
        <f t="shared" si="328"/>
        <v>0</v>
      </c>
      <c r="AC219" s="53" t="s">
        <v>41</v>
      </c>
    </row>
    <row r="220" spans="1:29" ht="42" customHeight="1" x14ac:dyDescent="0.25">
      <c r="A220" s="46" t="s">
        <v>373</v>
      </c>
      <c r="B220" s="115" t="s">
        <v>38</v>
      </c>
      <c r="C220" s="47">
        <v>10</v>
      </c>
      <c r="D220" s="47" t="s">
        <v>39</v>
      </c>
      <c r="E220" s="48" t="s">
        <v>267</v>
      </c>
      <c r="F220" s="50">
        <f t="shared" si="351"/>
        <v>367475464543</v>
      </c>
      <c r="G220" s="50">
        <f t="shared" si="351"/>
        <v>0</v>
      </c>
      <c r="H220" s="50">
        <f t="shared" si="351"/>
        <v>0</v>
      </c>
      <c r="I220" s="50">
        <f t="shared" si="351"/>
        <v>0</v>
      </c>
      <c r="J220" s="50">
        <f t="shared" si="351"/>
        <v>0</v>
      </c>
      <c r="K220" s="50">
        <f t="shared" si="351"/>
        <v>0</v>
      </c>
      <c r="L220" s="50">
        <f t="shared" si="263"/>
        <v>0</v>
      </c>
      <c r="M220" s="50">
        <f t="shared" si="351"/>
        <v>367475464543</v>
      </c>
      <c r="N220" s="51">
        <f t="shared" si="293"/>
        <v>3.5846399773414035E-2</v>
      </c>
      <c r="O220" s="50">
        <f t="shared" si="351"/>
        <v>0</v>
      </c>
      <c r="P220" s="50">
        <f t="shared" si="351"/>
        <v>367475464543</v>
      </c>
      <c r="Q220" s="50">
        <f t="shared" si="351"/>
        <v>0</v>
      </c>
      <c r="R220" s="50">
        <f t="shared" si="351"/>
        <v>367475464543</v>
      </c>
      <c r="S220" s="50">
        <f t="shared" si="351"/>
        <v>0</v>
      </c>
      <c r="T220" s="50">
        <f t="shared" si="351"/>
        <v>0</v>
      </c>
      <c r="U220" s="50">
        <f t="shared" si="351"/>
        <v>0</v>
      </c>
      <c r="V220" s="50">
        <f t="shared" si="352"/>
        <v>367475464543</v>
      </c>
      <c r="W220" s="50">
        <f t="shared" si="352"/>
        <v>0</v>
      </c>
      <c r="X220" s="50">
        <f t="shared" si="352"/>
        <v>0</v>
      </c>
      <c r="Y220" s="52">
        <f t="shared" si="323"/>
        <v>1</v>
      </c>
      <c r="Z220" s="52">
        <f t="shared" si="324"/>
        <v>0</v>
      </c>
      <c r="AA220" s="52">
        <f t="shared" si="325"/>
        <v>0</v>
      </c>
      <c r="AB220" s="52">
        <f t="shared" si="328"/>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63"/>
        <v>0</v>
      </c>
      <c r="M221" s="58">
        <f>+F221+L221</f>
        <v>367475464543</v>
      </c>
      <c r="N221" s="59">
        <f t="shared" si="293"/>
        <v>3.5846399773414035E-2</v>
      </c>
      <c r="O221" s="57">
        <v>0</v>
      </c>
      <c r="P221" s="57">
        <v>367475464543</v>
      </c>
      <c r="Q221" s="57">
        <f t="shared" ref="Q221" si="353">M221-P221</f>
        <v>0</v>
      </c>
      <c r="R221" s="57">
        <v>367475464543</v>
      </c>
      <c r="S221" s="57">
        <f t="shared" ref="S221" si="354">+M221-R221</f>
        <v>0</v>
      </c>
      <c r="T221" s="57">
        <f>P221-R221</f>
        <v>0</v>
      </c>
      <c r="U221" s="57">
        <v>0</v>
      </c>
      <c r="V221" s="57">
        <f t="shared" ref="V221" si="355">+R221-U221</f>
        <v>367475464543</v>
      </c>
      <c r="W221" s="57">
        <v>0</v>
      </c>
      <c r="X221" s="60">
        <f t="shared" ref="X221" si="356">+U221-W221</f>
        <v>0</v>
      </c>
      <c r="Y221" s="61">
        <f t="shared" si="323"/>
        <v>1</v>
      </c>
      <c r="Z221" s="61">
        <f t="shared" si="324"/>
        <v>0</v>
      </c>
      <c r="AA221" s="61">
        <f t="shared" si="325"/>
        <v>0</v>
      </c>
      <c r="AB221" s="61">
        <f t="shared" si="328"/>
        <v>0</v>
      </c>
      <c r="AC221" s="62" t="s">
        <v>41</v>
      </c>
    </row>
    <row r="222" spans="1:29" ht="84" customHeight="1" x14ac:dyDescent="0.25">
      <c r="A222" s="46" t="s">
        <v>375</v>
      </c>
      <c r="B222" s="115" t="s">
        <v>38</v>
      </c>
      <c r="C222" s="47">
        <v>10</v>
      </c>
      <c r="D222" s="47" t="s">
        <v>39</v>
      </c>
      <c r="E222" s="105" t="s">
        <v>376</v>
      </c>
      <c r="F222" s="50">
        <f t="shared" ref="F222:U224" si="357">+F223</f>
        <v>179912305650</v>
      </c>
      <c r="G222" s="50">
        <f t="shared" si="357"/>
        <v>0</v>
      </c>
      <c r="H222" s="50">
        <f t="shared" si="357"/>
        <v>0</v>
      </c>
      <c r="I222" s="50">
        <f t="shared" si="357"/>
        <v>0</v>
      </c>
      <c r="J222" s="50">
        <f t="shared" si="357"/>
        <v>0</v>
      </c>
      <c r="K222" s="50">
        <f t="shared" si="357"/>
        <v>0</v>
      </c>
      <c r="L222" s="50">
        <f t="shared" si="263"/>
        <v>0</v>
      </c>
      <c r="M222" s="50">
        <f t="shared" si="357"/>
        <v>179912305650</v>
      </c>
      <c r="N222" s="51">
        <f t="shared" si="293"/>
        <v>1.7550038178758203E-2</v>
      </c>
      <c r="O222" s="50">
        <f t="shared" si="357"/>
        <v>0</v>
      </c>
      <c r="P222" s="50">
        <f t="shared" si="357"/>
        <v>179912305650</v>
      </c>
      <c r="Q222" s="50">
        <f t="shared" si="357"/>
        <v>0</v>
      </c>
      <c r="R222" s="50">
        <f t="shared" si="357"/>
        <v>179912305650</v>
      </c>
      <c r="S222" s="50">
        <f t="shared" si="357"/>
        <v>0</v>
      </c>
      <c r="T222" s="50">
        <f t="shared" si="357"/>
        <v>0</v>
      </c>
      <c r="U222" s="50">
        <f t="shared" si="357"/>
        <v>0</v>
      </c>
      <c r="V222" s="50">
        <f t="shared" ref="V222:X224" si="358">+V223</f>
        <v>179912305650</v>
      </c>
      <c r="W222" s="50">
        <f t="shared" si="358"/>
        <v>0</v>
      </c>
      <c r="X222" s="50">
        <f t="shared" si="358"/>
        <v>0</v>
      </c>
      <c r="Y222" s="52">
        <f t="shared" si="323"/>
        <v>1</v>
      </c>
      <c r="Z222" s="52">
        <f t="shared" si="324"/>
        <v>0</v>
      </c>
      <c r="AA222" s="52">
        <f t="shared" si="325"/>
        <v>0</v>
      </c>
      <c r="AB222" s="52">
        <f t="shared" si="328"/>
        <v>0</v>
      </c>
      <c r="AC222" s="53" t="s">
        <v>41</v>
      </c>
    </row>
    <row r="223" spans="1:29" ht="76.5" customHeight="1" x14ac:dyDescent="0.25">
      <c r="A223" s="46" t="s">
        <v>377</v>
      </c>
      <c r="B223" s="115" t="s">
        <v>38</v>
      </c>
      <c r="C223" s="47">
        <v>10</v>
      </c>
      <c r="D223" s="47" t="s">
        <v>39</v>
      </c>
      <c r="E223" s="105" t="s">
        <v>258</v>
      </c>
      <c r="F223" s="50">
        <f t="shared" si="357"/>
        <v>179912305650</v>
      </c>
      <c r="G223" s="50">
        <f t="shared" si="357"/>
        <v>0</v>
      </c>
      <c r="H223" s="50">
        <f t="shared" si="357"/>
        <v>0</v>
      </c>
      <c r="I223" s="50">
        <f t="shared" si="357"/>
        <v>0</v>
      </c>
      <c r="J223" s="50">
        <f t="shared" si="357"/>
        <v>0</v>
      </c>
      <c r="K223" s="50">
        <f t="shared" si="357"/>
        <v>0</v>
      </c>
      <c r="L223" s="50">
        <f t="shared" si="263"/>
        <v>0</v>
      </c>
      <c r="M223" s="50">
        <f t="shared" si="357"/>
        <v>179912305650</v>
      </c>
      <c r="N223" s="51">
        <f t="shared" si="293"/>
        <v>1.7550038178758203E-2</v>
      </c>
      <c r="O223" s="50">
        <f t="shared" si="357"/>
        <v>0</v>
      </c>
      <c r="P223" s="50">
        <f t="shared" si="357"/>
        <v>179912305650</v>
      </c>
      <c r="Q223" s="50">
        <f t="shared" si="357"/>
        <v>0</v>
      </c>
      <c r="R223" s="50">
        <f t="shared" si="357"/>
        <v>179912305650</v>
      </c>
      <c r="S223" s="50">
        <f t="shared" si="357"/>
        <v>0</v>
      </c>
      <c r="T223" s="50">
        <f t="shared" si="357"/>
        <v>0</v>
      </c>
      <c r="U223" s="50">
        <f t="shared" si="357"/>
        <v>0</v>
      </c>
      <c r="V223" s="50">
        <f t="shared" si="358"/>
        <v>179912305650</v>
      </c>
      <c r="W223" s="50">
        <f t="shared" si="358"/>
        <v>0</v>
      </c>
      <c r="X223" s="50">
        <f t="shared" si="358"/>
        <v>0</v>
      </c>
      <c r="Y223" s="52">
        <f t="shared" si="323"/>
        <v>1</v>
      </c>
      <c r="Z223" s="52">
        <f t="shared" si="324"/>
        <v>0</v>
      </c>
      <c r="AA223" s="52">
        <f t="shared" si="325"/>
        <v>0</v>
      </c>
      <c r="AB223" s="52">
        <f t="shared" si="328"/>
        <v>0</v>
      </c>
      <c r="AC223" s="53" t="s">
        <v>41</v>
      </c>
    </row>
    <row r="224" spans="1:29" ht="42" customHeight="1" x14ac:dyDescent="0.25">
      <c r="A224" s="46" t="s">
        <v>378</v>
      </c>
      <c r="B224" s="115" t="s">
        <v>38</v>
      </c>
      <c r="C224" s="47">
        <v>10</v>
      </c>
      <c r="D224" s="47" t="s">
        <v>39</v>
      </c>
      <c r="E224" s="48" t="s">
        <v>267</v>
      </c>
      <c r="F224" s="50">
        <f t="shared" si="357"/>
        <v>179912305650</v>
      </c>
      <c r="G224" s="50">
        <f t="shared" si="357"/>
        <v>0</v>
      </c>
      <c r="H224" s="50">
        <f t="shared" si="357"/>
        <v>0</v>
      </c>
      <c r="I224" s="50">
        <f t="shared" si="357"/>
        <v>0</v>
      </c>
      <c r="J224" s="50">
        <f t="shared" si="357"/>
        <v>0</v>
      </c>
      <c r="K224" s="50">
        <f t="shared" si="357"/>
        <v>0</v>
      </c>
      <c r="L224" s="50">
        <f t="shared" si="263"/>
        <v>0</v>
      </c>
      <c r="M224" s="50">
        <f t="shared" si="357"/>
        <v>179912305650</v>
      </c>
      <c r="N224" s="51">
        <f t="shared" si="293"/>
        <v>1.7550038178758203E-2</v>
      </c>
      <c r="O224" s="50">
        <f t="shared" si="357"/>
        <v>0</v>
      </c>
      <c r="P224" s="50">
        <f t="shared" si="357"/>
        <v>179912305650</v>
      </c>
      <c r="Q224" s="50">
        <f t="shared" si="357"/>
        <v>0</v>
      </c>
      <c r="R224" s="50">
        <f t="shared" si="357"/>
        <v>179912305650</v>
      </c>
      <c r="S224" s="50">
        <f t="shared" si="357"/>
        <v>0</v>
      </c>
      <c r="T224" s="50">
        <f t="shared" si="357"/>
        <v>0</v>
      </c>
      <c r="U224" s="50">
        <f t="shared" si="357"/>
        <v>0</v>
      </c>
      <c r="V224" s="50">
        <f t="shared" si="358"/>
        <v>179912305650</v>
      </c>
      <c r="W224" s="50">
        <f t="shared" si="358"/>
        <v>0</v>
      </c>
      <c r="X224" s="50">
        <f t="shared" si="358"/>
        <v>0</v>
      </c>
      <c r="Y224" s="52">
        <f t="shared" si="323"/>
        <v>1</v>
      </c>
      <c r="Z224" s="52">
        <f t="shared" si="324"/>
        <v>0</v>
      </c>
      <c r="AA224" s="52">
        <f t="shared" si="325"/>
        <v>0</v>
      </c>
      <c r="AB224" s="52">
        <f t="shared" si="328"/>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63"/>
        <v>0</v>
      </c>
      <c r="M225" s="58">
        <f>+F225+L225</f>
        <v>179912305650</v>
      </c>
      <c r="N225" s="59">
        <f t="shared" si="293"/>
        <v>1.7550038178758203E-2</v>
      </c>
      <c r="O225" s="57">
        <v>0</v>
      </c>
      <c r="P225" s="57">
        <v>179912305650</v>
      </c>
      <c r="Q225" s="57">
        <f t="shared" ref="Q225" si="359">M225-P225</f>
        <v>0</v>
      </c>
      <c r="R225" s="57">
        <v>179912305650</v>
      </c>
      <c r="S225" s="57">
        <f t="shared" ref="S225" si="360">+M225-R225</f>
        <v>0</v>
      </c>
      <c r="T225" s="57">
        <f>P225-R225</f>
        <v>0</v>
      </c>
      <c r="U225" s="57">
        <v>0</v>
      </c>
      <c r="V225" s="57">
        <f t="shared" ref="V225" si="361">+R225-U225</f>
        <v>179912305650</v>
      </c>
      <c r="W225" s="57">
        <v>0</v>
      </c>
      <c r="X225" s="60">
        <f t="shared" ref="X225" si="362">+U225-W225</f>
        <v>0</v>
      </c>
      <c r="Y225" s="61">
        <f t="shared" si="323"/>
        <v>1</v>
      </c>
      <c r="Z225" s="61">
        <f t="shared" si="324"/>
        <v>0</v>
      </c>
      <c r="AA225" s="61">
        <f t="shared" si="325"/>
        <v>0</v>
      </c>
      <c r="AB225" s="61">
        <f t="shared" si="328"/>
        <v>0</v>
      </c>
      <c r="AC225" s="62" t="s">
        <v>41</v>
      </c>
    </row>
    <row r="226" spans="1:29" ht="85.5" customHeight="1" x14ac:dyDescent="0.25">
      <c r="A226" s="46" t="s">
        <v>380</v>
      </c>
      <c r="B226" s="115" t="s">
        <v>38</v>
      </c>
      <c r="C226" s="47">
        <v>10</v>
      </c>
      <c r="D226" s="47" t="s">
        <v>39</v>
      </c>
      <c r="E226" s="105" t="s">
        <v>381</v>
      </c>
      <c r="F226" s="50">
        <f t="shared" ref="F226:U228" si="363">+F227</f>
        <v>247257176862</v>
      </c>
      <c r="G226" s="50">
        <f t="shared" si="363"/>
        <v>0</v>
      </c>
      <c r="H226" s="50">
        <f t="shared" si="363"/>
        <v>0</v>
      </c>
      <c r="I226" s="50">
        <f t="shared" si="363"/>
        <v>0</v>
      </c>
      <c r="J226" s="50">
        <f t="shared" si="363"/>
        <v>0</v>
      </c>
      <c r="K226" s="50">
        <f t="shared" si="363"/>
        <v>0</v>
      </c>
      <c r="L226" s="50">
        <f t="shared" si="263"/>
        <v>0</v>
      </c>
      <c r="M226" s="50">
        <f t="shared" si="363"/>
        <v>247257176862</v>
      </c>
      <c r="N226" s="51">
        <f t="shared" si="293"/>
        <v>2.4119377928166024E-2</v>
      </c>
      <c r="O226" s="50">
        <f t="shared" si="363"/>
        <v>0</v>
      </c>
      <c r="P226" s="50">
        <f t="shared" si="363"/>
        <v>247257176862</v>
      </c>
      <c r="Q226" s="50">
        <f t="shared" si="363"/>
        <v>0</v>
      </c>
      <c r="R226" s="50">
        <f t="shared" si="363"/>
        <v>247257176862</v>
      </c>
      <c r="S226" s="50">
        <f t="shared" si="363"/>
        <v>0</v>
      </c>
      <c r="T226" s="50">
        <f t="shared" si="363"/>
        <v>0</v>
      </c>
      <c r="U226" s="50">
        <f t="shared" si="363"/>
        <v>0</v>
      </c>
      <c r="V226" s="50">
        <f t="shared" ref="V226:X228" si="364">+V227</f>
        <v>247257176862</v>
      </c>
      <c r="W226" s="50">
        <f t="shared" si="364"/>
        <v>0</v>
      </c>
      <c r="X226" s="50">
        <f t="shared" si="364"/>
        <v>0</v>
      </c>
      <c r="Y226" s="52">
        <f t="shared" si="323"/>
        <v>1</v>
      </c>
      <c r="Z226" s="52">
        <f t="shared" si="324"/>
        <v>0</v>
      </c>
      <c r="AA226" s="52">
        <f t="shared" si="325"/>
        <v>0</v>
      </c>
      <c r="AB226" s="52">
        <f t="shared" si="328"/>
        <v>0</v>
      </c>
      <c r="AC226" s="53" t="s">
        <v>41</v>
      </c>
    </row>
    <row r="227" spans="1:29" ht="85.5" customHeight="1" x14ac:dyDescent="0.25">
      <c r="A227" s="46" t="s">
        <v>382</v>
      </c>
      <c r="B227" s="115" t="s">
        <v>38</v>
      </c>
      <c r="C227" s="47">
        <v>10</v>
      </c>
      <c r="D227" s="47" t="s">
        <v>39</v>
      </c>
      <c r="E227" s="105" t="s">
        <v>258</v>
      </c>
      <c r="F227" s="50">
        <f t="shared" si="363"/>
        <v>247257176862</v>
      </c>
      <c r="G227" s="50">
        <f t="shared" si="363"/>
        <v>0</v>
      </c>
      <c r="H227" s="50">
        <f t="shared" si="363"/>
        <v>0</v>
      </c>
      <c r="I227" s="50">
        <f t="shared" si="363"/>
        <v>0</v>
      </c>
      <c r="J227" s="50">
        <f t="shared" si="363"/>
        <v>0</v>
      </c>
      <c r="K227" s="50">
        <f t="shared" si="363"/>
        <v>0</v>
      </c>
      <c r="L227" s="50">
        <f t="shared" si="263"/>
        <v>0</v>
      </c>
      <c r="M227" s="50">
        <f t="shared" si="363"/>
        <v>247257176862</v>
      </c>
      <c r="N227" s="51">
        <f t="shared" si="293"/>
        <v>2.4119377928166024E-2</v>
      </c>
      <c r="O227" s="50">
        <f t="shared" si="363"/>
        <v>0</v>
      </c>
      <c r="P227" s="50">
        <f t="shared" si="363"/>
        <v>247257176862</v>
      </c>
      <c r="Q227" s="50">
        <f t="shared" si="363"/>
        <v>0</v>
      </c>
      <c r="R227" s="50">
        <f t="shared" si="363"/>
        <v>247257176862</v>
      </c>
      <c r="S227" s="50">
        <f t="shared" si="363"/>
        <v>0</v>
      </c>
      <c r="T227" s="50">
        <f t="shared" si="363"/>
        <v>0</v>
      </c>
      <c r="U227" s="50">
        <f t="shared" si="363"/>
        <v>0</v>
      </c>
      <c r="V227" s="50">
        <f t="shared" si="364"/>
        <v>247257176862</v>
      </c>
      <c r="W227" s="50">
        <f t="shared" si="364"/>
        <v>0</v>
      </c>
      <c r="X227" s="50">
        <f t="shared" si="364"/>
        <v>0</v>
      </c>
      <c r="Y227" s="52">
        <f t="shared" si="323"/>
        <v>1</v>
      </c>
      <c r="Z227" s="52">
        <f t="shared" si="324"/>
        <v>0</v>
      </c>
      <c r="AA227" s="52">
        <f t="shared" si="325"/>
        <v>0</v>
      </c>
      <c r="AB227" s="52">
        <f t="shared" si="328"/>
        <v>0</v>
      </c>
      <c r="AC227" s="53" t="s">
        <v>41</v>
      </c>
    </row>
    <row r="228" spans="1:29" ht="42" customHeight="1" x14ac:dyDescent="0.25">
      <c r="A228" s="46" t="s">
        <v>383</v>
      </c>
      <c r="B228" s="115" t="s">
        <v>38</v>
      </c>
      <c r="C228" s="47">
        <v>10</v>
      </c>
      <c r="D228" s="47" t="s">
        <v>39</v>
      </c>
      <c r="E228" s="105" t="s">
        <v>267</v>
      </c>
      <c r="F228" s="50">
        <f t="shared" si="363"/>
        <v>247257176862</v>
      </c>
      <c r="G228" s="50">
        <f t="shared" si="363"/>
        <v>0</v>
      </c>
      <c r="H228" s="50">
        <f t="shared" si="363"/>
        <v>0</v>
      </c>
      <c r="I228" s="50">
        <f t="shared" si="363"/>
        <v>0</v>
      </c>
      <c r="J228" s="50">
        <f t="shared" si="363"/>
        <v>0</v>
      </c>
      <c r="K228" s="50">
        <f t="shared" si="363"/>
        <v>0</v>
      </c>
      <c r="L228" s="50">
        <f t="shared" si="263"/>
        <v>0</v>
      </c>
      <c r="M228" s="50">
        <f t="shared" si="363"/>
        <v>247257176862</v>
      </c>
      <c r="N228" s="51">
        <f t="shared" si="293"/>
        <v>2.4119377928166024E-2</v>
      </c>
      <c r="O228" s="50">
        <f t="shared" si="363"/>
        <v>0</v>
      </c>
      <c r="P228" s="50">
        <f t="shared" si="363"/>
        <v>247257176862</v>
      </c>
      <c r="Q228" s="50">
        <f t="shared" si="363"/>
        <v>0</v>
      </c>
      <c r="R228" s="50">
        <f t="shared" si="363"/>
        <v>247257176862</v>
      </c>
      <c r="S228" s="50">
        <f t="shared" si="363"/>
        <v>0</v>
      </c>
      <c r="T228" s="50">
        <f t="shared" si="363"/>
        <v>0</v>
      </c>
      <c r="U228" s="50">
        <f t="shared" si="363"/>
        <v>0</v>
      </c>
      <c r="V228" s="50">
        <f t="shared" si="364"/>
        <v>247257176862</v>
      </c>
      <c r="W228" s="50">
        <f t="shared" si="364"/>
        <v>0</v>
      </c>
      <c r="X228" s="50">
        <f t="shared" si="364"/>
        <v>0</v>
      </c>
      <c r="Y228" s="52">
        <f t="shared" si="323"/>
        <v>1</v>
      </c>
      <c r="Z228" s="52">
        <f t="shared" si="324"/>
        <v>0</v>
      </c>
      <c r="AA228" s="52">
        <f t="shared" si="325"/>
        <v>0</v>
      </c>
      <c r="AB228" s="52">
        <f t="shared" si="328"/>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63"/>
        <v>0</v>
      </c>
      <c r="M229" s="58">
        <f>+F229+L229</f>
        <v>247257176862</v>
      </c>
      <c r="N229" s="59">
        <f t="shared" si="293"/>
        <v>2.4119377928166024E-2</v>
      </c>
      <c r="O229" s="57">
        <v>0</v>
      </c>
      <c r="P229" s="57">
        <v>247257176862</v>
      </c>
      <c r="Q229" s="57">
        <f t="shared" ref="Q229" si="365">M229-P229</f>
        <v>0</v>
      </c>
      <c r="R229" s="57">
        <v>247257176862</v>
      </c>
      <c r="S229" s="57">
        <f t="shared" ref="S229" si="366">+M229-R229</f>
        <v>0</v>
      </c>
      <c r="T229" s="57">
        <f>P229-R229</f>
        <v>0</v>
      </c>
      <c r="U229" s="57">
        <v>0</v>
      </c>
      <c r="V229" s="57">
        <f t="shared" ref="V229" si="367">+R229-U229</f>
        <v>247257176862</v>
      </c>
      <c r="W229" s="57">
        <v>0</v>
      </c>
      <c r="X229" s="60">
        <f t="shared" ref="X229" si="368">+U229-W229</f>
        <v>0</v>
      </c>
      <c r="Y229" s="61">
        <f t="shared" si="323"/>
        <v>1</v>
      </c>
      <c r="Z229" s="61">
        <f t="shared" si="324"/>
        <v>0</v>
      </c>
      <c r="AA229" s="61">
        <f t="shared" si="325"/>
        <v>0</v>
      </c>
      <c r="AB229" s="61">
        <f t="shared" si="328"/>
        <v>0</v>
      </c>
      <c r="AC229" s="62" t="s">
        <v>41</v>
      </c>
    </row>
    <row r="230" spans="1:29" ht="51.75" customHeight="1" x14ac:dyDescent="0.25">
      <c r="A230" s="312" t="s">
        <v>385</v>
      </c>
      <c r="B230" s="115" t="s">
        <v>38</v>
      </c>
      <c r="C230" s="47">
        <v>10</v>
      </c>
      <c r="D230" s="47" t="s">
        <v>39</v>
      </c>
      <c r="E230" s="308" t="s">
        <v>386</v>
      </c>
      <c r="F230" s="50">
        <f>+F232</f>
        <v>7330000000</v>
      </c>
      <c r="G230" s="50">
        <f t="shared" ref="G230:K232" si="369">+G232</f>
        <v>0</v>
      </c>
      <c r="H230" s="50">
        <f t="shared" si="369"/>
        <v>0</v>
      </c>
      <c r="I230" s="50">
        <f t="shared" si="369"/>
        <v>0</v>
      </c>
      <c r="J230" s="50">
        <f t="shared" si="369"/>
        <v>0</v>
      </c>
      <c r="K230" s="50">
        <f t="shared" si="369"/>
        <v>0</v>
      </c>
      <c r="L230" s="50">
        <f t="shared" ref="L230:L314" si="370">+G230-H230-I230+J230-K230</f>
        <v>0</v>
      </c>
      <c r="M230" s="50">
        <f>+M232</f>
        <v>7330000000</v>
      </c>
      <c r="N230" s="51">
        <f t="shared" ref="N230" si="371">+N232</f>
        <v>1.2628375416217949E-3</v>
      </c>
      <c r="O230" s="50">
        <f>+O232</f>
        <v>0</v>
      </c>
      <c r="P230" s="50">
        <f t="shared" ref="P230:X232" si="372">+P232</f>
        <v>3155760396</v>
      </c>
      <c r="Q230" s="50">
        <f t="shared" si="372"/>
        <v>4174239604</v>
      </c>
      <c r="R230" s="50">
        <f t="shared" si="372"/>
        <v>3155760396</v>
      </c>
      <c r="S230" s="50">
        <f t="shared" si="372"/>
        <v>4174239604</v>
      </c>
      <c r="T230" s="50">
        <f t="shared" si="372"/>
        <v>0</v>
      </c>
      <c r="U230" s="50">
        <f t="shared" si="372"/>
        <v>53079575</v>
      </c>
      <c r="V230" s="50">
        <f t="shared" si="372"/>
        <v>3102680821</v>
      </c>
      <c r="W230" s="50">
        <f t="shared" si="372"/>
        <v>53079575</v>
      </c>
      <c r="X230" s="50">
        <f t="shared" si="372"/>
        <v>0</v>
      </c>
      <c r="Y230" s="52">
        <f t="shared" si="323"/>
        <v>0.43052665702592086</v>
      </c>
      <c r="Z230" s="52">
        <f t="shared" si="324"/>
        <v>7.2414154160982264E-3</v>
      </c>
      <c r="AA230" s="52">
        <f t="shared" si="325"/>
        <v>7.2414154160982264E-3</v>
      </c>
      <c r="AB230" s="52">
        <f t="shared" si="328"/>
        <v>1.6819900226671073E-2</v>
      </c>
      <c r="AC230" s="53">
        <f t="shared" ref="AC230:AC259" si="373">+W230/U230</f>
        <v>1</v>
      </c>
    </row>
    <row r="231" spans="1:29" ht="51.75" customHeight="1" x14ac:dyDescent="0.25">
      <c r="A231" s="312"/>
      <c r="B231" s="115" t="s">
        <v>42</v>
      </c>
      <c r="C231" s="47">
        <v>21</v>
      </c>
      <c r="D231" s="47" t="s">
        <v>39</v>
      </c>
      <c r="E231" s="308"/>
      <c r="F231" s="50">
        <f>+F233</f>
        <v>20290000000</v>
      </c>
      <c r="G231" s="50">
        <f t="shared" si="369"/>
        <v>0</v>
      </c>
      <c r="H231" s="50">
        <f t="shared" si="369"/>
        <v>0</v>
      </c>
      <c r="I231" s="50">
        <f t="shared" si="369"/>
        <v>0</v>
      </c>
      <c r="J231" s="50">
        <f t="shared" si="369"/>
        <v>0</v>
      </c>
      <c r="K231" s="50">
        <f t="shared" si="369"/>
        <v>0</v>
      </c>
      <c r="L231" s="50">
        <f t="shared" si="370"/>
        <v>0</v>
      </c>
      <c r="M231" s="50">
        <f>+M233</f>
        <v>20290000000</v>
      </c>
      <c r="N231" s="51">
        <f t="shared" ref="N231" si="374">+N238</f>
        <v>5.4781263331698811E-4</v>
      </c>
      <c r="O231" s="50">
        <f>+O233</f>
        <v>0</v>
      </c>
      <c r="P231" s="50">
        <f t="shared" si="372"/>
        <v>0</v>
      </c>
      <c r="Q231" s="50">
        <f t="shared" si="372"/>
        <v>20290000000</v>
      </c>
      <c r="R231" s="50">
        <f t="shared" si="372"/>
        <v>0</v>
      </c>
      <c r="S231" s="50">
        <f t="shared" si="372"/>
        <v>20290000000</v>
      </c>
      <c r="T231" s="50">
        <f t="shared" si="372"/>
        <v>0</v>
      </c>
      <c r="U231" s="50">
        <f t="shared" si="372"/>
        <v>0</v>
      </c>
      <c r="V231" s="50">
        <f t="shared" si="372"/>
        <v>0</v>
      </c>
      <c r="W231" s="50">
        <f t="shared" si="372"/>
        <v>0</v>
      </c>
      <c r="X231" s="50">
        <f t="shared" si="372"/>
        <v>0</v>
      </c>
      <c r="Y231" s="52">
        <f t="shared" si="323"/>
        <v>0</v>
      </c>
      <c r="Z231" s="52">
        <f t="shared" si="324"/>
        <v>0</v>
      </c>
      <c r="AA231" s="52">
        <f t="shared" si="325"/>
        <v>0</v>
      </c>
      <c r="AB231" s="52" t="s">
        <v>41</v>
      </c>
      <c r="AC231" s="53" t="s">
        <v>41</v>
      </c>
    </row>
    <row r="232" spans="1:29" ht="48.75" customHeight="1" x14ac:dyDescent="0.25">
      <c r="A232" s="312" t="s">
        <v>387</v>
      </c>
      <c r="B232" s="115" t="s">
        <v>38</v>
      </c>
      <c r="C232" s="47">
        <v>10</v>
      </c>
      <c r="D232" s="47" t="s">
        <v>39</v>
      </c>
      <c r="E232" s="308" t="s">
        <v>388</v>
      </c>
      <c r="F232" s="50">
        <f>+F234</f>
        <v>7330000000</v>
      </c>
      <c r="G232" s="50">
        <f t="shared" si="369"/>
        <v>0</v>
      </c>
      <c r="H232" s="50">
        <f t="shared" si="369"/>
        <v>0</v>
      </c>
      <c r="I232" s="50">
        <f t="shared" si="369"/>
        <v>0</v>
      </c>
      <c r="J232" s="50">
        <f t="shared" si="369"/>
        <v>0</v>
      </c>
      <c r="K232" s="50">
        <f t="shared" si="369"/>
        <v>0</v>
      </c>
      <c r="L232" s="50">
        <f t="shared" si="370"/>
        <v>0</v>
      </c>
      <c r="M232" s="50">
        <f>+M234</f>
        <v>7330000000</v>
      </c>
      <c r="N232" s="51">
        <f>+N238+N234</f>
        <v>1.2628375416217949E-3</v>
      </c>
      <c r="O232" s="50">
        <f>+O234</f>
        <v>0</v>
      </c>
      <c r="P232" s="50">
        <f t="shared" si="372"/>
        <v>3155760396</v>
      </c>
      <c r="Q232" s="50">
        <f t="shared" si="372"/>
        <v>4174239604</v>
      </c>
      <c r="R232" s="50">
        <f t="shared" si="372"/>
        <v>3155760396</v>
      </c>
      <c r="S232" s="50">
        <f t="shared" si="372"/>
        <v>4174239604</v>
      </c>
      <c r="T232" s="50">
        <f t="shared" si="372"/>
        <v>0</v>
      </c>
      <c r="U232" s="50">
        <f t="shared" si="372"/>
        <v>53079575</v>
      </c>
      <c r="V232" s="50">
        <f t="shared" si="372"/>
        <v>3102680821</v>
      </c>
      <c r="W232" s="50">
        <f t="shared" si="372"/>
        <v>53079575</v>
      </c>
      <c r="X232" s="50">
        <f t="shared" si="372"/>
        <v>0</v>
      </c>
      <c r="Y232" s="52">
        <f t="shared" si="323"/>
        <v>0.43052665702592086</v>
      </c>
      <c r="Z232" s="52">
        <f t="shared" si="324"/>
        <v>7.2414154160982264E-3</v>
      </c>
      <c r="AA232" s="52">
        <f t="shared" si="325"/>
        <v>7.2414154160982264E-3</v>
      </c>
      <c r="AB232" s="52">
        <f t="shared" si="328"/>
        <v>1.6819900226671073E-2</v>
      </c>
      <c r="AC232" s="53">
        <f t="shared" si="373"/>
        <v>1</v>
      </c>
    </row>
    <row r="233" spans="1:29" ht="48.75" customHeight="1" x14ac:dyDescent="0.25">
      <c r="A233" s="312"/>
      <c r="B233" s="115" t="s">
        <v>42</v>
      </c>
      <c r="C233" s="47">
        <v>21</v>
      </c>
      <c r="D233" s="47" t="s">
        <v>39</v>
      </c>
      <c r="E233" s="308"/>
      <c r="F233" s="50">
        <f>+F238+F235</f>
        <v>20290000000</v>
      </c>
      <c r="G233" s="50">
        <f t="shared" ref="G233:K233" si="375">+G238+G235</f>
        <v>0</v>
      </c>
      <c r="H233" s="50">
        <f t="shared" si="375"/>
        <v>0</v>
      </c>
      <c r="I233" s="50">
        <f t="shared" si="375"/>
        <v>0</v>
      </c>
      <c r="J233" s="50">
        <f t="shared" si="375"/>
        <v>0</v>
      </c>
      <c r="K233" s="50">
        <f t="shared" si="375"/>
        <v>0</v>
      </c>
      <c r="L233" s="50">
        <f t="shared" si="370"/>
        <v>0</v>
      </c>
      <c r="M233" s="50">
        <f>+M238+M235</f>
        <v>20290000000</v>
      </c>
      <c r="N233" s="51">
        <f>+N239+N236</f>
        <v>1.2628375416217949E-3</v>
      </c>
      <c r="O233" s="50">
        <f>+O238+O235</f>
        <v>0</v>
      </c>
      <c r="P233" s="50">
        <f t="shared" ref="P233:X233" si="376">+P238+P235</f>
        <v>0</v>
      </c>
      <c r="Q233" s="50">
        <f t="shared" si="376"/>
        <v>20290000000</v>
      </c>
      <c r="R233" s="50">
        <f t="shared" si="376"/>
        <v>0</v>
      </c>
      <c r="S233" s="50">
        <f t="shared" si="376"/>
        <v>20290000000</v>
      </c>
      <c r="T233" s="50">
        <f t="shared" si="376"/>
        <v>0</v>
      </c>
      <c r="U233" s="50">
        <f t="shared" si="376"/>
        <v>0</v>
      </c>
      <c r="V233" s="50">
        <f t="shared" si="376"/>
        <v>0</v>
      </c>
      <c r="W233" s="50">
        <f t="shared" si="376"/>
        <v>0</v>
      </c>
      <c r="X233" s="50">
        <f t="shared" si="376"/>
        <v>0</v>
      </c>
      <c r="Y233" s="52">
        <f t="shared" si="323"/>
        <v>0</v>
      </c>
      <c r="Z233" s="52">
        <f t="shared" si="324"/>
        <v>0</v>
      </c>
      <c r="AA233" s="52">
        <f t="shared" si="325"/>
        <v>0</v>
      </c>
      <c r="AB233" s="52" t="s">
        <v>41</v>
      </c>
      <c r="AC233" s="53" t="s">
        <v>41</v>
      </c>
    </row>
    <row r="234" spans="1:29" ht="39" customHeight="1" x14ac:dyDescent="0.25">
      <c r="A234" s="312" t="s">
        <v>389</v>
      </c>
      <c r="B234" s="115" t="s">
        <v>38</v>
      </c>
      <c r="C234" s="47">
        <v>10</v>
      </c>
      <c r="D234" s="47" t="s">
        <v>39</v>
      </c>
      <c r="E234" s="308" t="s">
        <v>390</v>
      </c>
      <c r="F234" s="50">
        <f t="shared" ref="F234:K235" si="377">+F236</f>
        <v>7330000000</v>
      </c>
      <c r="G234" s="50">
        <f t="shared" si="377"/>
        <v>0</v>
      </c>
      <c r="H234" s="50">
        <f t="shared" si="377"/>
        <v>0</v>
      </c>
      <c r="I234" s="50">
        <f t="shared" si="377"/>
        <v>0</v>
      </c>
      <c r="J234" s="50">
        <f t="shared" si="377"/>
        <v>0</v>
      </c>
      <c r="K234" s="50">
        <f t="shared" si="377"/>
        <v>0</v>
      </c>
      <c r="L234" s="50">
        <f>+G234-H234-I234+J234-K234</f>
        <v>0</v>
      </c>
      <c r="M234" s="50">
        <f t="shared" ref="M234:M235" si="378">+M236</f>
        <v>7330000000</v>
      </c>
      <c r="N234" s="51">
        <f t="shared" ref="N234:N248" si="379">M234/$M$345</f>
        <v>7.1502490830480678E-4</v>
      </c>
      <c r="O234" s="50">
        <f t="shared" ref="O234:X235" si="380">+O236</f>
        <v>0</v>
      </c>
      <c r="P234" s="50">
        <f t="shared" si="380"/>
        <v>3155760396</v>
      </c>
      <c r="Q234" s="50">
        <f t="shared" si="380"/>
        <v>4174239604</v>
      </c>
      <c r="R234" s="50">
        <f t="shared" si="380"/>
        <v>3155760396</v>
      </c>
      <c r="S234" s="50">
        <f t="shared" si="380"/>
        <v>4174239604</v>
      </c>
      <c r="T234" s="50">
        <f t="shared" si="380"/>
        <v>0</v>
      </c>
      <c r="U234" s="50">
        <f t="shared" si="380"/>
        <v>53079575</v>
      </c>
      <c r="V234" s="50">
        <f t="shared" si="380"/>
        <v>3102680821</v>
      </c>
      <c r="W234" s="50">
        <f t="shared" si="380"/>
        <v>53079575</v>
      </c>
      <c r="X234" s="50">
        <f t="shared" si="380"/>
        <v>0</v>
      </c>
      <c r="Y234" s="52">
        <f t="shared" si="323"/>
        <v>0.43052665702592086</v>
      </c>
      <c r="Z234" s="52">
        <f t="shared" si="324"/>
        <v>7.2414154160982264E-3</v>
      </c>
      <c r="AA234" s="52">
        <f t="shared" si="325"/>
        <v>7.2414154160982264E-3</v>
      </c>
      <c r="AB234" s="52">
        <f t="shared" si="328"/>
        <v>1.6819900226671073E-2</v>
      </c>
      <c r="AC234" s="53">
        <f t="shared" si="373"/>
        <v>1</v>
      </c>
    </row>
    <row r="235" spans="1:29" ht="39" customHeight="1" x14ac:dyDescent="0.25">
      <c r="A235" s="312"/>
      <c r="B235" s="115" t="s">
        <v>42</v>
      </c>
      <c r="C235" s="47">
        <v>21</v>
      </c>
      <c r="D235" s="47" t="s">
        <v>39</v>
      </c>
      <c r="E235" s="308"/>
      <c r="F235" s="50">
        <f t="shared" si="377"/>
        <v>14674158432</v>
      </c>
      <c r="G235" s="50">
        <f t="shared" si="377"/>
        <v>0</v>
      </c>
      <c r="H235" s="50">
        <f t="shared" si="377"/>
        <v>0</v>
      </c>
      <c r="I235" s="50">
        <f t="shared" si="377"/>
        <v>0</v>
      </c>
      <c r="J235" s="50">
        <f t="shared" si="377"/>
        <v>0</v>
      </c>
      <c r="K235" s="50">
        <f t="shared" si="377"/>
        <v>0</v>
      </c>
      <c r="L235" s="50">
        <f t="shared" ref="L235:L237" si="381">+G235-H235-I235+J235-K235</f>
        <v>0</v>
      </c>
      <c r="M235" s="50">
        <f t="shared" si="378"/>
        <v>14674158432</v>
      </c>
      <c r="N235" s="51">
        <f t="shared" si="379"/>
        <v>1.4314309396031388E-3</v>
      </c>
      <c r="O235" s="50">
        <f t="shared" si="380"/>
        <v>0</v>
      </c>
      <c r="P235" s="50">
        <f t="shared" si="380"/>
        <v>0</v>
      </c>
      <c r="Q235" s="50">
        <f t="shared" si="380"/>
        <v>14674158432</v>
      </c>
      <c r="R235" s="50">
        <f t="shared" si="380"/>
        <v>0</v>
      </c>
      <c r="S235" s="50">
        <f t="shared" si="380"/>
        <v>14674158432</v>
      </c>
      <c r="T235" s="50">
        <f t="shared" si="380"/>
        <v>0</v>
      </c>
      <c r="U235" s="50">
        <f t="shared" si="380"/>
        <v>0</v>
      </c>
      <c r="V235" s="50">
        <f t="shared" si="380"/>
        <v>0</v>
      </c>
      <c r="W235" s="50">
        <f t="shared" si="380"/>
        <v>0</v>
      </c>
      <c r="X235" s="50">
        <f t="shared" si="380"/>
        <v>0</v>
      </c>
      <c r="Y235" s="52">
        <f t="shared" si="323"/>
        <v>0</v>
      </c>
      <c r="Z235" s="52">
        <f t="shared" si="324"/>
        <v>0</v>
      </c>
      <c r="AA235" s="52">
        <f t="shared" si="325"/>
        <v>0</v>
      </c>
      <c r="AB235" s="52" t="s">
        <v>41</v>
      </c>
      <c r="AC235" s="53" t="s">
        <v>41</v>
      </c>
    </row>
    <row r="236" spans="1:29" ht="34.5" customHeight="1" x14ac:dyDescent="0.25">
      <c r="A236" s="321" t="s">
        <v>391</v>
      </c>
      <c r="B236" s="116" t="s">
        <v>38</v>
      </c>
      <c r="C236" s="55">
        <v>10</v>
      </c>
      <c r="D236" s="322" t="s">
        <v>39</v>
      </c>
      <c r="E236" s="323" t="s">
        <v>262</v>
      </c>
      <c r="F236" s="57">
        <v>7330000000</v>
      </c>
      <c r="G236" s="57">
        <v>0</v>
      </c>
      <c r="H236" s="57">
        <v>0</v>
      </c>
      <c r="I236" s="57">
        <v>0</v>
      </c>
      <c r="J236" s="57">
        <v>0</v>
      </c>
      <c r="K236" s="57"/>
      <c r="L236" s="57">
        <f>+G236-H236-I236+J236-K236</f>
        <v>0</v>
      </c>
      <c r="M236" s="58">
        <f>+F236+L236</f>
        <v>7330000000</v>
      </c>
      <c r="N236" s="59">
        <f t="shared" si="379"/>
        <v>7.1502490830480678E-4</v>
      </c>
      <c r="O236" s="58">
        <v>0</v>
      </c>
      <c r="P236" s="57">
        <v>3155760396</v>
      </c>
      <c r="Q236" s="57">
        <f t="shared" ref="Q236:Q237" si="382">M236-P236</f>
        <v>4174239604</v>
      </c>
      <c r="R236" s="57">
        <v>3155760396</v>
      </c>
      <c r="S236" s="57">
        <f t="shared" ref="S236:S237" si="383">+M236-R236</f>
        <v>4174239604</v>
      </c>
      <c r="T236" s="57">
        <f t="shared" ref="T236:T239" si="384">P236-R236</f>
        <v>0</v>
      </c>
      <c r="U236" s="57">
        <v>53079575</v>
      </c>
      <c r="V236" s="57">
        <f t="shared" ref="V236:V237" si="385">+R236-U236</f>
        <v>3102680821</v>
      </c>
      <c r="W236" s="57">
        <v>53079575</v>
      </c>
      <c r="X236" s="60">
        <f t="shared" ref="X236:X237" si="386">+U236-W236</f>
        <v>0</v>
      </c>
      <c r="Y236" s="61">
        <f t="shared" si="323"/>
        <v>0.43052665702592086</v>
      </c>
      <c r="Z236" s="61">
        <f t="shared" si="324"/>
        <v>7.2414154160982264E-3</v>
      </c>
      <c r="AA236" s="61">
        <f t="shared" si="325"/>
        <v>7.2414154160982264E-3</v>
      </c>
      <c r="AB236" s="61">
        <f t="shared" si="328"/>
        <v>1.6819900226671073E-2</v>
      </c>
      <c r="AC236" s="62">
        <f t="shared" si="373"/>
        <v>1</v>
      </c>
    </row>
    <row r="237" spans="1:29" ht="34.5" customHeight="1" x14ac:dyDescent="0.25">
      <c r="A237" s="321"/>
      <c r="B237" s="116" t="s">
        <v>42</v>
      </c>
      <c r="C237" s="55">
        <v>21</v>
      </c>
      <c r="D237" s="322"/>
      <c r="E237" s="323"/>
      <c r="F237" s="57">
        <v>14674158432</v>
      </c>
      <c r="G237" s="57">
        <v>0</v>
      </c>
      <c r="H237" s="57">
        <v>0</v>
      </c>
      <c r="I237" s="57">
        <v>0</v>
      </c>
      <c r="J237" s="57">
        <v>0</v>
      </c>
      <c r="K237" s="57"/>
      <c r="L237" s="57">
        <f t="shared" si="381"/>
        <v>0</v>
      </c>
      <c r="M237" s="58">
        <f>+F237+L237</f>
        <v>14674158432</v>
      </c>
      <c r="N237" s="59">
        <f t="shared" si="379"/>
        <v>1.4314309396031388E-3</v>
      </c>
      <c r="O237" s="58">
        <v>0</v>
      </c>
      <c r="P237" s="57">
        <v>0</v>
      </c>
      <c r="Q237" s="57">
        <f t="shared" si="382"/>
        <v>14674158432</v>
      </c>
      <c r="R237" s="57">
        <v>0</v>
      </c>
      <c r="S237" s="57">
        <f t="shared" si="383"/>
        <v>14674158432</v>
      </c>
      <c r="T237" s="57">
        <f t="shared" si="384"/>
        <v>0</v>
      </c>
      <c r="U237" s="57">
        <v>0</v>
      </c>
      <c r="V237" s="57">
        <f t="shared" si="385"/>
        <v>0</v>
      </c>
      <c r="W237" s="57">
        <v>0</v>
      </c>
      <c r="X237" s="60">
        <f t="shared" si="386"/>
        <v>0</v>
      </c>
      <c r="Y237" s="61">
        <f t="shared" si="323"/>
        <v>0</v>
      </c>
      <c r="Z237" s="61">
        <f t="shared" si="324"/>
        <v>0</v>
      </c>
      <c r="AA237" s="61">
        <f t="shared" si="325"/>
        <v>0</v>
      </c>
      <c r="AB237" s="61" t="s">
        <v>41</v>
      </c>
      <c r="AC237" s="62" t="s">
        <v>41</v>
      </c>
    </row>
    <row r="238" spans="1:29" ht="47.25" customHeight="1" x14ac:dyDescent="0.25">
      <c r="A238" s="46" t="s">
        <v>392</v>
      </c>
      <c r="B238" s="115" t="s">
        <v>42</v>
      </c>
      <c r="C238" s="47">
        <v>21</v>
      </c>
      <c r="D238" s="47" t="s">
        <v>39</v>
      </c>
      <c r="E238" s="48" t="s">
        <v>393</v>
      </c>
      <c r="F238" s="50">
        <f t="shared" ref="F238:X238" si="387">+F239</f>
        <v>5615841568</v>
      </c>
      <c r="G238" s="50">
        <f t="shared" si="387"/>
        <v>0</v>
      </c>
      <c r="H238" s="50">
        <f t="shared" si="387"/>
        <v>0</v>
      </c>
      <c r="I238" s="50">
        <f t="shared" si="387"/>
        <v>0</v>
      </c>
      <c r="J238" s="50">
        <f t="shared" si="387"/>
        <v>0</v>
      </c>
      <c r="K238" s="50">
        <f t="shared" si="387"/>
        <v>0</v>
      </c>
      <c r="L238" s="50">
        <f t="shared" si="370"/>
        <v>0</v>
      </c>
      <c r="M238" s="50">
        <f t="shared" si="387"/>
        <v>5615841568</v>
      </c>
      <c r="N238" s="51">
        <f t="shared" si="379"/>
        <v>5.4781263331698811E-4</v>
      </c>
      <c r="O238" s="50">
        <f t="shared" si="387"/>
        <v>0</v>
      </c>
      <c r="P238" s="50">
        <f t="shared" si="387"/>
        <v>0</v>
      </c>
      <c r="Q238" s="50">
        <f t="shared" si="387"/>
        <v>5615841568</v>
      </c>
      <c r="R238" s="50">
        <f t="shared" si="387"/>
        <v>0</v>
      </c>
      <c r="S238" s="50">
        <f t="shared" si="387"/>
        <v>5615841568</v>
      </c>
      <c r="T238" s="50">
        <f t="shared" si="387"/>
        <v>0</v>
      </c>
      <c r="U238" s="50">
        <f t="shared" si="387"/>
        <v>0</v>
      </c>
      <c r="V238" s="50">
        <f t="shared" si="387"/>
        <v>0</v>
      </c>
      <c r="W238" s="50">
        <f t="shared" si="387"/>
        <v>0</v>
      </c>
      <c r="X238" s="50">
        <f t="shared" si="387"/>
        <v>0</v>
      </c>
      <c r="Y238" s="52">
        <f t="shared" si="323"/>
        <v>0</v>
      </c>
      <c r="Z238" s="52">
        <f t="shared" si="324"/>
        <v>0</v>
      </c>
      <c r="AA238" s="52">
        <f t="shared" si="325"/>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0"/>
        <v>0</v>
      </c>
      <c r="M239" s="58">
        <f>+F239+L239</f>
        <v>5615841568</v>
      </c>
      <c r="N239" s="59">
        <f t="shared" si="379"/>
        <v>5.4781263331698811E-4</v>
      </c>
      <c r="O239" s="58">
        <v>0</v>
      </c>
      <c r="P239" s="57">
        <v>0</v>
      </c>
      <c r="Q239" s="57">
        <f t="shared" ref="Q239" si="388">M239-P239</f>
        <v>5615841568</v>
      </c>
      <c r="R239" s="57">
        <v>0</v>
      </c>
      <c r="S239" s="57">
        <f t="shared" ref="S239" si="389">+M239-R239</f>
        <v>5615841568</v>
      </c>
      <c r="T239" s="57">
        <f t="shared" si="384"/>
        <v>0</v>
      </c>
      <c r="U239" s="57">
        <v>0</v>
      </c>
      <c r="V239" s="57">
        <f t="shared" ref="V239" si="390">+R239-U239</f>
        <v>0</v>
      </c>
      <c r="W239" s="57">
        <v>0</v>
      </c>
      <c r="X239" s="60">
        <f t="shared" ref="X239" si="391">+U239-W239</f>
        <v>0</v>
      </c>
      <c r="Y239" s="61">
        <f t="shared" si="323"/>
        <v>0</v>
      </c>
      <c r="Z239" s="61">
        <f t="shared" si="324"/>
        <v>0</v>
      </c>
      <c r="AA239" s="61">
        <f t="shared" si="325"/>
        <v>0</v>
      </c>
      <c r="AB239" s="61" t="s">
        <v>41</v>
      </c>
      <c r="AC239" s="62" t="s">
        <v>41</v>
      </c>
    </row>
    <row r="240" spans="1:29" ht="42" customHeight="1" x14ac:dyDescent="0.25">
      <c r="A240" s="46" t="s">
        <v>395</v>
      </c>
      <c r="B240" s="47" t="s">
        <v>38</v>
      </c>
      <c r="C240" s="47">
        <v>10</v>
      </c>
      <c r="D240" s="47" t="s">
        <v>39</v>
      </c>
      <c r="E240" s="105" t="s">
        <v>396</v>
      </c>
      <c r="F240" s="50">
        <f t="shared" ref="F240:U244" si="392">+F241</f>
        <v>4403281909</v>
      </c>
      <c r="G240" s="50">
        <f t="shared" si="392"/>
        <v>0</v>
      </c>
      <c r="H240" s="50">
        <f t="shared" si="392"/>
        <v>0</v>
      </c>
      <c r="I240" s="50">
        <f t="shared" si="392"/>
        <v>0</v>
      </c>
      <c r="J240" s="50">
        <f t="shared" si="392"/>
        <v>0</v>
      </c>
      <c r="K240" s="50">
        <f t="shared" si="392"/>
        <v>0</v>
      </c>
      <c r="L240" s="50">
        <f t="shared" si="370"/>
        <v>0</v>
      </c>
      <c r="M240" s="50">
        <f t="shared" si="392"/>
        <v>4403281909</v>
      </c>
      <c r="N240" s="51">
        <f t="shared" si="379"/>
        <v>4.2953018325006E-4</v>
      </c>
      <c r="O240" s="50">
        <f t="shared" si="392"/>
        <v>0</v>
      </c>
      <c r="P240" s="50">
        <f t="shared" si="392"/>
        <v>4151073856.1999998</v>
      </c>
      <c r="Q240" s="50">
        <f t="shared" si="392"/>
        <v>252208052.80000019</v>
      </c>
      <c r="R240" s="50">
        <f t="shared" si="392"/>
        <v>3795883785.1999998</v>
      </c>
      <c r="S240" s="50">
        <f t="shared" si="392"/>
        <v>607398123.80000019</v>
      </c>
      <c r="T240" s="50">
        <f t="shared" si="392"/>
        <v>355190071</v>
      </c>
      <c r="U240" s="50">
        <f t="shared" si="392"/>
        <v>62253099</v>
      </c>
      <c r="V240" s="50">
        <f t="shared" ref="V240:X244" si="393">+V241</f>
        <v>3733630686.1999998</v>
      </c>
      <c r="W240" s="50">
        <f t="shared" si="393"/>
        <v>59899426</v>
      </c>
      <c r="X240" s="50">
        <f t="shared" si="393"/>
        <v>2353673</v>
      </c>
      <c r="Y240" s="52">
        <f t="shared" si="323"/>
        <v>0.86205786130601336</v>
      </c>
      <c r="Z240" s="52">
        <f t="shared" si="324"/>
        <v>1.4137886305384859E-2</v>
      </c>
      <c r="AA240" s="52">
        <f t="shared" si="325"/>
        <v>1.360335932104864E-2</v>
      </c>
      <c r="AB240" s="52">
        <f t="shared" si="328"/>
        <v>1.6400159362813572E-2</v>
      </c>
      <c r="AC240" s="53">
        <f t="shared" si="373"/>
        <v>0.96219187417481011</v>
      </c>
    </row>
    <row r="241" spans="1:29" ht="42" customHeight="1" x14ac:dyDescent="0.25">
      <c r="A241" s="46" t="s">
        <v>397</v>
      </c>
      <c r="B241" s="47" t="s">
        <v>38</v>
      </c>
      <c r="C241" s="47">
        <v>10</v>
      </c>
      <c r="D241" s="47" t="s">
        <v>39</v>
      </c>
      <c r="E241" s="105" t="s">
        <v>254</v>
      </c>
      <c r="F241" s="50">
        <f>+F242</f>
        <v>4403281909</v>
      </c>
      <c r="G241" s="50">
        <f t="shared" si="392"/>
        <v>0</v>
      </c>
      <c r="H241" s="50">
        <f t="shared" si="392"/>
        <v>0</v>
      </c>
      <c r="I241" s="50">
        <f t="shared" si="392"/>
        <v>0</v>
      </c>
      <c r="J241" s="50">
        <f t="shared" si="392"/>
        <v>0</v>
      </c>
      <c r="K241" s="50">
        <f t="shared" si="392"/>
        <v>0</v>
      </c>
      <c r="L241" s="50">
        <f t="shared" si="370"/>
        <v>0</v>
      </c>
      <c r="M241" s="50">
        <f>+M242</f>
        <v>4403281909</v>
      </c>
      <c r="N241" s="51">
        <f t="shared" si="379"/>
        <v>4.2953018325006E-4</v>
      </c>
      <c r="O241" s="50">
        <f t="shared" si="392"/>
        <v>0</v>
      </c>
      <c r="P241" s="50">
        <f t="shared" si="392"/>
        <v>4151073856.1999998</v>
      </c>
      <c r="Q241" s="50">
        <f t="shared" si="392"/>
        <v>252208052.80000019</v>
      </c>
      <c r="R241" s="50">
        <f t="shared" si="392"/>
        <v>3795883785.1999998</v>
      </c>
      <c r="S241" s="50">
        <f t="shared" si="392"/>
        <v>607398123.80000019</v>
      </c>
      <c r="T241" s="50">
        <f t="shared" si="392"/>
        <v>355190071</v>
      </c>
      <c r="U241" s="50">
        <f t="shared" si="392"/>
        <v>62253099</v>
      </c>
      <c r="V241" s="50">
        <f t="shared" si="393"/>
        <v>3733630686.1999998</v>
      </c>
      <c r="W241" s="50">
        <f t="shared" si="393"/>
        <v>59899426</v>
      </c>
      <c r="X241" s="50">
        <f t="shared" si="393"/>
        <v>2353673</v>
      </c>
      <c r="Y241" s="52">
        <f t="shared" si="323"/>
        <v>0.86205786130601336</v>
      </c>
      <c r="Z241" s="52">
        <f t="shared" si="324"/>
        <v>1.4137886305384859E-2</v>
      </c>
      <c r="AA241" s="52">
        <f t="shared" si="325"/>
        <v>1.360335932104864E-2</v>
      </c>
      <c r="AB241" s="52">
        <f t="shared" si="328"/>
        <v>1.6400159362813572E-2</v>
      </c>
      <c r="AC241" s="53">
        <f t="shared" si="373"/>
        <v>0.96219187417481011</v>
      </c>
    </row>
    <row r="242" spans="1:29" s="32" customFormat="1" ht="63.75" customHeight="1" x14ac:dyDescent="0.25">
      <c r="A242" s="46" t="s">
        <v>398</v>
      </c>
      <c r="B242" s="47" t="s">
        <v>38</v>
      </c>
      <c r="C242" s="47">
        <v>10</v>
      </c>
      <c r="D242" s="47" t="s">
        <v>39</v>
      </c>
      <c r="E242" s="105" t="s">
        <v>399</v>
      </c>
      <c r="F242" s="50">
        <f t="shared" ref="F242:T244" si="394">+F243</f>
        <v>4403281909</v>
      </c>
      <c r="G242" s="50">
        <f t="shared" si="394"/>
        <v>0</v>
      </c>
      <c r="H242" s="50">
        <f t="shared" si="394"/>
        <v>0</v>
      </c>
      <c r="I242" s="50">
        <f t="shared" si="394"/>
        <v>0</v>
      </c>
      <c r="J242" s="50">
        <f t="shared" si="394"/>
        <v>0</v>
      </c>
      <c r="K242" s="50">
        <f t="shared" si="394"/>
        <v>0</v>
      </c>
      <c r="L242" s="50">
        <f t="shared" si="370"/>
        <v>0</v>
      </c>
      <c r="M242" s="50">
        <f t="shared" si="394"/>
        <v>4403281909</v>
      </c>
      <c r="N242" s="51">
        <f t="shared" si="379"/>
        <v>4.2953018325006E-4</v>
      </c>
      <c r="O242" s="50">
        <f t="shared" si="394"/>
        <v>0</v>
      </c>
      <c r="P242" s="50">
        <f t="shared" si="394"/>
        <v>4151073856.1999998</v>
      </c>
      <c r="Q242" s="50">
        <f t="shared" si="394"/>
        <v>252208052.80000019</v>
      </c>
      <c r="R242" s="50">
        <f t="shared" si="394"/>
        <v>3795883785.1999998</v>
      </c>
      <c r="S242" s="50">
        <f t="shared" si="394"/>
        <v>607398123.80000019</v>
      </c>
      <c r="T242" s="50">
        <f t="shared" si="394"/>
        <v>355190071</v>
      </c>
      <c r="U242" s="50">
        <f t="shared" si="392"/>
        <v>62253099</v>
      </c>
      <c r="V242" s="50">
        <f t="shared" si="393"/>
        <v>3733630686.1999998</v>
      </c>
      <c r="W242" s="50">
        <f t="shared" si="393"/>
        <v>59899426</v>
      </c>
      <c r="X242" s="50">
        <f t="shared" si="393"/>
        <v>2353673</v>
      </c>
      <c r="Y242" s="52">
        <f t="shared" si="323"/>
        <v>0.86205786130601336</v>
      </c>
      <c r="Z242" s="52">
        <f t="shared" si="324"/>
        <v>1.4137886305384859E-2</v>
      </c>
      <c r="AA242" s="52">
        <f t="shared" si="325"/>
        <v>1.360335932104864E-2</v>
      </c>
      <c r="AB242" s="52">
        <f t="shared" si="328"/>
        <v>1.6400159362813572E-2</v>
      </c>
      <c r="AC242" s="53">
        <f t="shared" si="373"/>
        <v>0.96219187417481011</v>
      </c>
    </row>
    <row r="243" spans="1:29" s="32" customFormat="1" ht="63.75" customHeight="1" x14ac:dyDescent="0.25">
      <c r="A243" s="46" t="s">
        <v>400</v>
      </c>
      <c r="B243" s="47" t="s">
        <v>38</v>
      </c>
      <c r="C243" s="47">
        <v>10</v>
      </c>
      <c r="D243" s="47" t="s">
        <v>39</v>
      </c>
      <c r="E243" s="48" t="s">
        <v>401</v>
      </c>
      <c r="F243" s="50">
        <f t="shared" si="394"/>
        <v>4403281909</v>
      </c>
      <c r="G243" s="50">
        <f t="shared" si="394"/>
        <v>0</v>
      </c>
      <c r="H243" s="50">
        <f t="shared" si="394"/>
        <v>0</v>
      </c>
      <c r="I243" s="50">
        <f t="shared" si="394"/>
        <v>0</v>
      </c>
      <c r="J243" s="50">
        <f t="shared" si="394"/>
        <v>0</v>
      </c>
      <c r="K243" s="50">
        <f t="shared" si="394"/>
        <v>0</v>
      </c>
      <c r="L243" s="50">
        <f t="shared" si="370"/>
        <v>0</v>
      </c>
      <c r="M243" s="50">
        <f t="shared" si="394"/>
        <v>4403281909</v>
      </c>
      <c r="N243" s="51">
        <f t="shared" si="379"/>
        <v>4.2953018325006E-4</v>
      </c>
      <c r="O243" s="50">
        <f t="shared" si="394"/>
        <v>0</v>
      </c>
      <c r="P243" s="50">
        <f t="shared" si="394"/>
        <v>4151073856.1999998</v>
      </c>
      <c r="Q243" s="50">
        <f t="shared" si="394"/>
        <v>252208052.80000019</v>
      </c>
      <c r="R243" s="50">
        <f t="shared" si="394"/>
        <v>3795883785.1999998</v>
      </c>
      <c r="S243" s="50">
        <f t="shared" si="394"/>
        <v>607398123.80000019</v>
      </c>
      <c r="T243" s="50">
        <f t="shared" si="394"/>
        <v>355190071</v>
      </c>
      <c r="U243" s="50">
        <f t="shared" si="392"/>
        <v>62253099</v>
      </c>
      <c r="V243" s="50">
        <f t="shared" si="393"/>
        <v>3733630686.1999998</v>
      </c>
      <c r="W243" s="50">
        <f t="shared" si="393"/>
        <v>59899426</v>
      </c>
      <c r="X243" s="50">
        <f t="shared" si="393"/>
        <v>2353673</v>
      </c>
      <c r="Y243" s="52">
        <f t="shared" si="323"/>
        <v>0.86205786130601336</v>
      </c>
      <c r="Z243" s="52">
        <f t="shared" si="324"/>
        <v>1.4137886305384859E-2</v>
      </c>
      <c r="AA243" s="52">
        <f t="shared" si="325"/>
        <v>1.360335932104864E-2</v>
      </c>
      <c r="AB243" s="52">
        <f t="shared" si="328"/>
        <v>1.6400159362813572E-2</v>
      </c>
      <c r="AC243" s="53">
        <f t="shared" si="373"/>
        <v>0.96219187417481011</v>
      </c>
    </row>
    <row r="244" spans="1:29" ht="46.5" customHeight="1" x14ac:dyDescent="0.25">
      <c r="A244" s="46" t="s">
        <v>402</v>
      </c>
      <c r="B244" s="47" t="s">
        <v>38</v>
      </c>
      <c r="C244" s="47">
        <v>10</v>
      </c>
      <c r="D244" s="47" t="s">
        <v>39</v>
      </c>
      <c r="E244" s="48" t="s">
        <v>393</v>
      </c>
      <c r="F244" s="50">
        <f t="shared" si="394"/>
        <v>4403281909</v>
      </c>
      <c r="G244" s="50">
        <f t="shared" si="394"/>
        <v>0</v>
      </c>
      <c r="H244" s="50">
        <f t="shared" si="394"/>
        <v>0</v>
      </c>
      <c r="I244" s="50">
        <f t="shared" si="394"/>
        <v>0</v>
      </c>
      <c r="J244" s="50">
        <f t="shared" si="394"/>
        <v>0</v>
      </c>
      <c r="K244" s="50">
        <f t="shared" si="394"/>
        <v>0</v>
      </c>
      <c r="L244" s="50">
        <f t="shared" si="370"/>
        <v>0</v>
      </c>
      <c r="M244" s="50">
        <f t="shared" si="394"/>
        <v>4403281909</v>
      </c>
      <c r="N244" s="51">
        <f t="shared" si="379"/>
        <v>4.2953018325006E-4</v>
      </c>
      <c r="O244" s="50">
        <f t="shared" si="394"/>
        <v>0</v>
      </c>
      <c r="P244" s="50">
        <f t="shared" si="394"/>
        <v>4151073856.1999998</v>
      </c>
      <c r="Q244" s="50">
        <f t="shared" si="394"/>
        <v>252208052.80000019</v>
      </c>
      <c r="R244" s="50">
        <f t="shared" si="394"/>
        <v>3795883785.1999998</v>
      </c>
      <c r="S244" s="50">
        <f t="shared" si="394"/>
        <v>607398123.80000019</v>
      </c>
      <c r="T244" s="50">
        <f t="shared" si="394"/>
        <v>355190071</v>
      </c>
      <c r="U244" s="50">
        <f t="shared" si="392"/>
        <v>62253099</v>
      </c>
      <c r="V244" s="50">
        <f t="shared" si="393"/>
        <v>3733630686.1999998</v>
      </c>
      <c r="W244" s="50">
        <f t="shared" si="393"/>
        <v>59899426</v>
      </c>
      <c r="X244" s="50">
        <f t="shared" si="393"/>
        <v>2353673</v>
      </c>
      <c r="Y244" s="52">
        <f t="shared" si="323"/>
        <v>0.86205786130601336</v>
      </c>
      <c r="Z244" s="52">
        <f t="shared" si="324"/>
        <v>1.4137886305384859E-2</v>
      </c>
      <c r="AA244" s="52">
        <f t="shared" si="325"/>
        <v>1.360335932104864E-2</v>
      </c>
      <c r="AB244" s="52">
        <f t="shared" si="328"/>
        <v>1.6400159362813572E-2</v>
      </c>
      <c r="AC244" s="53">
        <f t="shared" si="373"/>
        <v>0.96219187417481011</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0"/>
        <v>0</v>
      </c>
      <c r="M245" s="58">
        <f>+F245+L245</f>
        <v>4403281909</v>
      </c>
      <c r="N245" s="59">
        <f t="shared" si="379"/>
        <v>4.2953018325006E-4</v>
      </c>
      <c r="O245" s="57">
        <v>0</v>
      </c>
      <c r="P245" s="58">
        <v>4151073856.1999998</v>
      </c>
      <c r="Q245" s="57">
        <f t="shared" ref="Q245" si="395">M245-P245</f>
        <v>252208052.80000019</v>
      </c>
      <c r="R245" s="58">
        <v>3795883785.1999998</v>
      </c>
      <c r="S245" s="57">
        <f t="shared" ref="S245" si="396">+M245-R245</f>
        <v>607398123.80000019</v>
      </c>
      <c r="T245" s="57">
        <f t="shared" ref="T245" si="397">P245-R245</f>
        <v>355190071</v>
      </c>
      <c r="U245" s="58">
        <v>62253099</v>
      </c>
      <c r="V245" s="57">
        <f t="shared" ref="V245" si="398">+R245-U245</f>
        <v>3733630686.1999998</v>
      </c>
      <c r="W245" s="58">
        <v>59899426</v>
      </c>
      <c r="X245" s="60">
        <f t="shared" ref="X245" si="399">+U245-W245</f>
        <v>2353673</v>
      </c>
      <c r="Y245" s="61">
        <f t="shared" si="323"/>
        <v>0.86205786130601336</v>
      </c>
      <c r="Z245" s="61">
        <f t="shared" si="324"/>
        <v>1.4137886305384859E-2</v>
      </c>
      <c r="AA245" s="61">
        <f t="shared" si="325"/>
        <v>1.360335932104864E-2</v>
      </c>
      <c r="AB245" s="61">
        <f t="shared" si="328"/>
        <v>1.6400159362813572E-2</v>
      </c>
      <c r="AC245" s="62">
        <f t="shared" si="373"/>
        <v>0.96219187417481011</v>
      </c>
    </row>
    <row r="246" spans="1:29" s="32" customFormat="1" ht="39.75" customHeight="1" x14ac:dyDescent="0.25">
      <c r="A246" s="312" t="s">
        <v>404</v>
      </c>
      <c r="B246" s="47" t="s">
        <v>38</v>
      </c>
      <c r="C246" s="47">
        <v>10</v>
      </c>
      <c r="D246" s="316" t="s">
        <v>39</v>
      </c>
      <c r="E246" s="308" t="s">
        <v>405</v>
      </c>
      <c r="F246" s="50">
        <f t="shared" ref="F246:K247" si="400">+F248</f>
        <v>216105072049</v>
      </c>
      <c r="G246" s="50">
        <f t="shared" si="400"/>
        <v>0</v>
      </c>
      <c r="H246" s="50">
        <f t="shared" si="400"/>
        <v>0</v>
      </c>
      <c r="I246" s="50">
        <f t="shared" si="400"/>
        <v>0</v>
      </c>
      <c r="J246" s="50">
        <f t="shared" si="400"/>
        <v>0</v>
      </c>
      <c r="K246" s="50">
        <f t="shared" si="400"/>
        <v>0</v>
      </c>
      <c r="L246" s="50">
        <f t="shared" si="370"/>
        <v>0</v>
      </c>
      <c r="M246" s="50">
        <f t="shared" ref="M246" si="401">+M248</f>
        <v>216105072049</v>
      </c>
      <c r="N246" s="51">
        <f t="shared" si="379"/>
        <v>2.1080560617467926E-2</v>
      </c>
      <c r="O246" s="50">
        <f t="shared" ref="O246:X247" si="402">+O248</f>
        <v>0</v>
      </c>
      <c r="P246" s="50">
        <f t="shared" si="402"/>
        <v>50067937561</v>
      </c>
      <c r="Q246" s="50">
        <f t="shared" si="402"/>
        <v>166037134488</v>
      </c>
      <c r="R246" s="50">
        <f t="shared" si="402"/>
        <v>50067937561</v>
      </c>
      <c r="S246" s="50">
        <f t="shared" si="402"/>
        <v>166037134488</v>
      </c>
      <c r="T246" s="50">
        <f t="shared" si="402"/>
        <v>0</v>
      </c>
      <c r="U246" s="50">
        <f t="shared" si="402"/>
        <v>0</v>
      </c>
      <c r="V246" s="50">
        <f t="shared" si="402"/>
        <v>50067937561</v>
      </c>
      <c r="W246" s="50">
        <f t="shared" si="402"/>
        <v>0</v>
      </c>
      <c r="X246" s="50">
        <f t="shared" si="402"/>
        <v>0</v>
      </c>
      <c r="Y246" s="52">
        <f t="shared" si="323"/>
        <v>0.23168330611716284</v>
      </c>
      <c r="Z246" s="52">
        <f t="shared" si="324"/>
        <v>0</v>
      </c>
      <c r="AA246" s="52">
        <f t="shared" si="325"/>
        <v>0</v>
      </c>
      <c r="AB246" s="52">
        <f t="shared" si="328"/>
        <v>0</v>
      </c>
      <c r="AC246" s="53" t="s">
        <v>41</v>
      </c>
    </row>
    <row r="247" spans="1:29" s="32" customFormat="1" ht="39.75" customHeight="1" x14ac:dyDescent="0.25">
      <c r="A247" s="312"/>
      <c r="B247" s="47" t="s">
        <v>42</v>
      </c>
      <c r="C247" s="47">
        <v>21</v>
      </c>
      <c r="D247" s="316"/>
      <c r="E247" s="308"/>
      <c r="F247" s="50">
        <f>+F249</f>
        <v>576482182828</v>
      </c>
      <c r="G247" s="50">
        <f t="shared" si="400"/>
        <v>0</v>
      </c>
      <c r="H247" s="50">
        <f t="shared" si="400"/>
        <v>0</v>
      </c>
      <c r="I247" s="50">
        <f t="shared" si="400"/>
        <v>0</v>
      </c>
      <c r="J247" s="50">
        <f t="shared" si="400"/>
        <v>0</v>
      </c>
      <c r="K247" s="50">
        <f t="shared" si="400"/>
        <v>0</v>
      </c>
      <c r="L247" s="50">
        <f t="shared" si="370"/>
        <v>0</v>
      </c>
      <c r="M247" s="50">
        <f>+M249</f>
        <v>576482182828</v>
      </c>
      <c r="N247" s="51">
        <f t="shared" si="379"/>
        <v>5.6234532048560104E-2</v>
      </c>
      <c r="O247" s="50">
        <f t="shared" si="402"/>
        <v>0</v>
      </c>
      <c r="P247" s="50">
        <f t="shared" si="402"/>
        <v>347481589987.32001</v>
      </c>
      <c r="Q247" s="50">
        <f t="shared" si="402"/>
        <v>229000592840.67999</v>
      </c>
      <c r="R247" s="50">
        <f t="shared" si="402"/>
        <v>7462250922.1000004</v>
      </c>
      <c r="S247" s="50">
        <f t="shared" si="402"/>
        <v>569019931905.90002</v>
      </c>
      <c r="T247" s="50">
        <f t="shared" si="402"/>
        <v>340019339065.21997</v>
      </c>
      <c r="U247" s="50">
        <f t="shared" si="402"/>
        <v>122471700</v>
      </c>
      <c r="V247" s="50">
        <f t="shared" si="402"/>
        <v>7339779222.1000004</v>
      </c>
      <c r="W247" s="50">
        <f t="shared" si="402"/>
        <v>120105456</v>
      </c>
      <c r="X247" s="50">
        <f t="shared" si="402"/>
        <v>2366244</v>
      </c>
      <c r="Y247" s="52">
        <f t="shared" si="323"/>
        <v>1.2944460634486682E-2</v>
      </c>
      <c r="Z247" s="52">
        <f t="shared" si="324"/>
        <v>2.1244663520943687E-4</v>
      </c>
      <c r="AA247" s="52">
        <f t="shared" si="325"/>
        <v>2.0834200878647939E-4</v>
      </c>
      <c r="AB247" s="52">
        <f t="shared" si="328"/>
        <v>1.6412165883794006E-2</v>
      </c>
      <c r="AC247" s="53">
        <f t="shared" si="373"/>
        <v>0.98067925896349928</v>
      </c>
    </row>
    <row r="248" spans="1:29" ht="42" customHeight="1" x14ac:dyDescent="0.25">
      <c r="A248" s="312" t="s">
        <v>406</v>
      </c>
      <c r="B248" s="47" t="s">
        <v>38</v>
      </c>
      <c r="C248" s="47">
        <v>10</v>
      </c>
      <c r="D248" s="316" t="s">
        <v>39</v>
      </c>
      <c r="E248" s="308" t="s">
        <v>254</v>
      </c>
      <c r="F248" s="50">
        <f>+F260</f>
        <v>216105072049</v>
      </c>
      <c r="G248" s="50">
        <f t="shared" ref="G248:K248" si="403">+G260</f>
        <v>0</v>
      </c>
      <c r="H248" s="50">
        <f t="shared" si="403"/>
        <v>0</v>
      </c>
      <c r="I248" s="50">
        <f t="shared" si="403"/>
        <v>0</v>
      </c>
      <c r="J248" s="50">
        <f t="shared" si="403"/>
        <v>0</v>
      </c>
      <c r="K248" s="50">
        <f t="shared" si="403"/>
        <v>0</v>
      </c>
      <c r="L248" s="50">
        <f t="shared" si="370"/>
        <v>0</v>
      </c>
      <c r="M248" s="50">
        <f>+M260</f>
        <v>216105072049</v>
      </c>
      <c r="N248" s="51">
        <f t="shared" si="379"/>
        <v>2.1080560617467926E-2</v>
      </c>
      <c r="O248" s="50">
        <f t="shared" ref="O248:X248" si="404">+O260</f>
        <v>0</v>
      </c>
      <c r="P248" s="50">
        <f t="shared" si="404"/>
        <v>50067937561</v>
      </c>
      <c r="Q248" s="50">
        <f t="shared" si="404"/>
        <v>166037134488</v>
      </c>
      <c r="R248" s="50">
        <f t="shared" si="404"/>
        <v>50067937561</v>
      </c>
      <c r="S248" s="50">
        <f t="shared" si="404"/>
        <v>166037134488</v>
      </c>
      <c r="T248" s="50">
        <f t="shared" si="404"/>
        <v>0</v>
      </c>
      <c r="U248" s="50">
        <f t="shared" si="404"/>
        <v>0</v>
      </c>
      <c r="V248" s="50">
        <f t="shared" si="404"/>
        <v>50067937561</v>
      </c>
      <c r="W248" s="50">
        <f t="shared" si="404"/>
        <v>0</v>
      </c>
      <c r="X248" s="50">
        <f t="shared" si="404"/>
        <v>0</v>
      </c>
      <c r="Y248" s="52">
        <f t="shared" si="323"/>
        <v>0.23168330611716284</v>
      </c>
      <c r="Z248" s="52">
        <f t="shared" si="324"/>
        <v>0</v>
      </c>
      <c r="AA248" s="52">
        <f t="shared" si="325"/>
        <v>0</v>
      </c>
      <c r="AB248" s="52">
        <f t="shared" si="328"/>
        <v>0</v>
      </c>
      <c r="AC248" s="53" t="s">
        <v>41</v>
      </c>
    </row>
    <row r="249" spans="1:29" ht="45.75" customHeight="1" x14ac:dyDescent="0.25">
      <c r="A249" s="312"/>
      <c r="B249" s="47" t="s">
        <v>42</v>
      </c>
      <c r="C249" s="47">
        <v>21</v>
      </c>
      <c r="D249" s="316"/>
      <c r="E249" s="308"/>
      <c r="F249" s="50">
        <f>+F250+F256+F271+F277</f>
        <v>576482182828</v>
      </c>
      <c r="G249" s="50">
        <f t="shared" ref="G249:K249" si="405">+G250+G256+G271+G277</f>
        <v>0</v>
      </c>
      <c r="H249" s="50">
        <f t="shared" si="405"/>
        <v>0</v>
      </c>
      <c r="I249" s="50">
        <f t="shared" si="405"/>
        <v>0</v>
      </c>
      <c r="J249" s="50">
        <f t="shared" si="405"/>
        <v>0</v>
      </c>
      <c r="K249" s="50">
        <f t="shared" si="405"/>
        <v>0</v>
      </c>
      <c r="L249" s="50">
        <f t="shared" ref="L249:N249" si="406">+L250</f>
        <v>0</v>
      </c>
      <c r="M249" s="50">
        <f>+M250+M256+M271+M277</f>
        <v>576482182828</v>
      </c>
      <c r="N249" s="95">
        <f t="shared" si="406"/>
        <v>1.9914875972925208E-2</v>
      </c>
      <c r="O249" s="50">
        <f t="shared" ref="O249:X249" si="407">+O250+O256+O271+O277</f>
        <v>0</v>
      </c>
      <c r="P249" s="50">
        <f t="shared" si="407"/>
        <v>347481589987.32001</v>
      </c>
      <c r="Q249" s="50">
        <f t="shared" si="407"/>
        <v>229000592840.67999</v>
      </c>
      <c r="R249" s="50">
        <f t="shared" si="407"/>
        <v>7462250922.1000004</v>
      </c>
      <c r="S249" s="50">
        <f t="shared" si="407"/>
        <v>569019931905.90002</v>
      </c>
      <c r="T249" s="50">
        <f t="shared" si="407"/>
        <v>340019339065.21997</v>
      </c>
      <c r="U249" s="50">
        <f t="shared" si="407"/>
        <v>122471700</v>
      </c>
      <c r="V249" s="50">
        <f t="shared" si="407"/>
        <v>7339779222.1000004</v>
      </c>
      <c r="W249" s="50">
        <f t="shared" si="407"/>
        <v>120105456</v>
      </c>
      <c r="X249" s="50">
        <f t="shared" si="407"/>
        <v>2366244</v>
      </c>
      <c r="Y249" s="52">
        <f t="shared" si="323"/>
        <v>1.2944460634486682E-2</v>
      </c>
      <c r="Z249" s="52">
        <f t="shared" si="324"/>
        <v>2.1244663520943687E-4</v>
      </c>
      <c r="AA249" s="52">
        <f t="shared" si="325"/>
        <v>2.0834200878647939E-4</v>
      </c>
      <c r="AB249" s="52">
        <f t="shared" si="328"/>
        <v>1.6412165883794006E-2</v>
      </c>
      <c r="AC249" s="53">
        <f t="shared" si="373"/>
        <v>0.98067925896349928</v>
      </c>
    </row>
    <row r="250" spans="1:29" ht="82.5" customHeight="1" x14ac:dyDescent="0.25">
      <c r="A250" s="112" t="s">
        <v>407</v>
      </c>
      <c r="B250" s="47" t="s">
        <v>42</v>
      </c>
      <c r="C250" s="47">
        <v>21</v>
      </c>
      <c r="D250" s="47" t="s">
        <v>39</v>
      </c>
      <c r="E250" s="48" t="s">
        <v>408</v>
      </c>
      <c r="F250" s="50">
        <f>+F251</f>
        <v>204155182828</v>
      </c>
      <c r="G250" s="50">
        <f t="shared" ref="G250:K250" si="408">+G251</f>
        <v>0</v>
      </c>
      <c r="H250" s="50">
        <f t="shared" si="408"/>
        <v>0</v>
      </c>
      <c r="I250" s="50">
        <f t="shared" si="408"/>
        <v>0</v>
      </c>
      <c r="J250" s="50">
        <f t="shared" si="408"/>
        <v>0</v>
      </c>
      <c r="K250" s="50">
        <f t="shared" si="408"/>
        <v>0</v>
      </c>
      <c r="L250" s="50">
        <f t="shared" si="370"/>
        <v>0</v>
      </c>
      <c r="M250" s="50">
        <f>+M251</f>
        <v>204155182828</v>
      </c>
      <c r="N250" s="51">
        <f t="shared" ref="N250:N304" si="409">M250/$M$345</f>
        <v>1.9914875972925208E-2</v>
      </c>
      <c r="O250" s="50">
        <f t="shared" ref="O250:X250" si="410">+O251</f>
        <v>0</v>
      </c>
      <c r="P250" s="50">
        <f t="shared" si="410"/>
        <v>12281785765.219999</v>
      </c>
      <c r="Q250" s="50">
        <f t="shared" si="410"/>
        <v>191873397062.78</v>
      </c>
      <c r="R250" s="50">
        <f t="shared" si="410"/>
        <v>415557600</v>
      </c>
      <c r="S250" s="50">
        <f t="shared" si="410"/>
        <v>203739625228</v>
      </c>
      <c r="T250" s="50">
        <f t="shared" si="410"/>
        <v>11866228165.219999</v>
      </c>
      <c r="U250" s="50">
        <f t="shared" si="410"/>
        <v>0</v>
      </c>
      <c r="V250" s="50">
        <f t="shared" si="410"/>
        <v>415557600</v>
      </c>
      <c r="W250" s="50">
        <f t="shared" si="410"/>
        <v>0</v>
      </c>
      <c r="X250" s="50">
        <f t="shared" si="410"/>
        <v>0</v>
      </c>
      <c r="Y250" s="52">
        <f t="shared" si="323"/>
        <v>2.0354986547175035E-3</v>
      </c>
      <c r="Z250" s="52">
        <f t="shared" si="324"/>
        <v>0</v>
      </c>
      <c r="AA250" s="52">
        <f t="shared" si="325"/>
        <v>0</v>
      </c>
      <c r="AB250" s="52">
        <f t="shared" si="328"/>
        <v>0</v>
      </c>
      <c r="AC250" s="53" t="s">
        <v>41</v>
      </c>
    </row>
    <row r="251" spans="1:29" ht="110.25" customHeight="1" x14ac:dyDescent="0.25">
      <c r="A251" s="46" t="s">
        <v>409</v>
      </c>
      <c r="B251" s="47" t="s">
        <v>42</v>
      </c>
      <c r="C251" s="47">
        <v>21</v>
      </c>
      <c r="D251" s="47" t="s">
        <v>39</v>
      </c>
      <c r="E251" s="48" t="s">
        <v>410</v>
      </c>
      <c r="F251" s="50">
        <f>+F252+F254</f>
        <v>204155182828</v>
      </c>
      <c r="G251" s="50">
        <f t="shared" ref="G251:K251" si="411">+G252+G254</f>
        <v>0</v>
      </c>
      <c r="H251" s="50">
        <f t="shared" si="411"/>
        <v>0</v>
      </c>
      <c r="I251" s="50">
        <f t="shared" si="411"/>
        <v>0</v>
      </c>
      <c r="J251" s="50">
        <f t="shared" si="411"/>
        <v>0</v>
      </c>
      <c r="K251" s="50">
        <f t="shared" si="411"/>
        <v>0</v>
      </c>
      <c r="L251" s="50">
        <f t="shared" si="370"/>
        <v>0</v>
      </c>
      <c r="M251" s="50">
        <f>+M252+M254</f>
        <v>204155182828</v>
      </c>
      <c r="N251" s="51">
        <f t="shared" si="409"/>
        <v>1.9914875972925208E-2</v>
      </c>
      <c r="O251" s="50">
        <f t="shared" ref="O251:X251" si="412">+O252+O254</f>
        <v>0</v>
      </c>
      <c r="P251" s="50">
        <f t="shared" si="412"/>
        <v>12281785765.219999</v>
      </c>
      <c r="Q251" s="50">
        <f t="shared" si="412"/>
        <v>191873397062.78</v>
      </c>
      <c r="R251" s="50">
        <f t="shared" si="412"/>
        <v>415557600</v>
      </c>
      <c r="S251" s="50">
        <f t="shared" si="412"/>
        <v>203739625228</v>
      </c>
      <c r="T251" s="50">
        <f t="shared" si="412"/>
        <v>11866228165.219999</v>
      </c>
      <c r="U251" s="50">
        <f t="shared" si="412"/>
        <v>0</v>
      </c>
      <c r="V251" s="50">
        <f t="shared" si="412"/>
        <v>415557600</v>
      </c>
      <c r="W251" s="50">
        <f t="shared" si="412"/>
        <v>0</v>
      </c>
      <c r="X251" s="50">
        <f t="shared" si="412"/>
        <v>0</v>
      </c>
      <c r="Y251" s="52">
        <f t="shared" si="323"/>
        <v>2.0354986547175035E-3</v>
      </c>
      <c r="Z251" s="52">
        <f t="shared" si="324"/>
        <v>0</v>
      </c>
      <c r="AA251" s="52">
        <f t="shared" si="325"/>
        <v>0</v>
      </c>
      <c r="AB251" s="52">
        <f t="shared" si="328"/>
        <v>0</v>
      </c>
      <c r="AC251" s="53" t="s">
        <v>41</v>
      </c>
    </row>
    <row r="252" spans="1:29" ht="42" customHeight="1" x14ac:dyDescent="0.25">
      <c r="A252" s="46" t="s">
        <v>411</v>
      </c>
      <c r="B252" s="47" t="s">
        <v>42</v>
      </c>
      <c r="C252" s="47">
        <v>21</v>
      </c>
      <c r="D252" s="47" t="s">
        <v>39</v>
      </c>
      <c r="E252" s="48" t="s">
        <v>412</v>
      </c>
      <c r="F252" s="50">
        <f t="shared" ref="F252:X252" si="413">+F253</f>
        <v>200000000000</v>
      </c>
      <c r="G252" s="50">
        <f t="shared" si="413"/>
        <v>0</v>
      </c>
      <c r="H252" s="50">
        <f t="shared" si="413"/>
        <v>0</v>
      </c>
      <c r="I252" s="50">
        <f t="shared" si="413"/>
        <v>0</v>
      </c>
      <c r="J252" s="50">
        <f t="shared" si="413"/>
        <v>0</v>
      </c>
      <c r="K252" s="50">
        <f t="shared" si="413"/>
        <v>0</v>
      </c>
      <c r="L252" s="50">
        <f t="shared" si="370"/>
        <v>0</v>
      </c>
      <c r="M252" s="50">
        <f t="shared" si="413"/>
        <v>200000000000</v>
      </c>
      <c r="N252" s="51">
        <f t="shared" si="409"/>
        <v>1.9509547293446297E-2</v>
      </c>
      <c r="O252" s="50">
        <f t="shared" si="413"/>
        <v>0</v>
      </c>
      <c r="P252" s="50">
        <f t="shared" si="413"/>
        <v>11866228165.219999</v>
      </c>
      <c r="Q252" s="50">
        <f t="shared" si="413"/>
        <v>188133771834.78</v>
      </c>
      <c r="R252" s="50">
        <f t="shared" si="413"/>
        <v>0</v>
      </c>
      <c r="S252" s="50">
        <f t="shared" si="413"/>
        <v>200000000000</v>
      </c>
      <c r="T252" s="50">
        <f t="shared" si="413"/>
        <v>11866228165.219999</v>
      </c>
      <c r="U252" s="50">
        <f t="shared" si="413"/>
        <v>0</v>
      </c>
      <c r="V252" s="50">
        <f t="shared" si="413"/>
        <v>0</v>
      </c>
      <c r="W252" s="50">
        <f t="shared" si="413"/>
        <v>0</v>
      </c>
      <c r="X252" s="50">
        <f t="shared" si="413"/>
        <v>0</v>
      </c>
      <c r="Y252" s="52">
        <f t="shared" si="323"/>
        <v>0</v>
      </c>
      <c r="Z252" s="52">
        <f t="shared" si="324"/>
        <v>0</v>
      </c>
      <c r="AA252" s="52">
        <f t="shared" si="325"/>
        <v>0</v>
      </c>
      <c r="AB252" s="52" t="s">
        <v>41</v>
      </c>
      <c r="AC252" s="53" t="s">
        <v>41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0"/>
        <v>0</v>
      </c>
      <c r="M253" s="58">
        <f>+F253+L253</f>
        <v>200000000000</v>
      </c>
      <c r="N253" s="59">
        <f t="shared" si="409"/>
        <v>1.9509547293446297E-2</v>
      </c>
      <c r="O253" s="57">
        <v>0</v>
      </c>
      <c r="P253" s="58">
        <v>11866228165.219999</v>
      </c>
      <c r="Q253" s="57">
        <f t="shared" ref="Q253" si="414">M253-P253</f>
        <v>188133771834.78</v>
      </c>
      <c r="R253" s="58">
        <v>0</v>
      </c>
      <c r="S253" s="109">
        <f>+M253-R253</f>
        <v>200000000000</v>
      </c>
      <c r="T253" s="57">
        <f t="shared" ref="T253" si="415">P253-R253</f>
        <v>11866228165.219999</v>
      </c>
      <c r="U253" s="58">
        <v>0</v>
      </c>
      <c r="V253" s="57">
        <f t="shared" ref="V253" si="416">+R253-U253</f>
        <v>0</v>
      </c>
      <c r="W253" s="58">
        <v>0</v>
      </c>
      <c r="X253" s="60">
        <f t="shared" ref="X253" si="417">+U253-W253</f>
        <v>0</v>
      </c>
      <c r="Y253" s="61">
        <f t="shared" si="323"/>
        <v>0</v>
      </c>
      <c r="Z253" s="61">
        <f t="shared" si="324"/>
        <v>0</v>
      </c>
      <c r="AA253" s="61">
        <f t="shared" si="325"/>
        <v>0</v>
      </c>
      <c r="AB253" s="61" t="s">
        <v>41</v>
      </c>
      <c r="AC253" s="62" t="s">
        <v>41</v>
      </c>
    </row>
    <row r="254" spans="1:29" ht="42" customHeight="1" x14ac:dyDescent="0.25">
      <c r="A254" s="46" t="s">
        <v>414</v>
      </c>
      <c r="B254" s="47" t="s">
        <v>42</v>
      </c>
      <c r="C254" s="47">
        <v>21</v>
      </c>
      <c r="D254" s="47" t="s">
        <v>39</v>
      </c>
      <c r="E254" s="48" t="s">
        <v>415</v>
      </c>
      <c r="F254" s="50">
        <f t="shared" ref="F254:X254" si="418">+F255</f>
        <v>4155182828</v>
      </c>
      <c r="G254" s="50">
        <f t="shared" si="418"/>
        <v>0</v>
      </c>
      <c r="H254" s="50">
        <f t="shared" si="418"/>
        <v>0</v>
      </c>
      <c r="I254" s="50">
        <f t="shared" si="418"/>
        <v>0</v>
      </c>
      <c r="J254" s="50">
        <f t="shared" si="418"/>
        <v>0</v>
      </c>
      <c r="K254" s="50">
        <f t="shared" si="418"/>
        <v>0</v>
      </c>
      <c r="L254" s="50">
        <f t="shared" si="370"/>
        <v>0</v>
      </c>
      <c r="M254" s="50">
        <f t="shared" si="418"/>
        <v>4155182828</v>
      </c>
      <c r="N254" s="51">
        <f t="shared" si="409"/>
        <v>4.0532867947890965E-4</v>
      </c>
      <c r="O254" s="50">
        <f t="shared" si="418"/>
        <v>0</v>
      </c>
      <c r="P254" s="50">
        <f t="shared" si="418"/>
        <v>415557600</v>
      </c>
      <c r="Q254" s="50">
        <f t="shared" si="418"/>
        <v>3739625228</v>
      </c>
      <c r="R254" s="50">
        <f t="shared" si="418"/>
        <v>415557600</v>
      </c>
      <c r="S254" s="50">
        <f t="shared" si="418"/>
        <v>3739625228</v>
      </c>
      <c r="T254" s="50">
        <f t="shared" si="418"/>
        <v>0</v>
      </c>
      <c r="U254" s="50">
        <f t="shared" si="418"/>
        <v>0</v>
      </c>
      <c r="V254" s="50">
        <f t="shared" si="418"/>
        <v>415557600</v>
      </c>
      <c r="W254" s="50">
        <f t="shared" si="418"/>
        <v>0</v>
      </c>
      <c r="X254" s="50">
        <f t="shared" si="418"/>
        <v>0</v>
      </c>
      <c r="Y254" s="52">
        <f t="shared" si="323"/>
        <v>0.10000946220699004</v>
      </c>
      <c r="Z254" s="52">
        <f t="shared" si="324"/>
        <v>0</v>
      </c>
      <c r="AA254" s="52">
        <f t="shared" si="325"/>
        <v>0</v>
      </c>
      <c r="AB254" s="52">
        <f t="shared" si="328"/>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0"/>
        <v>0</v>
      </c>
      <c r="M255" s="58">
        <f>+F255+L255</f>
        <v>4155182828</v>
      </c>
      <c r="N255" s="59">
        <f t="shared" si="409"/>
        <v>4.0532867947890965E-4</v>
      </c>
      <c r="O255" s="57">
        <v>0</v>
      </c>
      <c r="P255" s="58">
        <v>415557600</v>
      </c>
      <c r="Q255" s="57">
        <f t="shared" ref="Q255" si="419">M255-P255</f>
        <v>3739625228</v>
      </c>
      <c r="R255" s="58">
        <v>415557600</v>
      </c>
      <c r="S255" s="109">
        <f>+M255-R255</f>
        <v>3739625228</v>
      </c>
      <c r="T255" s="57">
        <f t="shared" ref="T255" si="420">P255-R255</f>
        <v>0</v>
      </c>
      <c r="U255" s="58">
        <v>0</v>
      </c>
      <c r="V255" s="57">
        <f t="shared" ref="V255" si="421">+R255-U255</f>
        <v>415557600</v>
      </c>
      <c r="W255" s="58">
        <v>0</v>
      </c>
      <c r="X255" s="60">
        <f t="shared" ref="X255" si="422">+U255-W255</f>
        <v>0</v>
      </c>
      <c r="Y255" s="61">
        <f t="shared" si="323"/>
        <v>0.10000946220699004</v>
      </c>
      <c r="Z255" s="61">
        <f t="shared" si="324"/>
        <v>0</v>
      </c>
      <c r="AA255" s="61">
        <f t="shared" si="325"/>
        <v>0</v>
      </c>
      <c r="AB255" s="61">
        <f t="shared" si="328"/>
        <v>0</v>
      </c>
      <c r="AC255" s="62" t="s">
        <v>41</v>
      </c>
    </row>
    <row r="256" spans="1:29" ht="55.5" customHeight="1" x14ac:dyDescent="0.25">
      <c r="A256" s="46" t="s">
        <v>417</v>
      </c>
      <c r="B256" s="47" t="s">
        <v>42</v>
      </c>
      <c r="C256" s="47">
        <v>21</v>
      </c>
      <c r="D256" s="47" t="s">
        <v>39</v>
      </c>
      <c r="E256" s="48" t="s">
        <v>418</v>
      </c>
      <c r="F256" s="50">
        <f t="shared" ref="F256:U262" si="423">+F257</f>
        <v>8000000000</v>
      </c>
      <c r="G256" s="50">
        <f t="shared" si="423"/>
        <v>0</v>
      </c>
      <c r="H256" s="50">
        <f t="shared" si="423"/>
        <v>0</v>
      </c>
      <c r="I256" s="50">
        <f t="shared" si="423"/>
        <v>0</v>
      </c>
      <c r="J256" s="50">
        <f t="shared" si="423"/>
        <v>0</v>
      </c>
      <c r="K256" s="50">
        <f t="shared" si="423"/>
        <v>0</v>
      </c>
      <c r="L256" s="50">
        <f t="shared" si="370"/>
        <v>0</v>
      </c>
      <c r="M256" s="50">
        <f t="shared" si="423"/>
        <v>8000000000</v>
      </c>
      <c r="N256" s="51">
        <f t="shared" si="409"/>
        <v>7.8038189173785188E-4</v>
      </c>
      <c r="O256" s="50">
        <f t="shared" si="423"/>
        <v>0</v>
      </c>
      <c r="P256" s="50">
        <f t="shared" si="423"/>
        <v>7640207975.1000004</v>
      </c>
      <c r="Q256" s="50">
        <f t="shared" si="423"/>
        <v>359792024.89999962</v>
      </c>
      <c r="R256" s="50">
        <f t="shared" si="423"/>
        <v>7046693322.1000004</v>
      </c>
      <c r="S256" s="50">
        <f t="shared" si="423"/>
        <v>953306677.89999962</v>
      </c>
      <c r="T256" s="50">
        <f t="shared" si="423"/>
        <v>593514653</v>
      </c>
      <c r="U256" s="50">
        <f t="shared" si="423"/>
        <v>122471700</v>
      </c>
      <c r="V256" s="50">
        <f t="shared" ref="V256:X258" si="424">+V257</f>
        <v>6924221622.1000004</v>
      </c>
      <c r="W256" s="50">
        <f t="shared" si="424"/>
        <v>120105456</v>
      </c>
      <c r="X256" s="50">
        <f t="shared" si="424"/>
        <v>2366244</v>
      </c>
      <c r="Y256" s="52">
        <f t="shared" si="323"/>
        <v>0.88083666526250004</v>
      </c>
      <c r="Z256" s="52">
        <f t="shared" si="324"/>
        <v>1.53089625E-2</v>
      </c>
      <c r="AA256" s="52">
        <f t="shared" si="325"/>
        <v>1.5013182E-2</v>
      </c>
      <c r="AB256" s="52">
        <f t="shared" si="328"/>
        <v>1.738002413357503E-2</v>
      </c>
      <c r="AC256" s="53">
        <f t="shared" si="373"/>
        <v>0.98067925896349928</v>
      </c>
    </row>
    <row r="257" spans="1:29" ht="113.25" customHeight="1" x14ac:dyDescent="0.25">
      <c r="A257" s="46" t="s">
        <v>419</v>
      </c>
      <c r="B257" s="47" t="s">
        <v>42</v>
      </c>
      <c r="C257" s="47">
        <v>21</v>
      </c>
      <c r="D257" s="47" t="s">
        <v>39</v>
      </c>
      <c r="E257" s="48" t="s">
        <v>410</v>
      </c>
      <c r="F257" s="50">
        <f t="shared" si="423"/>
        <v>8000000000</v>
      </c>
      <c r="G257" s="50">
        <f t="shared" si="423"/>
        <v>0</v>
      </c>
      <c r="H257" s="50">
        <f t="shared" si="423"/>
        <v>0</v>
      </c>
      <c r="I257" s="50">
        <f t="shared" si="423"/>
        <v>0</v>
      </c>
      <c r="J257" s="50">
        <f t="shared" si="423"/>
        <v>0</v>
      </c>
      <c r="K257" s="50">
        <f t="shared" si="423"/>
        <v>0</v>
      </c>
      <c r="L257" s="50">
        <f t="shared" si="370"/>
        <v>0</v>
      </c>
      <c r="M257" s="50">
        <f t="shared" si="423"/>
        <v>8000000000</v>
      </c>
      <c r="N257" s="51">
        <f t="shared" si="409"/>
        <v>7.8038189173785188E-4</v>
      </c>
      <c r="O257" s="50">
        <f t="shared" si="423"/>
        <v>0</v>
      </c>
      <c r="P257" s="50">
        <f t="shared" si="423"/>
        <v>7640207975.1000004</v>
      </c>
      <c r="Q257" s="50">
        <f t="shared" si="423"/>
        <v>359792024.89999962</v>
      </c>
      <c r="R257" s="50">
        <f t="shared" si="423"/>
        <v>7046693322.1000004</v>
      </c>
      <c r="S257" s="50">
        <f t="shared" si="423"/>
        <v>953306677.89999962</v>
      </c>
      <c r="T257" s="50">
        <f t="shared" si="423"/>
        <v>593514653</v>
      </c>
      <c r="U257" s="50">
        <f t="shared" si="423"/>
        <v>122471700</v>
      </c>
      <c r="V257" s="50">
        <f t="shared" si="424"/>
        <v>6924221622.1000004</v>
      </c>
      <c r="W257" s="50">
        <f t="shared" si="424"/>
        <v>120105456</v>
      </c>
      <c r="X257" s="50">
        <f t="shared" si="424"/>
        <v>2366244</v>
      </c>
      <c r="Y257" s="52">
        <f t="shared" si="323"/>
        <v>0.88083666526250004</v>
      </c>
      <c r="Z257" s="52">
        <f t="shared" si="324"/>
        <v>1.53089625E-2</v>
      </c>
      <c r="AA257" s="52">
        <f t="shared" si="325"/>
        <v>1.5013182E-2</v>
      </c>
      <c r="AB257" s="52">
        <f t="shared" si="328"/>
        <v>1.738002413357503E-2</v>
      </c>
      <c r="AC257" s="53">
        <f t="shared" si="373"/>
        <v>0.98067925896349928</v>
      </c>
    </row>
    <row r="258" spans="1:29" ht="42" customHeight="1" x14ac:dyDescent="0.25">
      <c r="A258" s="46" t="s">
        <v>420</v>
      </c>
      <c r="B258" s="47" t="s">
        <v>42</v>
      </c>
      <c r="C258" s="47">
        <v>21</v>
      </c>
      <c r="D258" s="47" t="s">
        <v>39</v>
      </c>
      <c r="E258" s="48" t="s">
        <v>393</v>
      </c>
      <c r="F258" s="49">
        <f t="shared" si="423"/>
        <v>8000000000</v>
      </c>
      <c r="G258" s="49">
        <f t="shared" si="423"/>
        <v>0</v>
      </c>
      <c r="H258" s="49">
        <f t="shared" si="423"/>
        <v>0</v>
      </c>
      <c r="I258" s="49">
        <f t="shared" si="423"/>
        <v>0</v>
      </c>
      <c r="J258" s="49">
        <f t="shared" si="423"/>
        <v>0</v>
      </c>
      <c r="K258" s="49">
        <f t="shared" si="423"/>
        <v>0</v>
      </c>
      <c r="L258" s="50">
        <f t="shared" si="370"/>
        <v>0</v>
      </c>
      <c r="M258" s="49">
        <f t="shared" si="423"/>
        <v>8000000000</v>
      </c>
      <c r="N258" s="51">
        <f t="shared" si="409"/>
        <v>7.8038189173785188E-4</v>
      </c>
      <c r="O258" s="49">
        <f t="shared" si="423"/>
        <v>0</v>
      </c>
      <c r="P258" s="49">
        <f t="shared" si="423"/>
        <v>7640207975.1000004</v>
      </c>
      <c r="Q258" s="49">
        <f t="shared" si="423"/>
        <v>359792024.89999962</v>
      </c>
      <c r="R258" s="49">
        <f t="shared" si="423"/>
        <v>7046693322.1000004</v>
      </c>
      <c r="S258" s="49">
        <f t="shared" si="423"/>
        <v>953306677.89999962</v>
      </c>
      <c r="T258" s="49">
        <f t="shared" si="423"/>
        <v>593514653</v>
      </c>
      <c r="U258" s="49">
        <f t="shared" si="423"/>
        <v>122471700</v>
      </c>
      <c r="V258" s="49">
        <f t="shared" si="424"/>
        <v>6924221622.1000004</v>
      </c>
      <c r="W258" s="49">
        <f t="shared" si="424"/>
        <v>120105456</v>
      </c>
      <c r="X258" s="49">
        <f t="shared" si="424"/>
        <v>2366244</v>
      </c>
      <c r="Y258" s="52">
        <f t="shared" si="323"/>
        <v>0.88083666526250004</v>
      </c>
      <c r="Z258" s="52">
        <f t="shared" si="324"/>
        <v>1.53089625E-2</v>
      </c>
      <c r="AA258" s="52">
        <f t="shared" si="325"/>
        <v>1.5013182E-2</v>
      </c>
      <c r="AB258" s="52">
        <f t="shared" si="328"/>
        <v>1.738002413357503E-2</v>
      </c>
      <c r="AC258" s="53">
        <f t="shared" si="373"/>
        <v>0.98067925896349928</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0"/>
        <v>0</v>
      </c>
      <c r="M259" s="58">
        <f>+F259+L259</f>
        <v>8000000000</v>
      </c>
      <c r="N259" s="59">
        <f t="shared" si="409"/>
        <v>7.8038189173785188E-4</v>
      </c>
      <c r="O259" s="57">
        <v>0</v>
      </c>
      <c r="P259" s="58">
        <v>7640207975.1000004</v>
      </c>
      <c r="Q259" s="57">
        <f t="shared" ref="Q259" si="425">M259-P259</f>
        <v>359792024.89999962</v>
      </c>
      <c r="R259" s="58">
        <v>7046693322.1000004</v>
      </c>
      <c r="S259" s="109">
        <f>+M259-R259</f>
        <v>953306677.89999962</v>
      </c>
      <c r="T259" s="57">
        <f t="shared" ref="T259" si="426">P259-R259</f>
        <v>593514653</v>
      </c>
      <c r="U259" s="58">
        <v>122471700</v>
      </c>
      <c r="V259" s="57">
        <f t="shared" ref="V259" si="427">+R259-U259</f>
        <v>6924221622.1000004</v>
      </c>
      <c r="W259" s="58">
        <v>120105456</v>
      </c>
      <c r="X259" s="60">
        <f t="shared" ref="X259" si="428">+U259-W259</f>
        <v>2366244</v>
      </c>
      <c r="Y259" s="61">
        <f t="shared" si="323"/>
        <v>0.88083666526250004</v>
      </c>
      <c r="Z259" s="61">
        <f t="shared" si="324"/>
        <v>1.53089625E-2</v>
      </c>
      <c r="AA259" s="61">
        <f t="shared" si="325"/>
        <v>1.5013182E-2</v>
      </c>
      <c r="AB259" s="61">
        <f t="shared" si="328"/>
        <v>1.738002413357503E-2</v>
      </c>
      <c r="AC259" s="62">
        <f t="shared" si="373"/>
        <v>0.98067925896349928</v>
      </c>
    </row>
    <row r="260" spans="1:29" ht="113.25" customHeight="1" x14ac:dyDescent="0.25">
      <c r="A260" s="46" t="s">
        <v>422</v>
      </c>
      <c r="B260" s="47" t="s">
        <v>38</v>
      </c>
      <c r="C260" s="47">
        <v>10</v>
      </c>
      <c r="D260" s="47" t="s">
        <v>39</v>
      </c>
      <c r="E260" s="48" t="s">
        <v>423</v>
      </c>
      <c r="F260" s="50">
        <f>+F261+F266</f>
        <v>216105072049</v>
      </c>
      <c r="G260" s="50">
        <f t="shared" ref="G260:K260" si="429">+G261+G266</f>
        <v>0</v>
      </c>
      <c r="H260" s="50">
        <f t="shared" si="429"/>
        <v>0</v>
      </c>
      <c r="I260" s="50">
        <f t="shared" si="429"/>
        <v>0</v>
      </c>
      <c r="J260" s="50">
        <f t="shared" si="429"/>
        <v>0</v>
      </c>
      <c r="K260" s="50">
        <f t="shared" si="429"/>
        <v>0</v>
      </c>
      <c r="L260" s="50">
        <f t="shared" si="370"/>
        <v>0</v>
      </c>
      <c r="M260" s="50">
        <f>+M261+M266</f>
        <v>216105072049</v>
      </c>
      <c r="N260" s="51">
        <f t="shared" si="409"/>
        <v>2.1080560617467926E-2</v>
      </c>
      <c r="O260" s="50">
        <f t="shared" ref="O260:X260" si="430">+O261+O266</f>
        <v>0</v>
      </c>
      <c r="P260" s="50">
        <f t="shared" si="430"/>
        <v>50067937561</v>
      </c>
      <c r="Q260" s="50">
        <f t="shared" si="430"/>
        <v>166037134488</v>
      </c>
      <c r="R260" s="50">
        <f t="shared" si="430"/>
        <v>50067937561</v>
      </c>
      <c r="S260" s="50">
        <f t="shared" si="430"/>
        <v>166037134488</v>
      </c>
      <c r="T260" s="50">
        <f t="shared" si="430"/>
        <v>0</v>
      </c>
      <c r="U260" s="50">
        <f t="shared" si="430"/>
        <v>0</v>
      </c>
      <c r="V260" s="50">
        <f t="shared" si="430"/>
        <v>50067937561</v>
      </c>
      <c r="W260" s="50">
        <f t="shared" si="430"/>
        <v>0</v>
      </c>
      <c r="X260" s="50">
        <f t="shared" si="430"/>
        <v>0</v>
      </c>
      <c r="Y260" s="52">
        <f t="shared" si="323"/>
        <v>0.23168330611716284</v>
      </c>
      <c r="Z260" s="52">
        <f t="shared" si="324"/>
        <v>0</v>
      </c>
      <c r="AA260" s="52">
        <f t="shared" si="325"/>
        <v>0</v>
      </c>
      <c r="AB260" s="52">
        <f t="shared" si="328"/>
        <v>0</v>
      </c>
      <c r="AC260" s="53" t="s">
        <v>41</v>
      </c>
    </row>
    <row r="261" spans="1:29" ht="125.25" customHeight="1" x14ac:dyDescent="0.25">
      <c r="A261" s="46" t="s">
        <v>424</v>
      </c>
      <c r="B261" s="47" t="s">
        <v>38</v>
      </c>
      <c r="C261" s="47">
        <v>10</v>
      </c>
      <c r="D261" s="47" t="s">
        <v>39</v>
      </c>
      <c r="E261" s="48" t="s">
        <v>425</v>
      </c>
      <c r="F261" s="50">
        <f>+F262+F264</f>
        <v>108052536025</v>
      </c>
      <c r="G261" s="50">
        <f t="shared" ref="G261:K261" si="431">+G262+G264</f>
        <v>0</v>
      </c>
      <c r="H261" s="50">
        <f t="shared" si="431"/>
        <v>0</v>
      </c>
      <c r="I261" s="50">
        <f t="shared" si="431"/>
        <v>0</v>
      </c>
      <c r="J261" s="50">
        <f t="shared" si="431"/>
        <v>0</v>
      </c>
      <c r="K261" s="50">
        <f t="shared" si="431"/>
        <v>0</v>
      </c>
      <c r="L261" s="50">
        <f t="shared" si="370"/>
        <v>0</v>
      </c>
      <c r="M261" s="50">
        <f>+M262+M264</f>
        <v>108052536025</v>
      </c>
      <c r="N261" s="51">
        <f t="shared" si="409"/>
        <v>1.0540280308782736E-2</v>
      </c>
      <c r="O261" s="50">
        <f t="shared" ref="O261:X261" si="432">+O262+O264</f>
        <v>0</v>
      </c>
      <c r="P261" s="50">
        <f t="shared" si="432"/>
        <v>0</v>
      </c>
      <c r="Q261" s="50">
        <f t="shared" si="432"/>
        <v>108052536025</v>
      </c>
      <c r="R261" s="50">
        <f t="shared" si="432"/>
        <v>0</v>
      </c>
      <c r="S261" s="50">
        <f t="shared" si="432"/>
        <v>108052536025</v>
      </c>
      <c r="T261" s="50">
        <f t="shared" si="432"/>
        <v>0</v>
      </c>
      <c r="U261" s="50">
        <f t="shared" si="432"/>
        <v>0</v>
      </c>
      <c r="V261" s="50">
        <f t="shared" si="432"/>
        <v>0</v>
      </c>
      <c r="W261" s="50">
        <f t="shared" si="432"/>
        <v>0</v>
      </c>
      <c r="X261" s="50">
        <f t="shared" si="432"/>
        <v>0</v>
      </c>
      <c r="Y261" s="52">
        <f t="shared" si="323"/>
        <v>0</v>
      </c>
      <c r="Z261" s="52">
        <f t="shared" si="324"/>
        <v>0</v>
      </c>
      <c r="AA261" s="52">
        <f t="shared" si="325"/>
        <v>0</v>
      </c>
      <c r="AB261" s="52" t="s">
        <v>41</v>
      </c>
      <c r="AC261" s="53" t="s">
        <v>41</v>
      </c>
    </row>
    <row r="262" spans="1:29" ht="42" customHeight="1" x14ac:dyDescent="0.25">
      <c r="A262" s="46" t="s">
        <v>426</v>
      </c>
      <c r="B262" s="47" t="s">
        <v>38</v>
      </c>
      <c r="C262" s="47">
        <v>10</v>
      </c>
      <c r="D262" s="47" t="s">
        <v>39</v>
      </c>
      <c r="E262" s="48" t="s">
        <v>427</v>
      </c>
      <c r="F262" s="49">
        <f t="shared" si="423"/>
        <v>54026268013</v>
      </c>
      <c r="G262" s="49">
        <f t="shared" si="423"/>
        <v>0</v>
      </c>
      <c r="H262" s="49">
        <f t="shared" si="423"/>
        <v>0</v>
      </c>
      <c r="I262" s="49">
        <f t="shared" si="423"/>
        <v>0</v>
      </c>
      <c r="J262" s="49">
        <f t="shared" si="423"/>
        <v>0</v>
      </c>
      <c r="K262" s="49">
        <f t="shared" si="423"/>
        <v>0</v>
      </c>
      <c r="L262" s="50">
        <f t="shared" si="370"/>
        <v>0</v>
      </c>
      <c r="M262" s="49">
        <f t="shared" si="423"/>
        <v>54026268013</v>
      </c>
      <c r="N262" s="51">
        <f t="shared" si="409"/>
        <v>5.2701401544401425E-3</v>
      </c>
      <c r="O262" s="49">
        <f t="shared" si="423"/>
        <v>0</v>
      </c>
      <c r="P262" s="49">
        <f t="shared" si="423"/>
        <v>0</v>
      </c>
      <c r="Q262" s="49">
        <f t="shared" si="423"/>
        <v>54026268013</v>
      </c>
      <c r="R262" s="49">
        <f t="shared" si="423"/>
        <v>0</v>
      </c>
      <c r="S262" s="49">
        <f t="shared" si="423"/>
        <v>54026268013</v>
      </c>
      <c r="T262" s="49">
        <f t="shared" si="423"/>
        <v>0</v>
      </c>
      <c r="U262" s="49">
        <f t="shared" si="423"/>
        <v>0</v>
      </c>
      <c r="V262" s="49">
        <f t="shared" ref="V262:X262" si="433">+V263</f>
        <v>0</v>
      </c>
      <c r="W262" s="49">
        <f t="shared" si="433"/>
        <v>0</v>
      </c>
      <c r="X262" s="49">
        <f t="shared" si="433"/>
        <v>0</v>
      </c>
      <c r="Y262" s="52">
        <f t="shared" si="323"/>
        <v>0</v>
      </c>
      <c r="Z262" s="52">
        <f t="shared" si="324"/>
        <v>0</v>
      </c>
      <c r="AA262" s="52">
        <f t="shared" si="325"/>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0"/>
        <v>0</v>
      </c>
      <c r="M263" s="58">
        <f>+F263+L263</f>
        <v>54026268013</v>
      </c>
      <c r="N263" s="59">
        <f t="shared" si="409"/>
        <v>5.2701401544401425E-3</v>
      </c>
      <c r="O263" s="57">
        <v>0</v>
      </c>
      <c r="P263" s="58">
        <v>0</v>
      </c>
      <c r="Q263" s="57">
        <f t="shared" ref="Q263" si="434">M263-P263</f>
        <v>54026268013</v>
      </c>
      <c r="R263" s="58">
        <v>0</v>
      </c>
      <c r="S263" s="109">
        <f>+M263-R263</f>
        <v>54026268013</v>
      </c>
      <c r="T263" s="57">
        <f t="shared" ref="T263" si="435">P263-R263</f>
        <v>0</v>
      </c>
      <c r="U263" s="58">
        <v>0</v>
      </c>
      <c r="V263" s="57">
        <f t="shared" ref="V263" si="436">+R263-U263</f>
        <v>0</v>
      </c>
      <c r="W263" s="58">
        <v>0</v>
      </c>
      <c r="X263" s="60">
        <f t="shared" ref="X263" si="437">+U263-W263</f>
        <v>0</v>
      </c>
      <c r="Y263" s="61">
        <f t="shared" si="323"/>
        <v>0</v>
      </c>
      <c r="Z263" s="61">
        <f t="shared" si="324"/>
        <v>0</v>
      </c>
      <c r="AA263" s="61">
        <f t="shared" si="325"/>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38">+G265</f>
        <v>0</v>
      </c>
      <c r="H264" s="50">
        <f t="shared" si="438"/>
        <v>0</v>
      </c>
      <c r="I264" s="50">
        <f t="shared" si="438"/>
        <v>0</v>
      </c>
      <c r="J264" s="50">
        <f t="shared" si="438"/>
        <v>0</v>
      </c>
      <c r="K264" s="50">
        <f t="shared" si="438"/>
        <v>0</v>
      </c>
      <c r="L264" s="50">
        <f t="shared" si="370"/>
        <v>0</v>
      </c>
      <c r="M264" s="50">
        <f>+M265</f>
        <v>54026268012</v>
      </c>
      <c r="N264" s="51">
        <f t="shared" si="409"/>
        <v>5.2701401543425947E-3</v>
      </c>
      <c r="O264" s="50">
        <f t="shared" ref="O264:X264" si="439">+O265</f>
        <v>0</v>
      </c>
      <c r="P264" s="50">
        <f t="shared" si="439"/>
        <v>0</v>
      </c>
      <c r="Q264" s="50">
        <f t="shared" si="439"/>
        <v>54026268012</v>
      </c>
      <c r="R264" s="50">
        <f t="shared" si="439"/>
        <v>0</v>
      </c>
      <c r="S264" s="50">
        <f t="shared" si="439"/>
        <v>54026268012</v>
      </c>
      <c r="T264" s="50">
        <f t="shared" si="439"/>
        <v>0</v>
      </c>
      <c r="U264" s="50">
        <f t="shared" si="439"/>
        <v>0</v>
      </c>
      <c r="V264" s="50">
        <f t="shared" si="439"/>
        <v>0</v>
      </c>
      <c r="W264" s="50">
        <f t="shared" si="439"/>
        <v>0</v>
      </c>
      <c r="X264" s="50">
        <f t="shared" si="439"/>
        <v>0</v>
      </c>
      <c r="Y264" s="52">
        <f t="shared" si="323"/>
        <v>0</v>
      </c>
      <c r="Z264" s="52">
        <f t="shared" si="324"/>
        <v>0</v>
      </c>
      <c r="AA264" s="52">
        <f t="shared" si="325"/>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0"/>
        <v>0</v>
      </c>
      <c r="M265" s="58">
        <f>+F265+L265</f>
        <v>54026268012</v>
      </c>
      <c r="N265" s="59">
        <f t="shared" si="409"/>
        <v>5.2701401543425947E-3</v>
      </c>
      <c r="O265" s="57">
        <v>0</v>
      </c>
      <c r="P265" s="57">
        <v>0</v>
      </c>
      <c r="Q265" s="57">
        <f t="shared" ref="Q265" si="440">M265-P265</f>
        <v>54026268012</v>
      </c>
      <c r="R265" s="57">
        <v>0</v>
      </c>
      <c r="S265" s="109">
        <f>+M265-R265</f>
        <v>54026268012</v>
      </c>
      <c r="T265" s="57">
        <f t="shared" ref="T265" si="441">P265-R265</f>
        <v>0</v>
      </c>
      <c r="U265" s="57">
        <v>0</v>
      </c>
      <c r="V265" s="57">
        <f t="shared" ref="V265" si="442">+R265-U265</f>
        <v>0</v>
      </c>
      <c r="W265" s="57">
        <v>0</v>
      </c>
      <c r="X265" s="60">
        <f t="shared" ref="X265" si="443">+U265-W265</f>
        <v>0</v>
      </c>
      <c r="Y265" s="61">
        <f t="shared" ref="Y265:Y328" si="444">+R265/M265</f>
        <v>0</v>
      </c>
      <c r="Z265" s="61">
        <f t="shared" ref="Z265:Z328" si="445">+U265/M265</f>
        <v>0</v>
      </c>
      <c r="AA265" s="61">
        <f t="shared" ref="AA265:AA328" si="446">+W265/M265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47">+G267+G269</f>
        <v>0</v>
      </c>
      <c r="H266" s="50">
        <f t="shared" si="447"/>
        <v>0</v>
      </c>
      <c r="I266" s="50">
        <f t="shared" si="447"/>
        <v>0</v>
      </c>
      <c r="J266" s="50">
        <f t="shared" si="447"/>
        <v>0</v>
      </c>
      <c r="K266" s="50">
        <f t="shared" si="447"/>
        <v>0</v>
      </c>
      <c r="L266" s="50">
        <f t="shared" si="370"/>
        <v>0</v>
      </c>
      <c r="M266" s="50">
        <f>+M267+M269</f>
        <v>108052536024</v>
      </c>
      <c r="N266" s="51">
        <f t="shared" si="409"/>
        <v>1.0540280308685189E-2</v>
      </c>
      <c r="O266" s="50">
        <f t="shared" ref="O266:X266" si="448">+O267+O269</f>
        <v>0</v>
      </c>
      <c r="P266" s="50">
        <f t="shared" si="448"/>
        <v>50067937561</v>
      </c>
      <c r="Q266" s="50">
        <f t="shared" si="448"/>
        <v>57984598463</v>
      </c>
      <c r="R266" s="50">
        <f t="shared" si="448"/>
        <v>50067937561</v>
      </c>
      <c r="S266" s="50">
        <f t="shared" si="448"/>
        <v>57984598463</v>
      </c>
      <c r="T266" s="50">
        <f t="shared" si="448"/>
        <v>0</v>
      </c>
      <c r="U266" s="50">
        <f t="shared" si="448"/>
        <v>0</v>
      </c>
      <c r="V266" s="50">
        <f t="shared" si="448"/>
        <v>50067937561</v>
      </c>
      <c r="W266" s="50">
        <f t="shared" si="448"/>
        <v>0</v>
      </c>
      <c r="X266" s="50">
        <f t="shared" si="448"/>
        <v>0</v>
      </c>
      <c r="Y266" s="52">
        <f t="shared" si="444"/>
        <v>0.46336661223646985</v>
      </c>
      <c r="Z266" s="52">
        <f t="shared" si="445"/>
        <v>0</v>
      </c>
      <c r="AA266" s="52">
        <f t="shared" si="446"/>
        <v>0</v>
      </c>
      <c r="AB266" s="52">
        <f t="shared" ref="AB266:AB270" si="449">+U266/R266</f>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0">+G268</f>
        <v>0</v>
      </c>
      <c r="H267" s="50">
        <f t="shared" si="450"/>
        <v>0</v>
      </c>
      <c r="I267" s="50">
        <f t="shared" si="450"/>
        <v>0</v>
      </c>
      <c r="J267" s="50">
        <f t="shared" si="450"/>
        <v>0</v>
      </c>
      <c r="K267" s="50">
        <f t="shared" si="450"/>
        <v>0</v>
      </c>
      <c r="L267" s="50">
        <f t="shared" si="370"/>
        <v>0</v>
      </c>
      <c r="M267" s="50">
        <f>+M268</f>
        <v>54026268012</v>
      </c>
      <c r="N267" s="51">
        <f t="shared" si="409"/>
        <v>5.2701401543425947E-3</v>
      </c>
      <c r="O267" s="50">
        <f t="shared" ref="O267:X267" si="451">+O268</f>
        <v>0</v>
      </c>
      <c r="P267" s="50">
        <f t="shared" si="451"/>
        <v>34511426519</v>
      </c>
      <c r="Q267" s="50">
        <f t="shared" si="451"/>
        <v>19514841493</v>
      </c>
      <c r="R267" s="50">
        <f t="shared" si="451"/>
        <v>34511426519</v>
      </c>
      <c r="S267" s="50">
        <f t="shared" si="451"/>
        <v>19514841493</v>
      </c>
      <c r="T267" s="50">
        <f t="shared" si="451"/>
        <v>0</v>
      </c>
      <c r="U267" s="50">
        <f t="shared" si="451"/>
        <v>0</v>
      </c>
      <c r="V267" s="50">
        <f t="shared" si="451"/>
        <v>34511426519</v>
      </c>
      <c r="W267" s="50">
        <f t="shared" si="451"/>
        <v>0</v>
      </c>
      <c r="X267" s="50">
        <f t="shared" si="451"/>
        <v>0</v>
      </c>
      <c r="Y267" s="52">
        <f t="shared" si="444"/>
        <v>0.63878975522304304</v>
      </c>
      <c r="Z267" s="52">
        <f t="shared" si="445"/>
        <v>0</v>
      </c>
      <c r="AA267" s="52">
        <f t="shared" si="446"/>
        <v>0</v>
      </c>
      <c r="AB267" s="52">
        <f t="shared" si="449"/>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09"/>
        <v>5.2701401543425947E-3</v>
      </c>
      <c r="O268" s="57">
        <v>0</v>
      </c>
      <c r="P268" s="57">
        <v>34511426519</v>
      </c>
      <c r="Q268" s="57">
        <f t="shared" ref="Q268" si="452">M268-P268</f>
        <v>19514841493</v>
      </c>
      <c r="R268" s="57">
        <v>34511426519</v>
      </c>
      <c r="S268" s="109">
        <f>+M268-R268</f>
        <v>19514841493</v>
      </c>
      <c r="T268" s="57">
        <f t="shared" ref="T268" si="453">P268-R268</f>
        <v>0</v>
      </c>
      <c r="U268" s="57">
        <v>0</v>
      </c>
      <c r="V268" s="57">
        <f t="shared" ref="V268" si="454">+R268-U268</f>
        <v>34511426519</v>
      </c>
      <c r="W268" s="57">
        <v>0</v>
      </c>
      <c r="X268" s="60">
        <f t="shared" ref="X268" si="455">+U268-W268</f>
        <v>0</v>
      </c>
      <c r="Y268" s="61">
        <f t="shared" si="444"/>
        <v>0.63878975522304304</v>
      </c>
      <c r="Z268" s="61">
        <f t="shared" si="445"/>
        <v>0</v>
      </c>
      <c r="AA268" s="61">
        <f t="shared" si="446"/>
        <v>0</v>
      </c>
      <c r="AB268" s="61">
        <f t="shared" si="449"/>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56">+G270</f>
        <v>0</v>
      </c>
      <c r="H269" s="50">
        <f t="shared" si="456"/>
        <v>0</v>
      </c>
      <c r="I269" s="50">
        <f t="shared" si="456"/>
        <v>0</v>
      </c>
      <c r="J269" s="50">
        <f t="shared" si="456"/>
        <v>0</v>
      </c>
      <c r="K269" s="50">
        <f t="shared" si="456"/>
        <v>0</v>
      </c>
      <c r="L269" s="50">
        <f t="shared" si="370"/>
        <v>0</v>
      </c>
      <c r="M269" s="50">
        <f>+M270</f>
        <v>54026268012</v>
      </c>
      <c r="N269" s="51">
        <f t="shared" si="409"/>
        <v>5.2701401543425947E-3</v>
      </c>
      <c r="O269" s="50">
        <f>+O270</f>
        <v>0</v>
      </c>
      <c r="P269" s="50">
        <f t="shared" ref="P269:X269" si="457">+P270</f>
        <v>15556511042</v>
      </c>
      <c r="Q269" s="50">
        <f t="shared" si="457"/>
        <v>38469756970</v>
      </c>
      <c r="R269" s="50">
        <f t="shared" si="457"/>
        <v>15556511042</v>
      </c>
      <c r="S269" s="50">
        <f t="shared" si="457"/>
        <v>38469756970</v>
      </c>
      <c r="T269" s="50">
        <f t="shared" si="457"/>
        <v>0</v>
      </c>
      <c r="U269" s="50">
        <f t="shared" si="457"/>
        <v>0</v>
      </c>
      <c r="V269" s="50">
        <f t="shared" si="457"/>
        <v>15556511042</v>
      </c>
      <c r="W269" s="50">
        <f t="shared" si="457"/>
        <v>0</v>
      </c>
      <c r="X269" s="50">
        <f t="shared" si="457"/>
        <v>0</v>
      </c>
      <c r="Y269" s="52">
        <f t="shared" si="444"/>
        <v>0.28794346924989672</v>
      </c>
      <c r="Z269" s="52">
        <f t="shared" si="445"/>
        <v>0</v>
      </c>
      <c r="AA269" s="52">
        <f t="shared" si="446"/>
        <v>0</v>
      </c>
      <c r="AB269" s="52">
        <f t="shared" si="449"/>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0"/>
        <v>0</v>
      </c>
      <c r="M270" s="58">
        <f>+F270+L270</f>
        <v>54026268012</v>
      </c>
      <c r="N270" s="59">
        <f t="shared" si="409"/>
        <v>5.2701401543425947E-3</v>
      </c>
      <c r="O270" s="57">
        <v>0</v>
      </c>
      <c r="P270" s="57">
        <v>15556511042</v>
      </c>
      <c r="Q270" s="57">
        <f t="shared" ref="Q270" si="458">M270-P270</f>
        <v>38469756970</v>
      </c>
      <c r="R270" s="57">
        <v>15556511042</v>
      </c>
      <c r="S270" s="109">
        <f>+M270-R270</f>
        <v>38469756970</v>
      </c>
      <c r="T270" s="57">
        <f t="shared" ref="T270" si="459">P270-R270</f>
        <v>0</v>
      </c>
      <c r="U270" s="57">
        <v>0</v>
      </c>
      <c r="V270" s="57">
        <f t="shared" ref="V270" si="460">+R270-U270</f>
        <v>15556511042</v>
      </c>
      <c r="W270" s="57">
        <v>0</v>
      </c>
      <c r="X270" s="60">
        <f t="shared" ref="X270" si="461">+U270-W270</f>
        <v>0</v>
      </c>
      <c r="Y270" s="61">
        <f t="shared" si="444"/>
        <v>0.28794346924989672</v>
      </c>
      <c r="Z270" s="61">
        <f t="shared" si="445"/>
        <v>0</v>
      </c>
      <c r="AA270" s="61">
        <f t="shared" si="446"/>
        <v>0</v>
      </c>
      <c r="AB270" s="61">
        <f t="shared" si="449"/>
        <v>0</v>
      </c>
      <c r="AC270" s="62" t="s">
        <v>41</v>
      </c>
    </row>
    <row r="271" spans="1:29" ht="96" customHeight="1" x14ac:dyDescent="0.25">
      <c r="A271" s="46" t="s">
        <v>437</v>
      </c>
      <c r="B271" s="47" t="s">
        <v>42</v>
      </c>
      <c r="C271" s="47">
        <v>21</v>
      </c>
      <c r="D271" s="47" t="s">
        <v>39</v>
      </c>
      <c r="E271" s="105" t="s">
        <v>438</v>
      </c>
      <c r="F271" s="50">
        <f>+F272</f>
        <v>107000000000</v>
      </c>
      <c r="G271" s="50">
        <f t="shared" ref="G271:K271" si="462">+G272</f>
        <v>0</v>
      </c>
      <c r="H271" s="50">
        <f t="shared" si="462"/>
        <v>0</v>
      </c>
      <c r="I271" s="50">
        <f t="shared" si="462"/>
        <v>0</v>
      </c>
      <c r="J271" s="50">
        <f t="shared" si="462"/>
        <v>0</v>
      </c>
      <c r="K271" s="50">
        <f t="shared" si="462"/>
        <v>0</v>
      </c>
      <c r="L271" s="50">
        <f t="shared" si="370"/>
        <v>0</v>
      </c>
      <c r="M271" s="50">
        <f>+M272</f>
        <v>107000000000</v>
      </c>
      <c r="N271" s="51">
        <f t="shared" si="409"/>
        <v>1.043760780199377E-2</v>
      </c>
      <c r="O271" s="50">
        <f>+O272</f>
        <v>0</v>
      </c>
      <c r="P271" s="50">
        <f t="shared" ref="P271:X271" si="463">+P272</f>
        <v>93625959883</v>
      </c>
      <c r="Q271" s="50">
        <f t="shared" si="463"/>
        <v>13374040117</v>
      </c>
      <c r="R271" s="50">
        <f t="shared" si="463"/>
        <v>0</v>
      </c>
      <c r="S271" s="50">
        <f t="shared" si="463"/>
        <v>107000000000</v>
      </c>
      <c r="T271" s="50">
        <f t="shared" si="463"/>
        <v>93625959883</v>
      </c>
      <c r="U271" s="50">
        <f t="shared" si="463"/>
        <v>0</v>
      </c>
      <c r="V271" s="50">
        <f t="shared" si="463"/>
        <v>0</v>
      </c>
      <c r="W271" s="50">
        <f t="shared" si="463"/>
        <v>0</v>
      </c>
      <c r="X271" s="50">
        <f t="shared" si="463"/>
        <v>0</v>
      </c>
      <c r="Y271" s="52">
        <f t="shared" si="444"/>
        <v>0</v>
      </c>
      <c r="Z271" s="52">
        <f t="shared" si="445"/>
        <v>0</v>
      </c>
      <c r="AA271" s="52">
        <f t="shared" si="446"/>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64">+G273+G275</f>
        <v>0</v>
      </c>
      <c r="H272" s="50">
        <f t="shared" si="464"/>
        <v>0</v>
      </c>
      <c r="I272" s="50">
        <f t="shared" si="464"/>
        <v>0</v>
      </c>
      <c r="J272" s="50">
        <f t="shared" si="464"/>
        <v>0</v>
      </c>
      <c r="K272" s="50">
        <f t="shared" si="464"/>
        <v>0</v>
      </c>
      <c r="L272" s="50">
        <f t="shared" si="370"/>
        <v>0</v>
      </c>
      <c r="M272" s="50">
        <f>+M273+M275</f>
        <v>107000000000</v>
      </c>
      <c r="N272" s="51">
        <f t="shared" si="409"/>
        <v>1.043760780199377E-2</v>
      </c>
      <c r="O272" s="50">
        <f>+O273+O275</f>
        <v>0</v>
      </c>
      <c r="P272" s="50">
        <f t="shared" ref="P272:X272" si="465">+P273+P275</f>
        <v>93625959883</v>
      </c>
      <c r="Q272" s="50">
        <f t="shared" si="465"/>
        <v>13374040117</v>
      </c>
      <c r="R272" s="50">
        <f t="shared" si="465"/>
        <v>0</v>
      </c>
      <c r="S272" s="50">
        <f t="shared" si="465"/>
        <v>107000000000</v>
      </c>
      <c r="T272" s="50">
        <f t="shared" si="465"/>
        <v>93625959883</v>
      </c>
      <c r="U272" s="50">
        <f t="shared" si="465"/>
        <v>0</v>
      </c>
      <c r="V272" s="50">
        <f t="shared" si="465"/>
        <v>0</v>
      </c>
      <c r="W272" s="50">
        <f t="shared" si="465"/>
        <v>0</v>
      </c>
      <c r="X272" s="50">
        <f t="shared" si="465"/>
        <v>0</v>
      </c>
      <c r="Y272" s="52">
        <f t="shared" si="444"/>
        <v>0</v>
      </c>
      <c r="Z272" s="52">
        <f t="shared" si="445"/>
        <v>0</v>
      </c>
      <c r="AA272" s="52">
        <f t="shared" si="446"/>
        <v>0</v>
      </c>
      <c r="AB272" s="52" t="s">
        <v>41</v>
      </c>
      <c r="AC272" s="53" t="s">
        <v>41</v>
      </c>
    </row>
    <row r="273" spans="1:29" ht="42" customHeight="1" x14ac:dyDescent="0.25">
      <c r="A273" s="46" t="s">
        <v>440</v>
      </c>
      <c r="B273" s="47" t="s">
        <v>42</v>
      </c>
      <c r="C273" s="47">
        <v>21</v>
      </c>
      <c r="D273" s="47" t="s">
        <v>39</v>
      </c>
      <c r="E273" s="48" t="s">
        <v>441</v>
      </c>
      <c r="F273" s="49">
        <f t="shared" ref="F273:X287" si="466">+F274</f>
        <v>89150000000</v>
      </c>
      <c r="G273" s="49">
        <f t="shared" si="466"/>
        <v>0</v>
      </c>
      <c r="H273" s="49">
        <f t="shared" si="466"/>
        <v>0</v>
      </c>
      <c r="I273" s="49">
        <f t="shared" si="466"/>
        <v>0</v>
      </c>
      <c r="J273" s="49">
        <f t="shared" si="466"/>
        <v>0</v>
      </c>
      <c r="K273" s="49">
        <f t="shared" si="466"/>
        <v>0</v>
      </c>
      <c r="L273" s="50">
        <f t="shared" si="370"/>
        <v>0</v>
      </c>
      <c r="M273" s="49">
        <f t="shared" si="466"/>
        <v>89150000000</v>
      </c>
      <c r="N273" s="51">
        <f t="shared" si="409"/>
        <v>8.6963807060536878E-3</v>
      </c>
      <c r="O273" s="49">
        <f t="shared" si="466"/>
        <v>0</v>
      </c>
      <c r="P273" s="49">
        <f t="shared" si="466"/>
        <v>75775959883</v>
      </c>
      <c r="Q273" s="49">
        <f t="shared" si="466"/>
        <v>13374040117</v>
      </c>
      <c r="R273" s="49">
        <f t="shared" si="466"/>
        <v>0</v>
      </c>
      <c r="S273" s="49">
        <f t="shared" si="466"/>
        <v>89150000000</v>
      </c>
      <c r="T273" s="49">
        <f t="shared" si="466"/>
        <v>75775959883</v>
      </c>
      <c r="U273" s="49">
        <f t="shared" si="466"/>
        <v>0</v>
      </c>
      <c r="V273" s="49">
        <f t="shared" si="466"/>
        <v>0</v>
      </c>
      <c r="W273" s="49">
        <f t="shared" si="466"/>
        <v>0</v>
      </c>
      <c r="X273" s="49">
        <f t="shared" si="466"/>
        <v>0</v>
      </c>
      <c r="Y273" s="52">
        <f t="shared" si="444"/>
        <v>0</v>
      </c>
      <c r="Z273" s="52">
        <f t="shared" si="445"/>
        <v>0</v>
      </c>
      <c r="AA273" s="52">
        <f t="shared" si="446"/>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0"/>
        <v>0</v>
      </c>
      <c r="M274" s="58">
        <f>+F274+L274</f>
        <v>89150000000</v>
      </c>
      <c r="N274" s="59">
        <f t="shared" si="409"/>
        <v>8.6963807060536878E-3</v>
      </c>
      <c r="O274" s="57">
        <v>0</v>
      </c>
      <c r="P274" s="57">
        <v>75775959883</v>
      </c>
      <c r="Q274" s="57">
        <f t="shared" ref="Q274" si="467">M274-P274</f>
        <v>13374040117</v>
      </c>
      <c r="R274" s="57">
        <v>0</v>
      </c>
      <c r="S274" s="109">
        <f>+M274-R274</f>
        <v>89150000000</v>
      </c>
      <c r="T274" s="57">
        <f t="shared" ref="T274:T276" si="468">P274-R274</f>
        <v>75775959883</v>
      </c>
      <c r="U274" s="58">
        <v>0</v>
      </c>
      <c r="V274" s="57">
        <f t="shared" ref="V274" si="469">+R274-U274</f>
        <v>0</v>
      </c>
      <c r="W274" s="58">
        <v>0</v>
      </c>
      <c r="X274" s="60">
        <f t="shared" ref="X274" si="470">+U274-W274</f>
        <v>0</v>
      </c>
      <c r="Y274" s="61">
        <f t="shared" si="444"/>
        <v>0</v>
      </c>
      <c r="Z274" s="61">
        <f t="shared" si="445"/>
        <v>0</v>
      </c>
      <c r="AA274" s="61">
        <f t="shared" si="446"/>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71">+H276</f>
        <v>0</v>
      </c>
      <c r="I275" s="50">
        <f t="shared" si="471"/>
        <v>0</v>
      </c>
      <c r="J275" s="50">
        <f t="shared" si="471"/>
        <v>0</v>
      </c>
      <c r="K275" s="50">
        <f t="shared" si="471"/>
        <v>0</v>
      </c>
      <c r="L275" s="50">
        <f t="shared" si="370"/>
        <v>0</v>
      </c>
      <c r="M275" s="50">
        <f t="shared" si="471"/>
        <v>17850000000</v>
      </c>
      <c r="N275" s="51">
        <f t="shared" si="409"/>
        <v>1.7412270959400822E-3</v>
      </c>
      <c r="O275" s="50">
        <f t="shared" si="471"/>
        <v>0</v>
      </c>
      <c r="P275" s="49">
        <f t="shared" si="466"/>
        <v>17850000000</v>
      </c>
      <c r="Q275" s="49">
        <f t="shared" si="466"/>
        <v>0</v>
      </c>
      <c r="R275" s="49">
        <f t="shared" si="466"/>
        <v>0</v>
      </c>
      <c r="S275" s="49">
        <f t="shared" si="466"/>
        <v>17850000000</v>
      </c>
      <c r="T275" s="49">
        <f t="shared" si="466"/>
        <v>17850000000</v>
      </c>
      <c r="U275" s="49">
        <f t="shared" si="466"/>
        <v>0</v>
      </c>
      <c r="V275" s="49">
        <f t="shared" si="466"/>
        <v>0</v>
      </c>
      <c r="W275" s="49">
        <f t="shared" si="466"/>
        <v>0</v>
      </c>
      <c r="X275" s="49">
        <f t="shared" si="466"/>
        <v>0</v>
      </c>
      <c r="Y275" s="52">
        <f t="shared" si="444"/>
        <v>0</v>
      </c>
      <c r="Z275" s="52">
        <f t="shared" si="445"/>
        <v>0</v>
      </c>
      <c r="AA275" s="52">
        <f t="shared" si="446"/>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0"/>
        <v>0</v>
      </c>
      <c r="M276" s="58">
        <f>+F276+L276</f>
        <v>17850000000</v>
      </c>
      <c r="N276" s="59">
        <f t="shared" si="409"/>
        <v>1.7412270959400822E-3</v>
      </c>
      <c r="O276" s="57">
        <v>0</v>
      </c>
      <c r="P276" s="57">
        <v>17850000000</v>
      </c>
      <c r="Q276" s="57">
        <f t="shared" ref="Q276" si="472">M276-P276</f>
        <v>0</v>
      </c>
      <c r="R276" s="57">
        <v>0</v>
      </c>
      <c r="S276" s="109">
        <f>+M276-R276</f>
        <v>17850000000</v>
      </c>
      <c r="T276" s="57">
        <f t="shared" si="468"/>
        <v>17850000000</v>
      </c>
      <c r="U276" s="58">
        <v>0</v>
      </c>
      <c r="V276" s="57">
        <f t="shared" ref="V276" si="473">+R276-U276</f>
        <v>0</v>
      </c>
      <c r="W276" s="58">
        <v>0</v>
      </c>
      <c r="X276" s="60">
        <f t="shared" ref="X276" si="474">+U276-W276</f>
        <v>0</v>
      </c>
      <c r="Y276" s="61">
        <f t="shared" si="444"/>
        <v>0</v>
      </c>
      <c r="Z276" s="61">
        <f t="shared" si="445"/>
        <v>0</v>
      </c>
      <c r="AA276" s="61">
        <f t="shared" si="446"/>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75">+G278</f>
        <v>0</v>
      </c>
      <c r="H277" s="50">
        <f t="shared" si="475"/>
        <v>0</v>
      </c>
      <c r="I277" s="50">
        <f t="shared" si="475"/>
        <v>0</v>
      </c>
      <c r="J277" s="50">
        <f t="shared" si="475"/>
        <v>0</v>
      </c>
      <c r="K277" s="50">
        <f t="shared" si="475"/>
        <v>0</v>
      </c>
      <c r="L277" s="50">
        <f t="shared" si="370"/>
        <v>0</v>
      </c>
      <c r="M277" s="50">
        <f>+M278</f>
        <v>257327000000</v>
      </c>
      <c r="N277" s="51">
        <f t="shared" si="409"/>
        <v>2.5101666381903278E-2</v>
      </c>
      <c r="O277" s="50">
        <f t="shared" ref="O277:X277" si="476">+O278</f>
        <v>0</v>
      </c>
      <c r="P277" s="50">
        <f t="shared" si="476"/>
        <v>233933636364</v>
      </c>
      <c r="Q277" s="50">
        <f t="shared" si="476"/>
        <v>23393363636</v>
      </c>
      <c r="R277" s="50">
        <f t="shared" si="476"/>
        <v>0</v>
      </c>
      <c r="S277" s="50">
        <f t="shared" si="476"/>
        <v>257327000000</v>
      </c>
      <c r="T277" s="50">
        <f t="shared" si="476"/>
        <v>233933636364</v>
      </c>
      <c r="U277" s="50">
        <f t="shared" si="476"/>
        <v>0</v>
      </c>
      <c r="V277" s="50">
        <f t="shared" si="476"/>
        <v>0</v>
      </c>
      <c r="W277" s="50">
        <f t="shared" si="476"/>
        <v>0</v>
      </c>
      <c r="X277" s="50">
        <f t="shared" si="476"/>
        <v>0</v>
      </c>
      <c r="Y277" s="52">
        <f t="shared" si="444"/>
        <v>0</v>
      </c>
      <c r="Z277" s="52">
        <f t="shared" si="445"/>
        <v>0</v>
      </c>
      <c r="AA277" s="52">
        <f t="shared" si="446"/>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77">+G279+G281+G283+G285+G287</f>
        <v>0</v>
      </c>
      <c r="H278" s="50">
        <f t="shared" si="477"/>
        <v>0</v>
      </c>
      <c r="I278" s="50">
        <f t="shared" si="477"/>
        <v>0</v>
      </c>
      <c r="J278" s="50">
        <f t="shared" si="477"/>
        <v>0</v>
      </c>
      <c r="K278" s="50">
        <f t="shared" si="477"/>
        <v>0</v>
      </c>
      <c r="L278" s="50">
        <f t="shared" si="370"/>
        <v>0</v>
      </c>
      <c r="M278" s="50">
        <f>+M279+M281+M283+M285+M287</f>
        <v>257327000000</v>
      </c>
      <c r="N278" s="51">
        <f t="shared" si="409"/>
        <v>2.5101666381903278E-2</v>
      </c>
      <c r="O278" s="50">
        <f t="shared" ref="O278:X278" si="478">+O279+O281+O283+O285+O287</f>
        <v>0</v>
      </c>
      <c r="P278" s="50">
        <f t="shared" si="478"/>
        <v>233933636364</v>
      </c>
      <c r="Q278" s="50">
        <f t="shared" si="478"/>
        <v>23393363636</v>
      </c>
      <c r="R278" s="50">
        <f t="shared" si="478"/>
        <v>0</v>
      </c>
      <c r="S278" s="50">
        <f t="shared" si="478"/>
        <v>257327000000</v>
      </c>
      <c r="T278" s="50">
        <f t="shared" si="478"/>
        <v>233933636364</v>
      </c>
      <c r="U278" s="50">
        <f t="shared" si="478"/>
        <v>0</v>
      </c>
      <c r="V278" s="50">
        <f t="shared" si="478"/>
        <v>0</v>
      </c>
      <c r="W278" s="50">
        <f t="shared" si="478"/>
        <v>0</v>
      </c>
      <c r="X278" s="50">
        <f t="shared" si="478"/>
        <v>0</v>
      </c>
      <c r="Y278" s="52">
        <f t="shared" si="444"/>
        <v>0</v>
      </c>
      <c r="Z278" s="52">
        <f t="shared" si="445"/>
        <v>0</v>
      </c>
      <c r="AA278" s="52">
        <f t="shared" si="446"/>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79">+G280</f>
        <v>0</v>
      </c>
      <c r="H279" s="50">
        <f t="shared" si="479"/>
        <v>0</v>
      </c>
      <c r="I279" s="50">
        <f t="shared" si="479"/>
        <v>0</v>
      </c>
      <c r="J279" s="50">
        <f t="shared" si="479"/>
        <v>0</v>
      </c>
      <c r="K279" s="50">
        <f t="shared" si="479"/>
        <v>0</v>
      </c>
      <c r="L279" s="50">
        <f t="shared" si="370"/>
        <v>0</v>
      </c>
      <c r="M279" s="50">
        <f>+M280</f>
        <v>103279693283</v>
      </c>
      <c r="N279" s="51">
        <f t="shared" si="409"/>
        <v>1.0074700302786583E-2</v>
      </c>
      <c r="O279" s="50">
        <f t="shared" ref="O279:X279" si="480">+O280</f>
        <v>0</v>
      </c>
      <c r="P279" s="50">
        <f t="shared" si="480"/>
        <v>79886329647</v>
      </c>
      <c r="Q279" s="50">
        <f t="shared" si="480"/>
        <v>23393363636</v>
      </c>
      <c r="R279" s="50">
        <f t="shared" si="480"/>
        <v>0</v>
      </c>
      <c r="S279" s="50">
        <f t="shared" si="480"/>
        <v>103279693283</v>
      </c>
      <c r="T279" s="50">
        <f t="shared" si="480"/>
        <v>79886329647</v>
      </c>
      <c r="U279" s="50">
        <f t="shared" si="480"/>
        <v>0</v>
      </c>
      <c r="V279" s="50">
        <f t="shared" si="480"/>
        <v>0</v>
      </c>
      <c r="W279" s="50">
        <f t="shared" si="480"/>
        <v>0</v>
      </c>
      <c r="X279" s="50">
        <f t="shared" si="480"/>
        <v>0</v>
      </c>
      <c r="Y279" s="52">
        <f t="shared" si="444"/>
        <v>0</v>
      </c>
      <c r="Z279" s="52">
        <f t="shared" si="445"/>
        <v>0</v>
      </c>
      <c r="AA279" s="52">
        <f t="shared" si="446"/>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0"/>
        <v>0</v>
      </c>
      <c r="M280" s="58">
        <f>+F280+L280</f>
        <v>103279693283</v>
      </c>
      <c r="N280" s="59">
        <f t="shared" si="409"/>
        <v>1.0074700302786583E-2</v>
      </c>
      <c r="O280" s="57"/>
      <c r="P280" s="58">
        <v>79886329647</v>
      </c>
      <c r="Q280" s="57">
        <f t="shared" ref="Q280" si="481">M280-P280</f>
        <v>23393363636</v>
      </c>
      <c r="R280" s="58">
        <v>0</v>
      </c>
      <c r="S280" s="109">
        <f>+M280-R280</f>
        <v>103279693283</v>
      </c>
      <c r="T280" s="57">
        <f t="shared" ref="T280" si="482">P280-R280</f>
        <v>79886329647</v>
      </c>
      <c r="U280" s="58">
        <v>0</v>
      </c>
      <c r="V280" s="57">
        <f t="shared" ref="V280" si="483">+R280-U280</f>
        <v>0</v>
      </c>
      <c r="W280" s="58">
        <v>0</v>
      </c>
      <c r="X280" s="60">
        <f t="shared" ref="X280" si="484">+U280-W280</f>
        <v>0</v>
      </c>
      <c r="Y280" s="61">
        <f t="shared" si="444"/>
        <v>0</v>
      </c>
      <c r="Z280" s="61">
        <f t="shared" si="445"/>
        <v>0</v>
      </c>
      <c r="AA280" s="61">
        <f t="shared" si="446"/>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85">+G282</f>
        <v>0</v>
      </c>
      <c r="H281" s="50">
        <f t="shared" si="485"/>
        <v>0</v>
      </c>
      <c r="I281" s="50">
        <f t="shared" si="485"/>
        <v>0</v>
      </c>
      <c r="J281" s="50">
        <f t="shared" si="485"/>
        <v>0</v>
      </c>
      <c r="K281" s="50">
        <f t="shared" si="485"/>
        <v>0</v>
      </c>
      <c r="L281" s="50">
        <f t="shared" si="370"/>
        <v>0</v>
      </c>
      <c r="M281" s="50">
        <f t="shared" si="485"/>
        <v>19090572619</v>
      </c>
      <c r="N281" s="51">
        <f t="shared" si="409"/>
        <v>1.8622421468467573E-3</v>
      </c>
      <c r="O281" s="50">
        <f t="shared" si="485"/>
        <v>0</v>
      </c>
      <c r="P281" s="50">
        <f t="shared" si="485"/>
        <v>19090572619</v>
      </c>
      <c r="Q281" s="50">
        <f t="shared" si="485"/>
        <v>0</v>
      </c>
      <c r="R281" s="50">
        <f t="shared" si="485"/>
        <v>0</v>
      </c>
      <c r="S281" s="49">
        <f t="shared" si="466"/>
        <v>19090572619</v>
      </c>
      <c r="T281" s="49">
        <f t="shared" si="466"/>
        <v>19090572619</v>
      </c>
      <c r="U281" s="49">
        <f t="shared" si="466"/>
        <v>0</v>
      </c>
      <c r="V281" s="49">
        <f t="shared" si="466"/>
        <v>0</v>
      </c>
      <c r="W281" s="49">
        <f t="shared" si="466"/>
        <v>0</v>
      </c>
      <c r="X281" s="49">
        <f t="shared" si="466"/>
        <v>0</v>
      </c>
      <c r="Y281" s="52">
        <f t="shared" si="444"/>
        <v>0</v>
      </c>
      <c r="Z281" s="52">
        <f t="shared" si="445"/>
        <v>0</v>
      </c>
      <c r="AA281" s="52">
        <f t="shared" si="446"/>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0"/>
        <v>0</v>
      </c>
      <c r="M282" s="58">
        <f>+F282+L282</f>
        <v>19090572619</v>
      </c>
      <c r="N282" s="59">
        <f t="shared" si="409"/>
        <v>1.8622421468467573E-3</v>
      </c>
      <c r="O282" s="57">
        <v>0</v>
      </c>
      <c r="P282" s="57">
        <v>19090572619</v>
      </c>
      <c r="Q282" s="57">
        <f t="shared" ref="Q282" si="486">M282-P282</f>
        <v>0</v>
      </c>
      <c r="R282" s="58">
        <v>0</v>
      </c>
      <c r="S282" s="109">
        <f>+M282-R282</f>
        <v>19090572619</v>
      </c>
      <c r="T282" s="57">
        <f>P282-R282</f>
        <v>19090572619</v>
      </c>
      <c r="U282" s="58">
        <v>0</v>
      </c>
      <c r="V282" s="57">
        <f t="shared" ref="V282" si="487">+R282-U282</f>
        <v>0</v>
      </c>
      <c r="W282" s="58">
        <v>0</v>
      </c>
      <c r="X282" s="60">
        <f t="shared" ref="X282" si="488">+U282-W282</f>
        <v>0</v>
      </c>
      <c r="Y282" s="61">
        <f t="shared" si="444"/>
        <v>0</v>
      </c>
      <c r="Z282" s="61">
        <f t="shared" si="445"/>
        <v>0</v>
      </c>
      <c r="AA282" s="61">
        <f t="shared" si="446"/>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85"/>
        <v>0</v>
      </c>
      <c r="H283" s="50">
        <f t="shared" si="485"/>
        <v>0</v>
      </c>
      <c r="I283" s="50">
        <f t="shared" si="485"/>
        <v>0</v>
      </c>
      <c r="J283" s="50">
        <f t="shared" si="485"/>
        <v>0</v>
      </c>
      <c r="K283" s="50">
        <f t="shared" si="485"/>
        <v>0</v>
      </c>
      <c r="L283" s="50">
        <f t="shared" si="370"/>
        <v>0</v>
      </c>
      <c r="M283" s="50">
        <f t="shared" si="485"/>
        <v>70019234098</v>
      </c>
      <c r="N283" s="51">
        <f t="shared" si="409"/>
        <v>6.8302177954290928E-3</v>
      </c>
      <c r="O283" s="50">
        <f t="shared" si="485"/>
        <v>0</v>
      </c>
      <c r="P283" s="50">
        <f t="shared" si="485"/>
        <v>70019234098</v>
      </c>
      <c r="Q283" s="50">
        <f t="shared" si="485"/>
        <v>0</v>
      </c>
      <c r="R283" s="50">
        <f t="shared" si="485"/>
        <v>0</v>
      </c>
      <c r="S283" s="49">
        <f t="shared" si="466"/>
        <v>70019234098</v>
      </c>
      <c r="T283" s="50">
        <f t="shared" si="466"/>
        <v>70019234098</v>
      </c>
      <c r="U283" s="50">
        <f t="shared" si="466"/>
        <v>0</v>
      </c>
      <c r="V283" s="50">
        <f t="shared" si="466"/>
        <v>0</v>
      </c>
      <c r="W283" s="50">
        <f t="shared" si="466"/>
        <v>0</v>
      </c>
      <c r="X283" s="50">
        <f t="shared" si="466"/>
        <v>0</v>
      </c>
      <c r="Y283" s="52">
        <f t="shared" si="444"/>
        <v>0</v>
      </c>
      <c r="Z283" s="52">
        <f t="shared" si="445"/>
        <v>0</v>
      </c>
      <c r="AA283" s="52">
        <f t="shared" si="446"/>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0"/>
        <v>0</v>
      </c>
      <c r="M284" s="58">
        <f>+F284+L284</f>
        <v>70019234098</v>
      </c>
      <c r="N284" s="59">
        <f t="shared" si="409"/>
        <v>6.8302177954290928E-3</v>
      </c>
      <c r="O284" s="57">
        <v>0</v>
      </c>
      <c r="P284" s="57">
        <v>70019234098</v>
      </c>
      <c r="Q284" s="57">
        <f t="shared" ref="Q284" si="489">M284-P284</f>
        <v>0</v>
      </c>
      <c r="R284" s="58">
        <v>0</v>
      </c>
      <c r="S284" s="109">
        <f>+M284-R284</f>
        <v>70019234098</v>
      </c>
      <c r="T284" s="57">
        <f>P284-R284</f>
        <v>70019234098</v>
      </c>
      <c r="U284" s="58">
        <v>0</v>
      </c>
      <c r="V284" s="57">
        <f t="shared" ref="V284" si="490">+R284-U284</f>
        <v>0</v>
      </c>
      <c r="W284" s="58">
        <v>0</v>
      </c>
      <c r="X284" s="60">
        <f t="shared" ref="X284" si="491">+U284-W284</f>
        <v>0</v>
      </c>
      <c r="Y284" s="61">
        <f t="shared" si="444"/>
        <v>0</v>
      </c>
      <c r="Z284" s="61">
        <f t="shared" si="445"/>
        <v>0</v>
      </c>
      <c r="AA284" s="61">
        <f t="shared" si="446"/>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492">+G286</f>
        <v>0</v>
      </c>
      <c r="H285" s="50">
        <f t="shared" si="492"/>
        <v>0</v>
      </c>
      <c r="I285" s="50">
        <f t="shared" si="492"/>
        <v>0</v>
      </c>
      <c r="J285" s="50">
        <f t="shared" si="492"/>
        <v>0</v>
      </c>
      <c r="K285" s="50">
        <f t="shared" si="492"/>
        <v>0</v>
      </c>
      <c r="L285" s="50">
        <f t="shared" si="370"/>
        <v>0</v>
      </c>
      <c r="M285" s="50">
        <f t="shared" si="492"/>
        <v>34937500000</v>
      </c>
      <c r="N285" s="51">
        <f t="shared" si="409"/>
        <v>3.4080740428239003E-3</v>
      </c>
      <c r="O285" s="50">
        <f t="shared" ref="O285:R285" si="493">+O286</f>
        <v>0</v>
      </c>
      <c r="P285" s="50">
        <f t="shared" si="493"/>
        <v>34937500000</v>
      </c>
      <c r="Q285" s="50">
        <f t="shared" si="493"/>
        <v>0</v>
      </c>
      <c r="R285" s="50">
        <f t="shared" si="493"/>
        <v>0</v>
      </c>
      <c r="S285" s="49">
        <f t="shared" si="466"/>
        <v>34937500000</v>
      </c>
      <c r="T285" s="49">
        <f t="shared" si="466"/>
        <v>34937500000</v>
      </c>
      <c r="U285" s="49">
        <f t="shared" si="466"/>
        <v>0</v>
      </c>
      <c r="V285" s="49">
        <f t="shared" si="466"/>
        <v>0</v>
      </c>
      <c r="W285" s="49">
        <f t="shared" si="466"/>
        <v>0</v>
      </c>
      <c r="X285" s="49">
        <f t="shared" si="466"/>
        <v>0</v>
      </c>
      <c r="Y285" s="52">
        <f t="shared" si="444"/>
        <v>0</v>
      </c>
      <c r="Z285" s="52">
        <f t="shared" si="445"/>
        <v>0</v>
      </c>
      <c r="AA285" s="52">
        <f t="shared" si="446"/>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0"/>
        <v>0</v>
      </c>
      <c r="M286" s="58">
        <f>+F286+L286</f>
        <v>34937500000</v>
      </c>
      <c r="N286" s="51">
        <f t="shared" si="409"/>
        <v>3.4080740428239003E-3</v>
      </c>
      <c r="O286" s="57">
        <v>0</v>
      </c>
      <c r="P286" s="58">
        <v>34937500000</v>
      </c>
      <c r="Q286" s="57">
        <f t="shared" ref="Q286" si="494">M286-P286</f>
        <v>0</v>
      </c>
      <c r="R286" s="58">
        <v>0</v>
      </c>
      <c r="S286" s="109">
        <f>+M286-R286</f>
        <v>34937500000</v>
      </c>
      <c r="T286" s="57">
        <f>P286-R286</f>
        <v>34937500000</v>
      </c>
      <c r="U286" s="58">
        <v>0</v>
      </c>
      <c r="V286" s="57">
        <f t="shared" ref="V286" si="495">+R286-U286</f>
        <v>0</v>
      </c>
      <c r="W286" s="58">
        <v>0</v>
      </c>
      <c r="X286" s="60">
        <f t="shared" ref="X286" si="496">+U286-W286</f>
        <v>0</v>
      </c>
      <c r="Y286" s="61">
        <f t="shared" si="444"/>
        <v>0</v>
      </c>
      <c r="Z286" s="61">
        <f t="shared" si="445"/>
        <v>0</v>
      </c>
      <c r="AA286" s="61">
        <f t="shared" si="446"/>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497">+G288</f>
        <v>0</v>
      </c>
      <c r="H287" s="50">
        <f t="shared" si="497"/>
        <v>0</v>
      </c>
      <c r="I287" s="50">
        <f t="shared" si="497"/>
        <v>0</v>
      </c>
      <c r="J287" s="50">
        <f t="shared" si="497"/>
        <v>0</v>
      </c>
      <c r="K287" s="50">
        <f t="shared" si="497"/>
        <v>0</v>
      </c>
      <c r="L287" s="50">
        <f t="shared" si="370"/>
        <v>0</v>
      </c>
      <c r="M287" s="50">
        <f>+M288</f>
        <v>30000000000</v>
      </c>
      <c r="N287" s="51">
        <f t="shared" si="409"/>
        <v>2.9264320940169445E-3</v>
      </c>
      <c r="O287" s="50">
        <f>+O288</f>
        <v>0</v>
      </c>
      <c r="P287" s="50">
        <f>+P288</f>
        <v>30000000000</v>
      </c>
      <c r="Q287" s="50">
        <f>+Q288</f>
        <v>0</v>
      </c>
      <c r="R287" s="50">
        <f>+R288</f>
        <v>0</v>
      </c>
      <c r="S287" s="49">
        <f t="shared" si="466"/>
        <v>30000000000</v>
      </c>
      <c r="T287" s="50">
        <f>+T288</f>
        <v>30000000000</v>
      </c>
      <c r="U287" s="50">
        <f>+U288</f>
        <v>0</v>
      </c>
      <c r="V287" s="50">
        <f>+V288</f>
        <v>0</v>
      </c>
      <c r="W287" s="50">
        <f>+W288</f>
        <v>0</v>
      </c>
      <c r="X287" s="50">
        <f>+X288</f>
        <v>0</v>
      </c>
      <c r="Y287" s="61">
        <f t="shared" si="444"/>
        <v>0</v>
      </c>
      <c r="Z287" s="61">
        <f t="shared" si="445"/>
        <v>0</v>
      </c>
      <c r="AA287" s="61">
        <f t="shared" si="446"/>
        <v>0</v>
      </c>
      <c r="AB287" s="61" t="s">
        <v>41</v>
      </c>
      <c r="AC287" s="62"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0"/>
        <v>0</v>
      </c>
      <c r="M288" s="58">
        <f>+F288+L288</f>
        <v>30000000000</v>
      </c>
      <c r="N288" s="59">
        <f t="shared" si="409"/>
        <v>2.9264320940169445E-3</v>
      </c>
      <c r="O288" s="57">
        <v>0</v>
      </c>
      <c r="P288" s="57">
        <v>30000000000</v>
      </c>
      <c r="Q288" s="57">
        <f t="shared" ref="Q288" si="498">M288-P288</f>
        <v>0</v>
      </c>
      <c r="R288" s="58">
        <v>0</v>
      </c>
      <c r="S288" s="109">
        <f>+M288-R288</f>
        <v>30000000000</v>
      </c>
      <c r="T288" s="57">
        <f>P288-R288</f>
        <v>30000000000</v>
      </c>
      <c r="U288" s="58">
        <v>0</v>
      </c>
      <c r="V288" s="57">
        <f t="shared" ref="V288" si="499">+R288-U288</f>
        <v>0</v>
      </c>
      <c r="W288" s="58">
        <v>0</v>
      </c>
      <c r="X288" s="60">
        <f t="shared" ref="X288" si="500">+U288-W288</f>
        <v>0</v>
      </c>
      <c r="Y288" s="61">
        <f t="shared" si="444"/>
        <v>0</v>
      </c>
      <c r="Z288" s="61">
        <f t="shared" si="445"/>
        <v>0</v>
      </c>
      <c r="AA288" s="61">
        <f t="shared" si="446"/>
        <v>0</v>
      </c>
      <c r="AB288" s="61" t="s">
        <v>41</v>
      </c>
      <c r="AC288" s="62" t="s">
        <v>41</v>
      </c>
    </row>
    <row r="289" spans="1:29" ht="42" customHeight="1" x14ac:dyDescent="0.25">
      <c r="A289" s="46" t="s">
        <v>461</v>
      </c>
      <c r="B289" s="47" t="s">
        <v>38</v>
      </c>
      <c r="C289" s="47">
        <v>10</v>
      </c>
      <c r="D289" s="47" t="s">
        <v>39</v>
      </c>
      <c r="E289" s="105" t="s">
        <v>462</v>
      </c>
      <c r="F289" s="50">
        <f t="shared" ref="F289:U293" si="501">+F290</f>
        <v>4112080090</v>
      </c>
      <c r="G289" s="50">
        <f t="shared" si="501"/>
        <v>0</v>
      </c>
      <c r="H289" s="50">
        <f t="shared" si="501"/>
        <v>0</v>
      </c>
      <c r="I289" s="50">
        <f t="shared" si="501"/>
        <v>0</v>
      </c>
      <c r="J289" s="50">
        <f t="shared" si="501"/>
        <v>0</v>
      </c>
      <c r="K289" s="50">
        <f t="shared" si="501"/>
        <v>0</v>
      </c>
      <c r="L289" s="50">
        <f t="shared" si="370"/>
        <v>0</v>
      </c>
      <c r="M289" s="50">
        <f t="shared" si="501"/>
        <v>4112080090</v>
      </c>
      <c r="N289" s="51">
        <f t="shared" si="409"/>
        <v>4.0112410495146954E-4</v>
      </c>
      <c r="O289" s="50">
        <f t="shared" si="501"/>
        <v>0</v>
      </c>
      <c r="P289" s="50">
        <f t="shared" si="501"/>
        <v>3929047872.5</v>
      </c>
      <c r="Q289" s="50">
        <f t="shared" si="501"/>
        <v>183032217.5</v>
      </c>
      <c r="R289" s="50">
        <f t="shared" si="501"/>
        <v>3800796523.5</v>
      </c>
      <c r="S289" s="50">
        <f t="shared" si="501"/>
        <v>311283566.5</v>
      </c>
      <c r="T289" s="50">
        <f t="shared" si="501"/>
        <v>128251349</v>
      </c>
      <c r="U289" s="50">
        <f t="shared" si="501"/>
        <v>77854936</v>
      </c>
      <c r="V289" s="50">
        <f t="shared" ref="V289:X293" si="502">+V290</f>
        <v>3722941587.5</v>
      </c>
      <c r="W289" s="50">
        <f t="shared" si="502"/>
        <v>75014664</v>
      </c>
      <c r="X289" s="50">
        <f t="shared" si="502"/>
        <v>2840272</v>
      </c>
      <c r="Y289" s="52">
        <f t="shared" si="444"/>
        <v>0.92430021797070594</v>
      </c>
      <c r="Z289" s="52">
        <f t="shared" si="445"/>
        <v>1.8933224620145957E-2</v>
      </c>
      <c r="AA289" s="52">
        <f t="shared" si="446"/>
        <v>1.8242510446823519E-2</v>
      </c>
      <c r="AB289" s="52">
        <f t="shared" ref="AB289:AB345" si="503">+U289/R289</f>
        <v>2.0483847403729608E-2</v>
      </c>
      <c r="AC289" s="53">
        <f t="shared" ref="AC289:AC345" si="504">+W289/U289</f>
        <v>0.96351840813278689</v>
      </c>
    </row>
    <row r="290" spans="1:29" ht="42" customHeight="1" x14ac:dyDescent="0.25">
      <c r="A290" s="46" t="s">
        <v>463</v>
      </c>
      <c r="B290" s="47" t="s">
        <v>38</v>
      </c>
      <c r="C290" s="47">
        <v>10</v>
      </c>
      <c r="D290" s="47" t="s">
        <v>39</v>
      </c>
      <c r="E290" s="105" t="s">
        <v>254</v>
      </c>
      <c r="F290" s="50">
        <f>+F291</f>
        <v>4112080090</v>
      </c>
      <c r="G290" s="50">
        <f t="shared" si="501"/>
        <v>0</v>
      </c>
      <c r="H290" s="50">
        <f t="shared" si="501"/>
        <v>0</v>
      </c>
      <c r="I290" s="50">
        <f t="shared" si="501"/>
        <v>0</v>
      </c>
      <c r="J290" s="50">
        <f t="shared" si="501"/>
        <v>0</v>
      </c>
      <c r="K290" s="50">
        <f t="shared" si="501"/>
        <v>0</v>
      </c>
      <c r="L290" s="50">
        <f t="shared" si="370"/>
        <v>0</v>
      </c>
      <c r="M290" s="50">
        <f t="shared" si="501"/>
        <v>4112080090</v>
      </c>
      <c r="N290" s="51">
        <f t="shared" si="409"/>
        <v>4.0112410495146954E-4</v>
      </c>
      <c r="O290" s="50">
        <f t="shared" si="501"/>
        <v>0</v>
      </c>
      <c r="P290" s="50">
        <f t="shared" si="501"/>
        <v>3929047872.5</v>
      </c>
      <c r="Q290" s="50">
        <f t="shared" si="501"/>
        <v>183032217.5</v>
      </c>
      <c r="R290" s="50">
        <f t="shared" si="501"/>
        <v>3800796523.5</v>
      </c>
      <c r="S290" s="50">
        <f t="shared" si="501"/>
        <v>311283566.5</v>
      </c>
      <c r="T290" s="50">
        <f t="shared" si="501"/>
        <v>128251349</v>
      </c>
      <c r="U290" s="50">
        <f t="shared" si="501"/>
        <v>77854936</v>
      </c>
      <c r="V290" s="50">
        <f t="shared" si="502"/>
        <v>3722941587.5</v>
      </c>
      <c r="W290" s="50">
        <f t="shared" si="502"/>
        <v>75014664</v>
      </c>
      <c r="X290" s="50">
        <f t="shared" si="502"/>
        <v>2840272</v>
      </c>
      <c r="Y290" s="52">
        <f t="shared" si="444"/>
        <v>0.92430021797070594</v>
      </c>
      <c r="Z290" s="52">
        <f t="shared" si="445"/>
        <v>1.8933224620145957E-2</v>
      </c>
      <c r="AA290" s="52">
        <f t="shared" si="446"/>
        <v>1.8242510446823519E-2</v>
      </c>
      <c r="AB290" s="52">
        <f t="shared" si="503"/>
        <v>2.0483847403729608E-2</v>
      </c>
      <c r="AC290" s="53">
        <f t="shared" si="504"/>
        <v>0.96351840813278689</v>
      </c>
    </row>
    <row r="291" spans="1:29" ht="63.75" customHeight="1" x14ac:dyDescent="0.25">
      <c r="A291" s="46" t="s">
        <v>464</v>
      </c>
      <c r="B291" s="47" t="s">
        <v>38</v>
      </c>
      <c r="C291" s="47">
        <v>10</v>
      </c>
      <c r="D291" s="47" t="s">
        <v>39</v>
      </c>
      <c r="E291" s="105" t="s">
        <v>465</v>
      </c>
      <c r="F291" s="50">
        <f t="shared" ref="F291:T293" si="505">+F292</f>
        <v>4112080090</v>
      </c>
      <c r="G291" s="50">
        <f t="shared" si="505"/>
        <v>0</v>
      </c>
      <c r="H291" s="50">
        <f t="shared" si="505"/>
        <v>0</v>
      </c>
      <c r="I291" s="50">
        <f t="shared" si="505"/>
        <v>0</v>
      </c>
      <c r="J291" s="50">
        <f t="shared" si="505"/>
        <v>0</v>
      </c>
      <c r="K291" s="50">
        <f t="shared" si="505"/>
        <v>0</v>
      </c>
      <c r="L291" s="50">
        <f t="shared" si="370"/>
        <v>0</v>
      </c>
      <c r="M291" s="50">
        <f t="shared" si="505"/>
        <v>4112080090</v>
      </c>
      <c r="N291" s="51">
        <f t="shared" si="409"/>
        <v>4.0112410495146954E-4</v>
      </c>
      <c r="O291" s="50">
        <f t="shared" si="505"/>
        <v>0</v>
      </c>
      <c r="P291" s="50">
        <f t="shared" si="505"/>
        <v>3929047872.5</v>
      </c>
      <c r="Q291" s="50">
        <f t="shared" si="505"/>
        <v>183032217.5</v>
      </c>
      <c r="R291" s="50">
        <f t="shared" si="505"/>
        <v>3800796523.5</v>
      </c>
      <c r="S291" s="50">
        <f t="shared" si="505"/>
        <v>311283566.5</v>
      </c>
      <c r="T291" s="50">
        <f t="shared" si="505"/>
        <v>128251349</v>
      </c>
      <c r="U291" s="50">
        <f t="shared" si="501"/>
        <v>77854936</v>
      </c>
      <c r="V291" s="50">
        <f t="shared" si="502"/>
        <v>3722941587.5</v>
      </c>
      <c r="W291" s="50">
        <f t="shared" si="502"/>
        <v>75014664</v>
      </c>
      <c r="X291" s="50">
        <f t="shared" si="502"/>
        <v>2840272</v>
      </c>
      <c r="Y291" s="52">
        <f t="shared" si="444"/>
        <v>0.92430021797070594</v>
      </c>
      <c r="Z291" s="52">
        <f t="shared" si="445"/>
        <v>1.8933224620145957E-2</v>
      </c>
      <c r="AA291" s="52">
        <f t="shared" si="446"/>
        <v>1.8242510446823519E-2</v>
      </c>
      <c r="AB291" s="52">
        <f t="shared" si="503"/>
        <v>2.0483847403729608E-2</v>
      </c>
      <c r="AC291" s="53">
        <f t="shared" si="504"/>
        <v>0.96351840813278689</v>
      </c>
    </row>
    <row r="292" spans="1:29" ht="63.75" customHeight="1" x14ac:dyDescent="0.25">
      <c r="A292" s="46" t="s">
        <v>466</v>
      </c>
      <c r="B292" s="47" t="s">
        <v>38</v>
      </c>
      <c r="C292" s="47">
        <v>10</v>
      </c>
      <c r="D292" s="47" t="s">
        <v>39</v>
      </c>
      <c r="E292" s="105" t="s">
        <v>401</v>
      </c>
      <c r="F292" s="50">
        <f t="shared" si="505"/>
        <v>4112080090</v>
      </c>
      <c r="G292" s="50">
        <f t="shared" si="505"/>
        <v>0</v>
      </c>
      <c r="H292" s="50">
        <f t="shared" si="505"/>
        <v>0</v>
      </c>
      <c r="I292" s="50">
        <f t="shared" si="505"/>
        <v>0</v>
      </c>
      <c r="J292" s="50">
        <f t="shared" si="505"/>
        <v>0</v>
      </c>
      <c r="K292" s="50">
        <f t="shared" si="505"/>
        <v>0</v>
      </c>
      <c r="L292" s="50">
        <f t="shared" si="370"/>
        <v>0</v>
      </c>
      <c r="M292" s="50">
        <f t="shared" si="505"/>
        <v>4112080090</v>
      </c>
      <c r="N292" s="51">
        <f t="shared" si="409"/>
        <v>4.0112410495146954E-4</v>
      </c>
      <c r="O292" s="50">
        <f t="shared" si="505"/>
        <v>0</v>
      </c>
      <c r="P292" s="50">
        <f t="shared" si="505"/>
        <v>3929047872.5</v>
      </c>
      <c r="Q292" s="50">
        <f t="shared" si="505"/>
        <v>183032217.5</v>
      </c>
      <c r="R292" s="50">
        <f t="shared" si="505"/>
        <v>3800796523.5</v>
      </c>
      <c r="S292" s="50">
        <f t="shared" si="505"/>
        <v>311283566.5</v>
      </c>
      <c r="T292" s="50">
        <f t="shared" si="505"/>
        <v>128251349</v>
      </c>
      <c r="U292" s="50">
        <f t="shared" si="501"/>
        <v>77854936</v>
      </c>
      <c r="V292" s="50">
        <f t="shared" si="502"/>
        <v>3722941587.5</v>
      </c>
      <c r="W292" s="50">
        <f t="shared" si="502"/>
        <v>75014664</v>
      </c>
      <c r="X292" s="50">
        <f t="shared" si="502"/>
        <v>2840272</v>
      </c>
      <c r="Y292" s="52">
        <f t="shared" si="444"/>
        <v>0.92430021797070594</v>
      </c>
      <c r="Z292" s="52">
        <f t="shared" si="445"/>
        <v>1.8933224620145957E-2</v>
      </c>
      <c r="AA292" s="52">
        <f t="shared" si="446"/>
        <v>1.8242510446823519E-2</v>
      </c>
      <c r="AB292" s="52">
        <f t="shared" si="503"/>
        <v>2.0483847403729608E-2</v>
      </c>
      <c r="AC292" s="53">
        <f t="shared" si="504"/>
        <v>0.96351840813278689</v>
      </c>
    </row>
    <row r="293" spans="1:29" ht="42" customHeight="1" x14ac:dyDescent="0.25">
      <c r="A293" s="46" t="s">
        <v>467</v>
      </c>
      <c r="B293" s="47" t="s">
        <v>38</v>
      </c>
      <c r="C293" s="47">
        <v>10</v>
      </c>
      <c r="D293" s="47" t="s">
        <v>39</v>
      </c>
      <c r="E293" s="105" t="s">
        <v>393</v>
      </c>
      <c r="F293" s="50">
        <f t="shared" si="505"/>
        <v>4112080090</v>
      </c>
      <c r="G293" s="50">
        <f t="shared" si="505"/>
        <v>0</v>
      </c>
      <c r="H293" s="50">
        <f t="shared" si="505"/>
        <v>0</v>
      </c>
      <c r="I293" s="50">
        <f t="shared" si="505"/>
        <v>0</v>
      </c>
      <c r="J293" s="50">
        <f t="shared" si="505"/>
        <v>0</v>
      </c>
      <c r="K293" s="50">
        <f t="shared" si="505"/>
        <v>0</v>
      </c>
      <c r="L293" s="50">
        <f t="shared" si="370"/>
        <v>0</v>
      </c>
      <c r="M293" s="50">
        <f t="shared" si="505"/>
        <v>4112080090</v>
      </c>
      <c r="N293" s="51">
        <f t="shared" si="409"/>
        <v>4.0112410495146954E-4</v>
      </c>
      <c r="O293" s="50">
        <f t="shared" si="505"/>
        <v>0</v>
      </c>
      <c r="P293" s="50">
        <f t="shared" si="505"/>
        <v>3929047872.5</v>
      </c>
      <c r="Q293" s="50">
        <f t="shared" si="505"/>
        <v>183032217.5</v>
      </c>
      <c r="R293" s="50">
        <f t="shared" si="505"/>
        <v>3800796523.5</v>
      </c>
      <c r="S293" s="50">
        <f t="shared" si="505"/>
        <v>311283566.5</v>
      </c>
      <c r="T293" s="50">
        <f t="shared" si="505"/>
        <v>128251349</v>
      </c>
      <c r="U293" s="50">
        <f t="shared" si="501"/>
        <v>77854936</v>
      </c>
      <c r="V293" s="50">
        <f t="shared" si="502"/>
        <v>3722941587.5</v>
      </c>
      <c r="W293" s="50">
        <f t="shared" si="502"/>
        <v>75014664</v>
      </c>
      <c r="X293" s="50">
        <f t="shared" si="502"/>
        <v>2840272</v>
      </c>
      <c r="Y293" s="52">
        <f t="shared" si="444"/>
        <v>0.92430021797070594</v>
      </c>
      <c r="Z293" s="52">
        <f t="shared" si="445"/>
        <v>1.8933224620145957E-2</v>
      </c>
      <c r="AA293" s="52">
        <f t="shared" si="446"/>
        <v>1.8242510446823519E-2</v>
      </c>
      <c r="AB293" s="52">
        <f t="shared" si="503"/>
        <v>2.0483847403729608E-2</v>
      </c>
      <c r="AC293" s="53">
        <f t="shared" si="504"/>
        <v>0.96351840813278689</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0"/>
        <v>0</v>
      </c>
      <c r="M294" s="58">
        <f>+F294+L294</f>
        <v>4112080090</v>
      </c>
      <c r="N294" s="59">
        <f t="shared" si="409"/>
        <v>4.0112410495146954E-4</v>
      </c>
      <c r="O294" s="57">
        <v>0</v>
      </c>
      <c r="P294" s="58">
        <v>3929047872.5</v>
      </c>
      <c r="Q294" s="57">
        <f t="shared" ref="Q294" si="506">M294-P294</f>
        <v>183032217.5</v>
      </c>
      <c r="R294" s="58">
        <v>3800796523.5</v>
      </c>
      <c r="S294" s="109">
        <f>+M294-R294</f>
        <v>311283566.5</v>
      </c>
      <c r="T294" s="57">
        <f>P294-R294</f>
        <v>128251349</v>
      </c>
      <c r="U294" s="58">
        <v>77854936</v>
      </c>
      <c r="V294" s="57">
        <f t="shared" ref="V294" si="507">+R294-U294</f>
        <v>3722941587.5</v>
      </c>
      <c r="W294" s="58">
        <v>75014664</v>
      </c>
      <c r="X294" s="60">
        <f t="shared" ref="X294" si="508">+U294-W294</f>
        <v>2840272</v>
      </c>
      <c r="Y294" s="61">
        <f t="shared" si="444"/>
        <v>0.92430021797070594</v>
      </c>
      <c r="Z294" s="61">
        <f t="shared" si="445"/>
        <v>1.8933224620145957E-2</v>
      </c>
      <c r="AA294" s="61">
        <f t="shared" si="446"/>
        <v>1.8242510446823519E-2</v>
      </c>
      <c r="AB294" s="61">
        <f t="shared" si="503"/>
        <v>2.0483847403729608E-2</v>
      </c>
      <c r="AC294" s="62">
        <f t="shared" si="504"/>
        <v>0.96351840813278689</v>
      </c>
    </row>
    <row r="295" spans="1:29" ht="38.25" customHeight="1" x14ac:dyDescent="0.25">
      <c r="A295" s="46" t="s">
        <v>469</v>
      </c>
      <c r="B295" s="47" t="s">
        <v>38</v>
      </c>
      <c r="C295" s="47">
        <v>10</v>
      </c>
      <c r="D295" s="47" t="s">
        <v>39</v>
      </c>
      <c r="E295" s="105" t="s">
        <v>470</v>
      </c>
      <c r="F295" s="50">
        <f t="shared" ref="F295:X295" si="509">+F296</f>
        <v>665689459543</v>
      </c>
      <c r="G295" s="50">
        <f t="shared" si="509"/>
        <v>0</v>
      </c>
      <c r="H295" s="50">
        <f t="shared" si="509"/>
        <v>0</v>
      </c>
      <c r="I295" s="50">
        <f t="shared" si="509"/>
        <v>0</v>
      </c>
      <c r="J295" s="50">
        <f t="shared" si="509"/>
        <v>0</v>
      </c>
      <c r="K295" s="50">
        <f t="shared" si="509"/>
        <v>0</v>
      </c>
      <c r="L295" s="50">
        <f t="shared" si="370"/>
        <v>0</v>
      </c>
      <c r="M295" s="50">
        <f t="shared" si="509"/>
        <v>665689459543</v>
      </c>
      <c r="N295" s="51">
        <f t="shared" si="409"/>
        <v>6.4936499968514319E-2</v>
      </c>
      <c r="O295" s="50">
        <f t="shared" si="509"/>
        <v>0</v>
      </c>
      <c r="P295" s="50">
        <f t="shared" si="509"/>
        <v>665571600079.59998</v>
      </c>
      <c r="Q295" s="50">
        <f t="shared" si="509"/>
        <v>117859463.4000001</v>
      </c>
      <c r="R295" s="50">
        <f t="shared" si="509"/>
        <v>665287314299.59998</v>
      </c>
      <c r="S295" s="50">
        <f t="shared" si="509"/>
        <v>402145243.4000001</v>
      </c>
      <c r="T295" s="50">
        <f t="shared" si="509"/>
        <v>284285780</v>
      </c>
      <c r="U295" s="50">
        <f t="shared" si="509"/>
        <v>20336397</v>
      </c>
      <c r="V295" s="50">
        <f t="shared" si="509"/>
        <v>665266977902.59998</v>
      </c>
      <c r="W295" s="50">
        <f t="shared" si="509"/>
        <v>19619297</v>
      </c>
      <c r="X295" s="50">
        <f t="shared" si="509"/>
        <v>717100</v>
      </c>
      <c r="Y295" s="52">
        <f t="shared" si="444"/>
        <v>0.99939589663373052</v>
      </c>
      <c r="Z295" s="52">
        <f t="shared" si="445"/>
        <v>3.05493751004576E-5</v>
      </c>
      <c r="AA295" s="52">
        <f t="shared" si="446"/>
        <v>2.9472146086658441E-5</v>
      </c>
      <c r="AB295" s="52">
        <f t="shared" si="503"/>
        <v>3.0567841236248007E-5</v>
      </c>
      <c r="AC295" s="53">
        <f t="shared" si="504"/>
        <v>0.96473809987088666</v>
      </c>
    </row>
    <row r="296" spans="1:29" ht="38.25" customHeight="1" x14ac:dyDescent="0.25">
      <c r="A296" s="46" t="s">
        <v>471</v>
      </c>
      <c r="B296" s="47" t="s">
        <v>38</v>
      </c>
      <c r="C296" s="47">
        <v>10</v>
      </c>
      <c r="D296" s="47" t="s">
        <v>39</v>
      </c>
      <c r="E296" s="105" t="s">
        <v>254</v>
      </c>
      <c r="F296" s="50">
        <f>+F297+F301</f>
        <v>665689459543</v>
      </c>
      <c r="G296" s="50">
        <f t="shared" ref="G296:K296" si="510">+G297+G301</f>
        <v>0</v>
      </c>
      <c r="H296" s="50">
        <f t="shared" si="510"/>
        <v>0</v>
      </c>
      <c r="I296" s="50">
        <f t="shared" si="510"/>
        <v>0</v>
      </c>
      <c r="J296" s="50">
        <f t="shared" si="510"/>
        <v>0</v>
      </c>
      <c r="K296" s="50">
        <f t="shared" si="510"/>
        <v>0</v>
      </c>
      <c r="L296" s="50">
        <f t="shared" si="370"/>
        <v>0</v>
      </c>
      <c r="M296" s="50">
        <f>+M297+M301</f>
        <v>665689459543</v>
      </c>
      <c r="N296" s="51">
        <f t="shared" si="409"/>
        <v>6.4936499968514319E-2</v>
      </c>
      <c r="O296" s="50">
        <f t="shared" ref="O296:X296" si="511">+O297+O301</f>
        <v>0</v>
      </c>
      <c r="P296" s="50">
        <f t="shared" si="511"/>
        <v>665571600079.59998</v>
      </c>
      <c r="Q296" s="50">
        <f t="shared" si="511"/>
        <v>117859463.4000001</v>
      </c>
      <c r="R296" s="50">
        <f t="shared" si="511"/>
        <v>665287314299.59998</v>
      </c>
      <c r="S296" s="50">
        <f t="shared" si="511"/>
        <v>402145243.4000001</v>
      </c>
      <c r="T296" s="50">
        <f t="shared" si="511"/>
        <v>284285780</v>
      </c>
      <c r="U296" s="50">
        <f t="shared" si="511"/>
        <v>20336397</v>
      </c>
      <c r="V296" s="50">
        <f t="shared" si="511"/>
        <v>665266977902.59998</v>
      </c>
      <c r="W296" s="50">
        <f t="shared" si="511"/>
        <v>19619297</v>
      </c>
      <c r="X296" s="50">
        <f t="shared" si="511"/>
        <v>717100</v>
      </c>
      <c r="Y296" s="52">
        <f t="shared" si="444"/>
        <v>0.99939589663373052</v>
      </c>
      <c r="Z296" s="52">
        <f t="shared" si="445"/>
        <v>3.05493751004576E-5</v>
      </c>
      <c r="AA296" s="52">
        <f t="shared" si="446"/>
        <v>2.9472146086658441E-5</v>
      </c>
      <c r="AB296" s="52">
        <f t="shared" si="503"/>
        <v>3.0567841236248007E-5</v>
      </c>
      <c r="AC296" s="53">
        <f t="shared" si="504"/>
        <v>0.96473809987088666</v>
      </c>
    </row>
    <row r="297" spans="1:29" ht="42" customHeight="1" x14ac:dyDescent="0.25">
      <c r="A297" s="46" t="s">
        <v>472</v>
      </c>
      <c r="B297" s="47" t="s">
        <v>38</v>
      </c>
      <c r="C297" s="47">
        <v>10</v>
      </c>
      <c r="D297" s="47" t="s">
        <v>39</v>
      </c>
      <c r="E297" s="105" t="s">
        <v>473</v>
      </c>
      <c r="F297" s="50">
        <f t="shared" ref="F297:U299" si="512">+F298</f>
        <v>1920146550</v>
      </c>
      <c r="G297" s="50">
        <f t="shared" si="512"/>
        <v>0</v>
      </c>
      <c r="H297" s="50">
        <f t="shared" si="512"/>
        <v>0</v>
      </c>
      <c r="I297" s="50">
        <f t="shared" si="512"/>
        <v>0</v>
      </c>
      <c r="J297" s="50">
        <f t="shared" si="512"/>
        <v>0</v>
      </c>
      <c r="K297" s="50">
        <f t="shared" si="512"/>
        <v>0</v>
      </c>
      <c r="L297" s="50">
        <f t="shared" si="370"/>
        <v>0</v>
      </c>
      <c r="M297" s="50">
        <f t="shared" si="512"/>
        <v>1920146550</v>
      </c>
      <c r="N297" s="51">
        <f t="shared" si="409"/>
        <v>1.8730594963786373E-4</v>
      </c>
      <c r="O297" s="50">
        <f t="shared" si="512"/>
        <v>0</v>
      </c>
      <c r="P297" s="50">
        <f t="shared" si="512"/>
        <v>1802287086.5999999</v>
      </c>
      <c r="Q297" s="50">
        <f t="shared" si="512"/>
        <v>117859463.4000001</v>
      </c>
      <c r="R297" s="50">
        <f t="shared" si="512"/>
        <v>1518001306.5999999</v>
      </c>
      <c r="S297" s="50">
        <f t="shared" si="512"/>
        <v>402145243.4000001</v>
      </c>
      <c r="T297" s="50">
        <f t="shared" si="512"/>
        <v>284285780</v>
      </c>
      <c r="U297" s="50">
        <f t="shared" si="512"/>
        <v>20336397</v>
      </c>
      <c r="V297" s="50">
        <f t="shared" ref="V297:X299" si="513">+V298</f>
        <v>1497664909.5999999</v>
      </c>
      <c r="W297" s="50">
        <f t="shared" si="513"/>
        <v>19619297</v>
      </c>
      <c r="X297" s="50">
        <f t="shared" si="513"/>
        <v>717100</v>
      </c>
      <c r="Y297" s="52">
        <f t="shared" si="444"/>
        <v>0.79056533815088226</v>
      </c>
      <c r="Z297" s="52">
        <f t="shared" si="445"/>
        <v>1.059106504136364E-2</v>
      </c>
      <c r="AA297" s="52">
        <f t="shared" si="446"/>
        <v>1.0217603963614132E-2</v>
      </c>
      <c r="AB297" s="52">
        <f t="shared" si="503"/>
        <v>1.3396824437226082E-2</v>
      </c>
      <c r="AC297" s="53">
        <f t="shared" si="504"/>
        <v>0.96473809987088666</v>
      </c>
    </row>
    <row r="298" spans="1:29" ht="80.25" customHeight="1" x14ac:dyDescent="0.25">
      <c r="A298" s="46" t="s">
        <v>474</v>
      </c>
      <c r="B298" s="47" t="s">
        <v>38</v>
      </c>
      <c r="C298" s="47">
        <v>10</v>
      </c>
      <c r="D298" s="47" t="s">
        <v>39</v>
      </c>
      <c r="E298" s="105" t="s">
        <v>475</v>
      </c>
      <c r="F298" s="50">
        <f t="shared" si="512"/>
        <v>1920146550</v>
      </c>
      <c r="G298" s="50">
        <f t="shared" si="512"/>
        <v>0</v>
      </c>
      <c r="H298" s="50">
        <f t="shared" si="512"/>
        <v>0</v>
      </c>
      <c r="I298" s="50">
        <f t="shared" si="512"/>
        <v>0</v>
      </c>
      <c r="J298" s="50">
        <f t="shared" si="512"/>
        <v>0</v>
      </c>
      <c r="K298" s="50">
        <f t="shared" si="512"/>
        <v>0</v>
      </c>
      <c r="L298" s="50">
        <f t="shared" si="370"/>
        <v>0</v>
      </c>
      <c r="M298" s="50">
        <f t="shared" si="512"/>
        <v>1920146550</v>
      </c>
      <c r="N298" s="51">
        <f t="shared" si="409"/>
        <v>1.8730594963786373E-4</v>
      </c>
      <c r="O298" s="50">
        <f t="shared" si="512"/>
        <v>0</v>
      </c>
      <c r="P298" s="50">
        <f t="shared" si="512"/>
        <v>1802287086.5999999</v>
      </c>
      <c r="Q298" s="50">
        <f t="shared" si="512"/>
        <v>117859463.4000001</v>
      </c>
      <c r="R298" s="50">
        <f t="shared" si="512"/>
        <v>1518001306.5999999</v>
      </c>
      <c r="S298" s="50">
        <f t="shared" si="512"/>
        <v>402145243.4000001</v>
      </c>
      <c r="T298" s="50">
        <f t="shared" si="512"/>
        <v>284285780</v>
      </c>
      <c r="U298" s="50">
        <f t="shared" si="512"/>
        <v>20336397</v>
      </c>
      <c r="V298" s="50">
        <f t="shared" si="513"/>
        <v>1497664909.5999999</v>
      </c>
      <c r="W298" s="50">
        <f t="shared" si="513"/>
        <v>19619297</v>
      </c>
      <c r="X298" s="50">
        <f t="shared" si="513"/>
        <v>717100</v>
      </c>
      <c r="Y298" s="52">
        <f t="shared" si="444"/>
        <v>0.79056533815088226</v>
      </c>
      <c r="Z298" s="52">
        <f t="shared" si="445"/>
        <v>1.059106504136364E-2</v>
      </c>
      <c r="AA298" s="52">
        <f t="shared" si="446"/>
        <v>1.0217603963614132E-2</v>
      </c>
      <c r="AB298" s="52">
        <f t="shared" si="503"/>
        <v>1.3396824437226082E-2</v>
      </c>
      <c r="AC298" s="53">
        <f t="shared" si="504"/>
        <v>0.96473809987088666</v>
      </c>
    </row>
    <row r="299" spans="1:29" ht="42" customHeight="1" x14ac:dyDescent="0.25">
      <c r="A299" s="46" t="s">
        <v>476</v>
      </c>
      <c r="B299" s="47" t="s">
        <v>38</v>
      </c>
      <c r="C299" s="47">
        <v>10</v>
      </c>
      <c r="D299" s="47" t="s">
        <v>39</v>
      </c>
      <c r="E299" s="105" t="s">
        <v>393</v>
      </c>
      <c r="F299" s="50">
        <f t="shared" si="512"/>
        <v>1920146550</v>
      </c>
      <c r="G299" s="50">
        <f t="shared" si="512"/>
        <v>0</v>
      </c>
      <c r="H299" s="50">
        <f t="shared" si="512"/>
        <v>0</v>
      </c>
      <c r="I299" s="50">
        <f t="shared" si="512"/>
        <v>0</v>
      </c>
      <c r="J299" s="50">
        <f t="shared" si="512"/>
        <v>0</v>
      </c>
      <c r="K299" s="50">
        <f t="shared" si="512"/>
        <v>0</v>
      </c>
      <c r="L299" s="50">
        <f t="shared" si="370"/>
        <v>0</v>
      </c>
      <c r="M299" s="50">
        <f t="shared" si="512"/>
        <v>1920146550</v>
      </c>
      <c r="N299" s="51">
        <f t="shared" si="409"/>
        <v>1.8730594963786373E-4</v>
      </c>
      <c r="O299" s="50">
        <f t="shared" si="512"/>
        <v>0</v>
      </c>
      <c r="P299" s="50">
        <f t="shared" si="512"/>
        <v>1802287086.5999999</v>
      </c>
      <c r="Q299" s="50">
        <f t="shared" si="512"/>
        <v>117859463.4000001</v>
      </c>
      <c r="R299" s="50">
        <f t="shared" si="512"/>
        <v>1518001306.5999999</v>
      </c>
      <c r="S299" s="50">
        <f t="shared" si="512"/>
        <v>402145243.4000001</v>
      </c>
      <c r="T299" s="50">
        <f t="shared" si="512"/>
        <v>284285780</v>
      </c>
      <c r="U299" s="50">
        <f t="shared" si="512"/>
        <v>20336397</v>
      </c>
      <c r="V299" s="50">
        <f t="shared" si="513"/>
        <v>1497664909.5999999</v>
      </c>
      <c r="W299" s="50">
        <f t="shared" si="513"/>
        <v>19619297</v>
      </c>
      <c r="X299" s="50">
        <f t="shared" si="513"/>
        <v>717100</v>
      </c>
      <c r="Y299" s="52">
        <f t="shared" si="444"/>
        <v>0.79056533815088226</v>
      </c>
      <c r="Z299" s="52">
        <f t="shared" si="445"/>
        <v>1.059106504136364E-2</v>
      </c>
      <c r="AA299" s="52">
        <f t="shared" si="446"/>
        <v>1.0217603963614132E-2</v>
      </c>
      <c r="AB299" s="52">
        <f t="shared" si="503"/>
        <v>1.3396824437226082E-2</v>
      </c>
      <c r="AC299" s="53">
        <f t="shared" si="504"/>
        <v>0.96473809987088666</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0"/>
        <v>0</v>
      </c>
      <c r="M300" s="58">
        <f>+F300+L300</f>
        <v>1920146550</v>
      </c>
      <c r="N300" s="59">
        <f t="shared" si="409"/>
        <v>1.8730594963786373E-4</v>
      </c>
      <c r="O300" s="57">
        <v>0</v>
      </c>
      <c r="P300" s="58">
        <v>1802287086.5999999</v>
      </c>
      <c r="Q300" s="57">
        <f t="shared" ref="Q300" si="514">M300-P300</f>
        <v>117859463.4000001</v>
      </c>
      <c r="R300" s="58">
        <v>1518001306.5999999</v>
      </c>
      <c r="S300" s="109">
        <f>+M300-R300</f>
        <v>402145243.4000001</v>
      </c>
      <c r="T300" s="57">
        <f>P300-R300</f>
        <v>284285780</v>
      </c>
      <c r="U300" s="58">
        <v>20336397</v>
      </c>
      <c r="V300" s="57">
        <f t="shared" ref="V300" si="515">+R300-U300</f>
        <v>1497664909.5999999</v>
      </c>
      <c r="W300" s="58">
        <v>19619297</v>
      </c>
      <c r="X300" s="60">
        <f t="shared" ref="X300" si="516">+U300-W300</f>
        <v>717100</v>
      </c>
      <c r="Y300" s="61">
        <f t="shared" si="444"/>
        <v>0.79056533815088226</v>
      </c>
      <c r="Z300" s="61">
        <f t="shared" si="445"/>
        <v>1.059106504136364E-2</v>
      </c>
      <c r="AA300" s="61">
        <f t="shared" si="446"/>
        <v>1.0217603963614132E-2</v>
      </c>
      <c r="AB300" s="61">
        <f t="shared" si="503"/>
        <v>1.3396824437226082E-2</v>
      </c>
      <c r="AC300" s="62">
        <f t="shared" si="504"/>
        <v>0.96473809987088666</v>
      </c>
    </row>
    <row r="301" spans="1:29" ht="55.5" customHeight="1" x14ac:dyDescent="0.25">
      <c r="A301" s="46" t="s">
        <v>478</v>
      </c>
      <c r="B301" s="47" t="s">
        <v>38</v>
      </c>
      <c r="C301" s="47">
        <v>10</v>
      </c>
      <c r="D301" s="47" t="s">
        <v>39</v>
      </c>
      <c r="E301" s="48" t="s">
        <v>479</v>
      </c>
      <c r="F301" s="50">
        <f>+F302</f>
        <v>663769312993</v>
      </c>
      <c r="G301" s="50">
        <f t="shared" ref="G301:K303" si="517">+G302</f>
        <v>0</v>
      </c>
      <c r="H301" s="50">
        <f t="shared" si="517"/>
        <v>0</v>
      </c>
      <c r="I301" s="50">
        <f t="shared" si="517"/>
        <v>0</v>
      </c>
      <c r="J301" s="50">
        <f t="shared" si="517"/>
        <v>0</v>
      </c>
      <c r="K301" s="50">
        <f t="shared" si="517"/>
        <v>0</v>
      </c>
      <c r="L301" s="50">
        <f t="shared" si="370"/>
        <v>0</v>
      </c>
      <c r="M301" s="50">
        <f>+M302</f>
        <v>663769312993</v>
      </c>
      <c r="N301" s="51">
        <f t="shared" si="409"/>
        <v>6.4749194018876452E-2</v>
      </c>
      <c r="O301" s="50">
        <f t="shared" ref="O301:X303" si="518">+O302</f>
        <v>0</v>
      </c>
      <c r="P301" s="50">
        <f t="shared" si="518"/>
        <v>663769312993</v>
      </c>
      <c r="Q301" s="50">
        <f t="shared" si="518"/>
        <v>0</v>
      </c>
      <c r="R301" s="50">
        <f t="shared" si="518"/>
        <v>663769312993</v>
      </c>
      <c r="S301" s="50">
        <f t="shared" si="518"/>
        <v>0</v>
      </c>
      <c r="T301" s="50">
        <f t="shared" si="518"/>
        <v>0</v>
      </c>
      <c r="U301" s="50">
        <f t="shared" si="518"/>
        <v>0</v>
      </c>
      <c r="V301" s="50">
        <f t="shared" si="518"/>
        <v>663769312993</v>
      </c>
      <c r="W301" s="50">
        <f t="shared" si="518"/>
        <v>0</v>
      </c>
      <c r="X301" s="50">
        <f t="shared" si="518"/>
        <v>0</v>
      </c>
      <c r="Y301" s="52">
        <f t="shared" si="444"/>
        <v>1</v>
      </c>
      <c r="Z301" s="52">
        <f t="shared" si="445"/>
        <v>0</v>
      </c>
      <c r="AA301" s="52">
        <f t="shared" si="446"/>
        <v>0</v>
      </c>
      <c r="AB301" s="52">
        <f t="shared" si="503"/>
        <v>0</v>
      </c>
      <c r="AC301" s="53" t="s">
        <v>41</v>
      </c>
    </row>
    <row r="302" spans="1:29" ht="82.5" customHeight="1" x14ac:dyDescent="0.25">
      <c r="A302" s="46" t="s">
        <v>480</v>
      </c>
      <c r="B302" s="47" t="s">
        <v>38</v>
      </c>
      <c r="C302" s="47">
        <v>10</v>
      </c>
      <c r="D302" s="47" t="s">
        <v>39</v>
      </c>
      <c r="E302" s="105" t="s">
        <v>475</v>
      </c>
      <c r="F302" s="50">
        <f>+F303</f>
        <v>663769312993</v>
      </c>
      <c r="G302" s="50">
        <f t="shared" si="517"/>
        <v>0</v>
      </c>
      <c r="H302" s="50">
        <f t="shared" si="517"/>
        <v>0</v>
      </c>
      <c r="I302" s="50">
        <f t="shared" si="517"/>
        <v>0</v>
      </c>
      <c r="J302" s="50">
        <f t="shared" si="517"/>
        <v>0</v>
      </c>
      <c r="K302" s="50">
        <f t="shared" si="517"/>
        <v>0</v>
      </c>
      <c r="L302" s="50">
        <f t="shared" si="370"/>
        <v>0</v>
      </c>
      <c r="M302" s="50">
        <f>+M303</f>
        <v>663769312993</v>
      </c>
      <c r="N302" s="51">
        <f t="shared" si="409"/>
        <v>6.4749194018876452E-2</v>
      </c>
      <c r="O302" s="50">
        <f t="shared" si="518"/>
        <v>0</v>
      </c>
      <c r="P302" s="50">
        <f t="shared" si="518"/>
        <v>663769312993</v>
      </c>
      <c r="Q302" s="50">
        <f t="shared" si="518"/>
        <v>0</v>
      </c>
      <c r="R302" s="50">
        <f t="shared" si="518"/>
        <v>663769312993</v>
      </c>
      <c r="S302" s="50">
        <f t="shared" si="518"/>
        <v>0</v>
      </c>
      <c r="T302" s="50">
        <f t="shared" si="518"/>
        <v>0</v>
      </c>
      <c r="U302" s="50">
        <f t="shared" si="518"/>
        <v>0</v>
      </c>
      <c r="V302" s="50">
        <f t="shared" si="518"/>
        <v>663769312993</v>
      </c>
      <c r="W302" s="50">
        <f t="shared" si="518"/>
        <v>0</v>
      </c>
      <c r="X302" s="50">
        <f t="shared" si="518"/>
        <v>0</v>
      </c>
      <c r="Y302" s="52">
        <f t="shared" si="444"/>
        <v>1</v>
      </c>
      <c r="Z302" s="52">
        <f t="shared" si="445"/>
        <v>0</v>
      </c>
      <c r="AA302" s="52">
        <f t="shared" si="446"/>
        <v>0</v>
      </c>
      <c r="AB302" s="52">
        <f t="shared" si="503"/>
        <v>0</v>
      </c>
      <c r="AC302" s="53" t="s">
        <v>41</v>
      </c>
    </row>
    <row r="303" spans="1:29" ht="61.5" customHeight="1" x14ac:dyDescent="0.25">
      <c r="A303" s="46" t="s">
        <v>481</v>
      </c>
      <c r="B303" s="47" t="s">
        <v>38</v>
      </c>
      <c r="C303" s="47">
        <v>10</v>
      </c>
      <c r="D303" s="47" t="s">
        <v>39</v>
      </c>
      <c r="E303" s="105" t="s">
        <v>482</v>
      </c>
      <c r="F303" s="50">
        <f>+F304</f>
        <v>663769312993</v>
      </c>
      <c r="G303" s="50">
        <f t="shared" si="517"/>
        <v>0</v>
      </c>
      <c r="H303" s="50">
        <f t="shared" si="517"/>
        <v>0</v>
      </c>
      <c r="I303" s="50">
        <f t="shared" si="517"/>
        <v>0</v>
      </c>
      <c r="J303" s="50">
        <f t="shared" si="517"/>
        <v>0</v>
      </c>
      <c r="K303" s="50">
        <f t="shared" si="517"/>
        <v>0</v>
      </c>
      <c r="L303" s="50">
        <f t="shared" si="370"/>
        <v>0</v>
      </c>
      <c r="M303" s="50">
        <f>+M304</f>
        <v>663769312993</v>
      </c>
      <c r="N303" s="51">
        <f t="shared" si="409"/>
        <v>6.4749194018876452E-2</v>
      </c>
      <c r="O303" s="50">
        <f t="shared" si="518"/>
        <v>0</v>
      </c>
      <c r="P303" s="50">
        <f t="shared" si="518"/>
        <v>663769312993</v>
      </c>
      <c r="Q303" s="50">
        <f t="shared" si="518"/>
        <v>0</v>
      </c>
      <c r="R303" s="50">
        <f t="shared" si="518"/>
        <v>663769312993</v>
      </c>
      <c r="S303" s="50">
        <f t="shared" si="518"/>
        <v>0</v>
      </c>
      <c r="T303" s="50">
        <f t="shared" si="518"/>
        <v>0</v>
      </c>
      <c r="U303" s="50">
        <f t="shared" si="518"/>
        <v>0</v>
      </c>
      <c r="V303" s="50">
        <f t="shared" si="518"/>
        <v>663769312993</v>
      </c>
      <c r="W303" s="50">
        <f t="shared" si="518"/>
        <v>0</v>
      </c>
      <c r="X303" s="50">
        <f t="shared" si="518"/>
        <v>0</v>
      </c>
      <c r="Y303" s="52">
        <f t="shared" si="444"/>
        <v>1</v>
      </c>
      <c r="Z303" s="52">
        <f t="shared" si="445"/>
        <v>0</v>
      </c>
      <c r="AA303" s="52">
        <f t="shared" si="446"/>
        <v>0</v>
      </c>
      <c r="AB303" s="52">
        <f t="shared" si="503"/>
        <v>0</v>
      </c>
      <c r="AC303" s="53" t="s">
        <v>41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0"/>
        <v>0</v>
      </c>
      <c r="M304" s="58">
        <f>+F304+L304</f>
        <v>663769312993</v>
      </c>
      <c r="N304" s="59">
        <f t="shared" si="409"/>
        <v>6.4749194018876452E-2</v>
      </c>
      <c r="O304" s="57">
        <v>0</v>
      </c>
      <c r="P304" s="57">
        <v>663769312993</v>
      </c>
      <c r="Q304" s="57">
        <f t="shared" ref="Q304" si="519">M304-P304</f>
        <v>0</v>
      </c>
      <c r="R304" s="57">
        <v>663769312993</v>
      </c>
      <c r="S304" s="109">
        <f>+M304-R304</f>
        <v>0</v>
      </c>
      <c r="T304" s="57">
        <f>P304-R304</f>
        <v>0</v>
      </c>
      <c r="U304" s="57">
        <v>0</v>
      </c>
      <c r="V304" s="57">
        <f t="shared" ref="V304" si="520">+R304-U304</f>
        <v>663769312993</v>
      </c>
      <c r="W304" s="57">
        <v>0</v>
      </c>
      <c r="X304" s="60">
        <f t="shared" ref="X304" si="521">+U304-W304</f>
        <v>0</v>
      </c>
      <c r="Y304" s="61">
        <f t="shared" si="444"/>
        <v>1</v>
      </c>
      <c r="Z304" s="61">
        <f t="shared" si="445"/>
        <v>0</v>
      </c>
      <c r="AA304" s="61">
        <f t="shared" si="446"/>
        <v>0</v>
      </c>
      <c r="AB304" s="61">
        <f t="shared" si="503"/>
        <v>0</v>
      </c>
      <c r="AC304" s="62" t="s">
        <v>41</v>
      </c>
    </row>
    <row r="305" spans="1:29" ht="33" customHeight="1" x14ac:dyDescent="0.25">
      <c r="A305" s="307" t="s">
        <v>484</v>
      </c>
      <c r="B305" s="115" t="s">
        <v>38</v>
      </c>
      <c r="C305" s="47">
        <v>10</v>
      </c>
      <c r="D305" s="316" t="s">
        <v>39</v>
      </c>
      <c r="E305" s="308" t="s">
        <v>485</v>
      </c>
      <c r="F305" s="50">
        <f>+F308</f>
        <v>22500000000</v>
      </c>
      <c r="G305" s="50">
        <f t="shared" ref="G305:K307" si="522">+G308</f>
        <v>0</v>
      </c>
      <c r="H305" s="50">
        <f t="shared" si="522"/>
        <v>0</v>
      </c>
      <c r="I305" s="50">
        <f t="shared" si="522"/>
        <v>0</v>
      </c>
      <c r="J305" s="50">
        <f t="shared" si="522"/>
        <v>0</v>
      </c>
      <c r="K305" s="50">
        <f t="shared" si="522"/>
        <v>0</v>
      </c>
      <c r="L305" s="50">
        <f t="shared" si="370"/>
        <v>0</v>
      </c>
      <c r="M305" s="50">
        <f t="shared" ref="M305:X307" si="523">+M308</f>
        <v>22500000000</v>
      </c>
      <c r="N305" s="95">
        <f t="shared" si="523"/>
        <v>2.1948240705127083E-3</v>
      </c>
      <c r="O305" s="50">
        <f t="shared" si="523"/>
        <v>0</v>
      </c>
      <c r="P305" s="50">
        <f t="shared" si="523"/>
        <v>12171268454.700001</v>
      </c>
      <c r="Q305" s="50">
        <f t="shared" si="523"/>
        <v>10328731545.299999</v>
      </c>
      <c r="R305" s="50">
        <f t="shared" si="523"/>
        <v>10675462256.700001</v>
      </c>
      <c r="S305" s="50">
        <f t="shared" si="523"/>
        <v>11824537743.299999</v>
      </c>
      <c r="T305" s="50">
        <f t="shared" si="523"/>
        <v>1495806198</v>
      </c>
      <c r="U305" s="50">
        <f t="shared" si="523"/>
        <v>156153948</v>
      </c>
      <c r="V305" s="50">
        <f t="shared" si="523"/>
        <v>10519308308.700001</v>
      </c>
      <c r="W305" s="50">
        <f t="shared" si="523"/>
        <v>105757414</v>
      </c>
      <c r="X305" s="50">
        <f t="shared" si="523"/>
        <v>50396534</v>
      </c>
      <c r="Y305" s="52">
        <f t="shared" si="444"/>
        <v>0.47446498918666669</v>
      </c>
      <c r="Z305" s="52">
        <f t="shared" si="445"/>
        <v>6.9401754666666669E-3</v>
      </c>
      <c r="AA305" s="52">
        <f t="shared" si="446"/>
        <v>4.7003295111111114E-3</v>
      </c>
      <c r="AB305" s="52">
        <f t="shared" si="503"/>
        <v>1.4627371091307696E-2</v>
      </c>
      <c r="AC305" s="53">
        <f t="shared" si="504"/>
        <v>0.6772637858634224</v>
      </c>
    </row>
    <row r="306" spans="1:29" ht="32.25" customHeight="1" x14ac:dyDescent="0.25">
      <c r="A306" s="307"/>
      <c r="B306" s="317" t="s">
        <v>42</v>
      </c>
      <c r="C306" s="47">
        <v>20</v>
      </c>
      <c r="D306" s="316"/>
      <c r="E306" s="308"/>
      <c r="F306" s="50">
        <f>+F309</f>
        <v>223290886376</v>
      </c>
      <c r="G306" s="50">
        <f t="shared" si="522"/>
        <v>0</v>
      </c>
      <c r="H306" s="50">
        <f t="shared" si="522"/>
        <v>0</v>
      </c>
      <c r="I306" s="50">
        <f t="shared" si="522"/>
        <v>0</v>
      </c>
      <c r="J306" s="50">
        <f t="shared" si="522"/>
        <v>6678407469</v>
      </c>
      <c r="K306" s="50">
        <f t="shared" si="522"/>
        <v>6678407469</v>
      </c>
      <c r="L306" s="50">
        <f t="shared" si="370"/>
        <v>0</v>
      </c>
      <c r="M306" s="50">
        <f t="shared" si="523"/>
        <v>223290886376</v>
      </c>
      <c r="N306" s="95">
        <f t="shared" si="523"/>
        <v>2.1781520539740577E-2</v>
      </c>
      <c r="O306" s="50">
        <f t="shared" si="523"/>
        <v>0</v>
      </c>
      <c r="P306" s="50">
        <f t="shared" si="523"/>
        <v>124053829055.39999</v>
      </c>
      <c r="Q306" s="50">
        <f t="shared" si="523"/>
        <v>99237057320.600006</v>
      </c>
      <c r="R306" s="50">
        <f t="shared" si="523"/>
        <v>37204188549.400002</v>
      </c>
      <c r="S306" s="50">
        <f t="shared" si="523"/>
        <v>186086697826.60001</v>
      </c>
      <c r="T306" s="50">
        <f t="shared" si="523"/>
        <v>86849640506</v>
      </c>
      <c r="U306" s="50">
        <f t="shared" si="523"/>
        <v>151217275</v>
      </c>
      <c r="V306" s="50">
        <f t="shared" si="523"/>
        <v>37052971274.400002</v>
      </c>
      <c r="W306" s="50">
        <f t="shared" si="523"/>
        <v>150739208</v>
      </c>
      <c r="X306" s="50">
        <f t="shared" si="523"/>
        <v>478067</v>
      </c>
      <c r="Y306" s="52">
        <f t="shared" si="444"/>
        <v>0.16661758638349344</v>
      </c>
      <c r="Z306" s="52">
        <f t="shared" si="445"/>
        <v>6.7722098941989473E-4</v>
      </c>
      <c r="AA306" s="52">
        <f t="shared" si="446"/>
        <v>6.7507998399079269E-4</v>
      </c>
      <c r="AB306" s="52">
        <f t="shared" si="503"/>
        <v>4.0645228641181773E-3</v>
      </c>
      <c r="AC306" s="53">
        <f t="shared" si="504"/>
        <v>0.99683854242182313</v>
      </c>
    </row>
    <row r="307" spans="1:29" ht="32.25" customHeight="1" x14ac:dyDescent="0.25">
      <c r="A307" s="307"/>
      <c r="B307" s="317"/>
      <c r="C307" s="47">
        <v>21</v>
      </c>
      <c r="D307" s="316"/>
      <c r="E307" s="308"/>
      <c r="F307" s="50">
        <f>+F310</f>
        <v>20765102999</v>
      </c>
      <c r="G307" s="50">
        <f t="shared" si="522"/>
        <v>0</v>
      </c>
      <c r="H307" s="50">
        <f t="shared" si="522"/>
        <v>0</v>
      </c>
      <c r="I307" s="50">
        <f t="shared" si="522"/>
        <v>0</v>
      </c>
      <c r="J307" s="50">
        <f t="shared" si="522"/>
        <v>13899643112</v>
      </c>
      <c r="K307" s="50">
        <f t="shared" si="522"/>
        <v>13899643112</v>
      </c>
      <c r="L307" s="50">
        <f t="shared" si="370"/>
        <v>0</v>
      </c>
      <c r="M307" s="50">
        <f t="shared" si="523"/>
        <v>20765102999</v>
      </c>
      <c r="N307" s="95">
        <f t="shared" si="523"/>
        <v>2.0255887950613701E-3</v>
      </c>
      <c r="O307" s="50">
        <f t="shared" si="523"/>
        <v>0</v>
      </c>
      <c r="P307" s="50">
        <f t="shared" si="523"/>
        <v>7376629352</v>
      </c>
      <c r="Q307" s="50">
        <f t="shared" si="523"/>
        <v>13388473647</v>
      </c>
      <c r="R307" s="50">
        <f t="shared" si="523"/>
        <v>5631595647</v>
      </c>
      <c r="S307" s="50">
        <f t="shared" si="523"/>
        <v>15133507352</v>
      </c>
      <c r="T307" s="50">
        <f t="shared" si="523"/>
        <v>1745033705</v>
      </c>
      <c r="U307" s="50">
        <f t="shared" si="523"/>
        <v>101666082</v>
      </c>
      <c r="V307" s="50">
        <f t="shared" si="523"/>
        <v>5529929565</v>
      </c>
      <c r="W307" s="50">
        <f t="shared" si="523"/>
        <v>100079882</v>
      </c>
      <c r="X307" s="50">
        <f t="shared" si="523"/>
        <v>1586200</v>
      </c>
      <c r="Y307" s="52">
        <f t="shared" si="444"/>
        <v>0.27120480198298103</v>
      </c>
      <c r="Z307" s="52">
        <f t="shared" si="445"/>
        <v>4.8960066321316106E-3</v>
      </c>
      <c r="AA307" s="52">
        <f t="shared" si="446"/>
        <v>4.8196188578895861E-3</v>
      </c>
      <c r="AB307" s="52">
        <f t="shared" si="503"/>
        <v>1.8052802149273343E-2</v>
      </c>
      <c r="AC307" s="53">
        <f t="shared" si="504"/>
        <v>0.98439794306226924</v>
      </c>
    </row>
    <row r="308" spans="1:29" ht="36" customHeight="1" x14ac:dyDescent="0.25">
      <c r="A308" s="307" t="s">
        <v>486</v>
      </c>
      <c r="B308" s="115" t="s">
        <v>38</v>
      </c>
      <c r="C308" s="47">
        <v>10</v>
      </c>
      <c r="D308" s="316" t="s">
        <v>39</v>
      </c>
      <c r="E308" s="308" t="s">
        <v>254</v>
      </c>
      <c r="F308" s="50">
        <f t="shared" ref="F308:K308" si="524">+F311+F315+F333+F337+F341</f>
        <v>22500000000</v>
      </c>
      <c r="G308" s="50">
        <f t="shared" si="524"/>
        <v>0</v>
      </c>
      <c r="H308" s="50">
        <f t="shared" si="524"/>
        <v>0</v>
      </c>
      <c r="I308" s="50">
        <f t="shared" si="524"/>
        <v>0</v>
      </c>
      <c r="J308" s="50">
        <f t="shared" si="524"/>
        <v>0</v>
      </c>
      <c r="K308" s="50">
        <f t="shared" si="524"/>
        <v>0</v>
      </c>
      <c r="L308" s="50">
        <f t="shared" si="370"/>
        <v>0</v>
      </c>
      <c r="M308" s="50">
        <f t="shared" ref="M308:X308" si="525">+M311+M315+M333+M337+M341</f>
        <v>22500000000</v>
      </c>
      <c r="N308" s="95">
        <f t="shared" si="525"/>
        <v>2.1948240705127083E-3</v>
      </c>
      <c r="O308" s="50">
        <f t="shared" si="525"/>
        <v>0</v>
      </c>
      <c r="P308" s="50">
        <f t="shared" si="525"/>
        <v>12171268454.700001</v>
      </c>
      <c r="Q308" s="50">
        <f t="shared" si="525"/>
        <v>10328731545.299999</v>
      </c>
      <c r="R308" s="50">
        <f t="shared" si="525"/>
        <v>10675462256.700001</v>
      </c>
      <c r="S308" s="50">
        <f t="shared" si="525"/>
        <v>11824537743.299999</v>
      </c>
      <c r="T308" s="50">
        <f t="shared" si="525"/>
        <v>1495806198</v>
      </c>
      <c r="U308" s="50">
        <f t="shared" si="525"/>
        <v>156153948</v>
      </c>
      <c r="V308" s="50">
        <f t="shared" si="525"/>
        <v>10519308308.700001</v>
      </c>
      <c r="W308" s="50">
        <f t="shared" si="525"/>
        <v>105757414</v>
      </c>
      <c r="X308" s="50">
        <f t="shared" si="525"/>
        <v>50396534</v>
      </c>
      <c r="Y308" s="52">
        <f t="shared" si="444"/>
        <v>0.47446498918666669</v>
      </c>
      <c r="Z308" s="52">
        <f t="shared" si="445"/>
        <v>6.9401754666666669E-3</v>
      </c>
      <c r="AA308" s="52">
        <f t="shared" si="446"/>
        <v>4.7003295111111114E-3</v>
      </c>
      <c r="AB308" s="52">
        <f t="shared" si="503"/>
        <v>1.4627371091307696E-2</v>
      </c>
      <c r="AC308" s="53">
        <f t="shared" si="504"/>
        <v>0.6772637858634224</v>
      </c>
    </row>
    <row r="309" spans="1:29" ht="36" customHeight="1" x14ac:dyDescent="0.25">
      <c r="A309" s="307"/>
      <c r="B309" s="317" t="s">
        <v>42</v>
      </c>
      <c r="C309" s="47">
        <v>20</v>
      </c>
      <c r="D309" s="316"/>
      <c r="E309" s="308"/>
      <c r="F309" s="50">
        <f>+F316</f>
        <v>223290886376</v>
      </c>
      <c r="G309" s="50">
        <f t="shared" ref="G309:K310" si="526">+G316</f>
        <v>0</v>
      </c>
      <c r="H309" s="50">
        <f t="shared" si="526"/>
        <v>0</v>
      </c>
      <c r="I309" s="50">
        <f t="shared" si="526"/>
        <v>0</v>
      </c>
      <c r="J309" s="50">
        <f t="shared" si="526"/>
        <v>6678407469</v>
      </c>
      <c r="K309" s="50">
        <f t="shared" si="526"/>
        <v>6678407469</v>
      </c>
      <c r="L309" s="50">
        <f t="shared" si="370"/>
        <v>0</v>
      </c>
      <c r="M309" s="50">
        <f t="shared" ref="M309:X310" si="527">+M316</f>
        <v>223290886376</v>
      </c>
      <c r="N309" s="95">
        <f t="shared" si="527"/>
        <v>2.1781520539740577E-2</v>
      </c>
      <c r="O309" s="50">
        <f t="shared" si="527"/>
        <v>0</v>
      </c>
      <c r="P309" s="50">
        <f t="shared" si="527"/>
        <v>124053829055.39999</v>
      </c>
      <c r="Q309" s="50">
        <f t="shared" si="527"/>
        <v>99237057320.600006</v>
      </c>
      <c r="R309" s="50">
        <f t="shared" si="527"/>
        <v>37204188549.400002</v>
      </c>
      <c r="S309" s="50">
        <f t="shared" si="527"/>
        <v>186086697826.60001</v>
      </c>
      <c r="T309" s="50">
        <f t="shared" si="527"/>
        <v>86849640506</v>
      </c>
      <c r="U309" s="50">
        <f t="shared" si="527"/>
        <v>151217275</v>
      </c>
      <c r="V309" s="50">
        <f t="shared" si="527"/>
        <v>37052971274.400002</v>
      </c>
      <c r="W309" s="50">
        <f t="shared" si="527"/>
        <v>150739208</v>
      </c>
      <c r="X309" s="50">
        <f t="shared" si="527"/>
        <v>478067</v>
      </c>
      <c r="Y309" s="52">
        <f t="shared" si="444"/>
        <v>0.16661758638349344</v>
      </c>
      <c r="Z309" s="52">
        <f t="shared" si="445"/>
        <v>6.7722098941989473E-4</v>
      </c>
      <c r="AA309" s="52">
        <f t="shared" si="446"/>
        <v>6.7507998399079269E-4</v>
      </c>
      <c r="AB309" s="52">
        <f t="shared" si="503"/>
        <v>4.0645228641181773E-3</v>
      </c>
      <c r="AC309" s="53">
        <f t="shared" si="504"/>
        <v>0.99683854242182313</v>
      </c>
    </row>
    <row r="310" spans="1:29" ht="29.25" customHeight="1" x14ac:dyDescent="0.25">
      <c r="A310" s="307"/>
      <c r="B310" s="317"/>
      <c r="C310" s="47">
        <v>21</v>
      </c>
      <c r="D310" s="316"/>
      <c r="E310" s="308"/>
      <c r="F310" s="50">
        <f t="shared" ref="F310" si="528">+F317</f>
        <v>20765102999</v>
      </c>
      <c r="G310" s="50">
        <f t="shared" si="526"/>
        <v>0</v>
      </c>
      <c r="H310" s="50">
        <f t="shared" si="526"/>
        <v>0</v>
      </c>
      <c r="I310" s="50">
        <f t="shared" si="526"/>
        <v>0</v>
      </c>
      <c r="J310" s="50">
        <f t="shared" si="526"/>
        <v>13899643112</v>
      </c>
      <c r="K310" s="50">
        <f t="shared" si="526"/>
        <v>13899643112</v>
      </c>
      <c r="L310" s="50">
        <f t="shared" si="370"/>
        <v>0</v>
      </c>
      <c r="M310" s="50">
        <f t="shared" si="527"/>
        <v>20765102999</v>
      </c>
      <c r="N310" s="95">
        <f t="shared" si="527"/>
        <v>2.0255887950613701E-3</v>
      </c>
      <c r="O310" s="50">
        <f t="shared" si="527"/>
        <v>0</v>
      </c>
      <c r="P310" s="50">
        <f t="shared" si="527"/>
        <v>7376629352</v>
      </c>
      <c r="Q310" s="50">
        <f t="shared" si="527"/>
        <v>13388473647</v>
      </c>
      <c r="R310" s="50">
        <f t="shared" si="527"/>
        <v>5631595647</v>
      </c>
      <c r="S310" s="50">
        <f t="shared" si="527"/>
        <v>15133507352</v>
      </c>
      <c r="T310" s="50">
        <f t="shared" si="527"/>
        <v>1745033705</v>
      </c>
      <c r="U310" s="50">
        <f t="shared" si="527"/>
        <v>101666082</v>
      </c>
      <c r="V310" s="50">
        <f t="shared" si="527"/>
        <v>5529929565</v>
      </c>
      <c r="W310" s="50">
        <f t="shared" si="527"/>
        <v>100079882</v>
      </c>
      <c r="X310" s="50">
        <f t="shared" si="527"/>
        <v>1586200</v>
      </c>
      <c r="Y310" s="52">
        <f t="shared" si="444"/>
        <v>0.27120480198298103</v>
      </c>
      <c r="Z310" s="52">
        <f t="shared" si="445"/>
        <v>4.8960066321316106E-3</v>
      </c>
      <c r="AA310" s="52">
        <f t="shared" si="446"/>
        <v>4.8196188578895861E-3</v>
      </c>
      <c r="AB310" s="52">
        <f t="shared" si="503"/>
        <v>1.8052802149273343E-2</v>
      </c>
      <c r="AC310" s="53">
        <f t="shared" si="504"/>
        <v>0.98439794306226924</v>
      </c>
    </row>
    <row r="311" spans="1:29" ht="74.25" customHeight="1" x14ac:dyDescent="0.25">
      <c r="A311" s="46" t="s">
        <v>487</v>
      </c>
      <c r="B311" s="115" t="s">
        <v>38</v>
      </c>
      <c r="C311" s="47">
        <v>10</v>
      </c>
      <c r="D311" s="47" t="s">
        <v>39</v>
      </c>
      <c r="E311" s="105" t="s">
        <v>488</v>
      </c>
      <c r="F311" s="50">
        <f t="shared" ref="F311:U313" si="529">+F312</f>
        <v>1100000000</v>
      </c>
      <c r="G311" s="50">
        <f t="shared" si="529"/>
        <v>0</v>
      </c>
      <c r="H311" s="50">
        <f t="shared" si="529"/>
        <v>0</v>
      </c>
      <c r="I311" s="50">
        <f t="shared" si="529"/>
        <v>0</v>
      </c>
      <c r="J311" s="50">
        <f t="shared" si="529"/>
        <v>0</v>
      </c>
      <c r="K311" s="50">
        <f t="shared" si="529"/>
        <v>0</v>
      </c>
      <c r="L311" s="50">
        <f t="shared" si="370"/>
        <v>0</v>
      </c>
      <c r="M311" s="50">
        <f t="shared" si="529"/>
        <v>1100000000</v>
      </c>
      <c r="N311" s="95">
        <f t="shared" si="529"/>
        <v>1.0730251011395464E-4</v>
      </c>
      <c r="O311" s="50">
        <f t="shared" si="529"/>
        <v>0</v>
      </c>
      <c r="P311" s="50">
        <f t="shared" si="529"/>
        <v>875280233</v>
      </c>
      <c r="Q311" s="50">
        <f t="shared" si="529"/>
        <v>224719767</v>
      </c>
      <c r="R311" s="50">
        <f t="shared" si="529"/>
        <v>875280233</v>
      </c>
      <c r="S311" s="50">
        <f t="shared" si="529"/>
        <v>224719767</v>
      </c>
      <c r="T311" s="50">
        <f t="shared" si="529"/>
        <v>0</v>
      </c>
      <c r="U311" s="50">
        <f t="shared" si="529"/>
        <v>19744134</v>
      </c>
      <c r="V311" s="50">
        <f t="shared" ref="V311:X313" si="530">+V312</f>
        <v>855536099</v>
      </c>
      <c r="W311" s="50">
        <f t="shared" si="530"/>
        <v>19744134</v>
      </c>
      <c r="X311" s="50">
        <f t="shared" si="530"/>
        <v>0</v>
      </c>
      <c r="Y311" s="52">
        <f t="shared" si="444"/>
        <v>0.79570930272727269</v>
      </c>
      <c r="Z311" s="52">
        <f t="shared" si="445"/>
        <v>1.7949212727272727E-2</v>
      </c>
      <c r="AA311" s="52">
        <f t="shared" si="446"/>
        <v>1.7949212727272727E-2</v>
      </c>
      <c r="AB311" s="52">
        <f t="shared" si="503"/>
        <v>2.2557500164635844E-2</v>
      </c>
      <c r="AC311" s="53">
        <f t="shared" si="504"/>
        <v>1</v>
      </c>
    </row>
    <row r="312" spans="1:29" ht="72.75" customHeight="1" x14ac:dyDescent="0.25">
      <c r="A312" s="46" t="s">
        <v>489</v>
      </c>
      <c r="B312" s="115" t="s">
        <v>38</v>
      </c>
      <c r="C312" s="47">
        <v>10</v>
      </c>
      <c r="D312" s="47" t="s">
        <v>39</v>
      </c>
      <c r="E312" s="105" t="s">
        <v>258</v>
      </c>
      <c r="F312" s="50">
        <f t="shared" si="529"/>
        <v>1100000000</v>
      </c>
      <c r="G312" s="50">
        <f t="shared" si="529"/>
        <v>0</v>
      </c>
      <c r="H312" s="50">
        <f t="shared" si="529"/>
        <v>0</v>
      </c>
      <c r="I312" s="50">
        <f t="shared" si="529"/>
        <v>0</v>
      </c>
      <c r="J312" s="50">
        <f t="shared" si="529"/>
        <v>0</v>
      </c>
      <c r="K312" s="50">
        <f t="shared" si="529"/>
        <v>0</v>
      </c>
      <c r="L312" s="50">
        <f t="shared" si="370"/>
        <v>0</v>
      </c>
      <c r="M312" s="50">
        <f t="shared" si="529"/>
        <v>1100000000</v>
      </c>
      <c r="N312" s="95">
        <f t="shared" si="529"/>
        <v>1.0730251011395464E-4</v>
      </c>
      <c r="O312" s="50">
        <f t="shared" si="529"/>
        <v>0</v>
      </c>
      <c r="P312" s="50">
        <f t="shared" si="529"/>
        <v>875280233</v>
      </c>
      <c r="Q312" s="50">
        <f t="shared" si="529"/>
        <v>224719767</v>
      </c>
      <c r="R312" s="50">
        <f t="shared" si="529"/>
        <v>875280233</v>
      </c>
      <c r="S312" s="50">
        <f t="shared" si="529"/>
        <v>224719767</v>
      </c>
      <c r="T312" s="50">
        <f t="shared" si="529"/>
        <v>0</v>
      </c>
      <c r="U312" s="50">
        <f t="shared" si="529"/>
        <v>19744134</v>
      </c>
      <c r="V312" s="50">
        <f t="shared" si="530"/>
        <v>855536099</v>
      </c>
      <c r="W312" s="50">
        <f t="shared" si="530"/>
        <v>19744134</v>
      </c>
      <c r="X312" s="50">
        <f t="shared" si="530"/>
        <v>0</v>
      </c>
      <c r="Y312" s="52">
        <f t="shared" si="444"/>
        <v>0.79570930272727269</v>
      </c>
      <c r="Z312" s="52">
        <f t="shared" si="445"/>
        <v>1.7949212727272727E-2</v>
      </c>
      <c r="AA312" s="52">
        <f t="shared" si="446"/>
        <v>1.7949212727272727E-2</v>
      </c>
      <c r="AB312" s="52">
        <f t="shared" si="503"/>
        <v>2.2557500164635844E-2</v>
      </c>
      <c r="AC312" s="53">
        <f t="shared" si="504"/>
        <v>1</v>
      </c>
    </row>
    <row r="313" spans="1:29" ht="54" customHeight="1" x14ac:dyDescent="0.25">
      <c r="A313" s="46" t="s">
        <v>490</v>
      </c>
      <c r="B313" s="115" t="s">
        <v>38</v>
      </c>
      <c r="C313" s="47">
        <v>10</v>
      </c>
      <c r="D313" s="47" t="s">
        <v>39</v>
      </c>
      <c r="E313" s="105" t="s">
        <v>491</v>
      </c>
      <c r="F313" s="50">
        <f t="shared" si="529"/>
        <v>1100000000</v>
      </c>
      <c r="G313" s="50">
        <f t="shared" si="529"/>
        <v>0</v>
      </c>
      <c r="H313" s="50">
        <f t="shared" si="529"/>
        <v>0</v>
      </c>
      <c r="I313" s="50">
        <f t="shared" si="529"/>
        <v>0</v>
      </c>
      <c r="J313" s="50">
        <f t="shared" si="529"/>
        <v>0</v>
      </c>
      <c r="K313" s="50">
        <f t="shared" si="529"/>
        <v>0</v>
      </c>
      <c r="L313" s="50">
        <f t="shared" si="370"/>
        <v>0</v>
      </c>
      <c r="M313" s="50">
        <f t="shared" si="529"/>
        <v>1100000000</v>
      </c>
      <c r="N313" s="95">
        <f t="shared" si="529"/>
        <v>1.0730251011395464E-4</v>
      </c>
      <c r="O313" s="50">
        <f t="shared" si="529"/>
        <v>0</v>
      </c>
      <c r="P313" s="50">
        <f t="shared" si="529"/>
        <v>875280233</v>
      </c>
      <c r="Q313" s="50">
        <f t="shared" si="529"/>
        <v>224719767</v>
      </c>
      <c r="R313" s="50">
        <f t="shared" si="529"/>
        <v>875280233</v>
      </c>
      <c r="S313" s="50">
        <f t="shared" si="529"/>
        <v>224719767</v>
      </c>
      <c r="T313" s="50">
        <f t="shared" si="529"/>
        <v>0</v>
      </c>
      <c r="U313" s="50">
        <f t="shared" si="529"/>
        <v>19744134</v>
      </c>
      <c r="V313" s="50">
        <f t="shared" si="530"/>
        <v>855536099</v>
      </c>
      <c r="W313" s="50">
        <f t="shared" si="530"/>
        <v>19744134</v>
      </c>
      <c r="X313" s="50">
        <f t="shared" si="530"/>
        <v>0</v>
      </c>
      <c r="Y313" s="52">
        <f t="shared" si="444"/>
        <v>0.79570930272727269</v>
      </c>
      <c r="Z313" s="52">
        <f t="shared" si="445"/>
        <v>1.7949212727272727E-2</v>
      </c>
      <c r="AA313" s="52">
        <f t="shared" si="446"/>
        <v>1.7949212727272727E-2</v>
      </c>
      <c r="AB313" s="52">
        <f t="shared" si="503"/>
        <v>2.2557500164635844E-2</v>
      </c>
      <c r="AC313" s="53">
        <f t="shared" si="504"/>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0"/>
        <v>0</v>
      </c>
      <c r="M314" s="58">
        <f>+F314+L314</f>
        <v>1100000000</v>
      </c>
      <c r="N314" s="59">
        <f>M314/$M$345</f>
        <v>1.0730251011395464E-4</v>
      </c>
      <c r="O314" s="57">
        <v>0</v>
      </c>
      <c r="P314" s="58">
        <v>875280233</v>
      </c>
      <c r="Q314" s="57">
        <f t="shared" ref="Q314" si="531">M314-P314</f>
        <v>224719767</v>
      </c>
      <c r="R314" s="58">
        <v>875280233</v>
      </c>
      <c r="S314" s="109">
        <f>+M314-R314</f>
        <v>224719767</v>
      </c>
      <c r="T314" s="57">
        <f>P314-R314</f>
        <v>0</v>
      </c>
      <c r="U314" s="58">
        <v>19744134</v>
      </c>
      <c r="V314" s="57">
        <f t="shared" ref="V314" si="532">+R314-U314</f>
        <v>855536099</v>
      </c>
      <c r="W314" s="58">
        <v>19744134</v>
      </c>
      <c r="X314" s="60">
        <f t="shared" ref="X314" si="533">+U314-W314</f>
        <v>0</v>
      </c>
      <c r="Y314" s="61">
        <f t="shared" si="444"/>
        <v>0.79570930272727269</v>
      </c>
      <c r="Z314" s="61">
        <f t="shared" si="445"/>
        <v>1.7949212727272727E-2</v>
      </c>
      <c r="AA314" s="61">
        <f t="shared" si="446"/>
        <v>1.7949212727272727E-2</v>
      </c>
      <c r="AB314" s="61">
        <f t="shared" si="503"/>
        <v>2.2557500164635844E-2</v>
      </c>
      <c r="AC314" s="62">
        <f t="shared" si="504"/>
        <v>1</v>
      </c>
    </row>
    <row r="315" spans="1:29" ht="39.75" customHeight="1" x14ac:dyDescent="0.25">
      <c r="A315" s="312" t="s">
        <v>493</v>
      </c>
      <c r="B315" s="47" t="s">
        <v>38</v>
      </c>
      <c r="C315" s="47">
        <v>10</v>
      </c>
      <c r="D315" s="316" t="s">
        <v>39</v>
      </c>
      <c r="E315" s="308" t="s">
        <v>494</v>
      </c>
      <c r="F315" s="50">
        <f t="shared" ref="F315:K315" si="534">+F318</f>
        <v>10000000000</v>
      </c>
      <c r="G315" s="50">
        <f t="shared" si="534"/>
        <v>0</v>
      </c>
      <c r="H315" s="50">
        <f t="shared" si="534"/>
        <v>0</v>
      </c>
      <c r="I315" s="50">
        <f t="shared" si="534"/>
        <v>0</v>
      </c>
      <c r="J315" s="50">
        <f t="shared" si="534"/>
        <v>0</v>
      </c>
      <c r="K315" s="50">
        <f t="shared" si="534"/>
        <v>0</v>
      </c>
      <c r="L315" s="50">
        <f t="shared" ref="L315:L344" si="535">+G315-H315-I315+J315-K315</f>
        <v>0</v>
      </c>
      <c r="M315" s="50">
        <f t="shared" ref="M315:X315" si="536">+M318</f>
        <v>10000000000</v>
      </c>
      <c r="N315" s="95">
        <f t="shared" si="536"/>
        <v>9.754773646723149E-4</v>
      </c>
      <c r="O315" s="50">
        <f t="shared" si="536"/>
        <v>0</v>
      </c>
      <c r="P315" s="50">
        <f t="shared" si="536"/>
        <v>5618867585.6999998</v>
      </c>
      <c r="Q315" s="50">
        <f t="shared" si="536"/>
        <v>4381132414.3000002</v>
      </c>
      <c r="R315" s="50">
        <f t="shared" si="536"/>
        <v>4891153206.6999998</v>
      </c>
      <c r="S315" s="50">
        <f t="shared" si="536"/>
        <v>5108846793.3000002</v>
      </c>
      <c r="T315" s="50">
        <f t="shared" si="536"/>
        <v>727714379</v>
      </c>
      <c r="U315" s="50">
        <f t="shared" si="536"/>
        <v>82093558</v>
      </c>
      <c r="V315" s="50">
        <f t="shared" si="536"/>
        <v>4809059648.6999998</v>
      </c>
      <c r="W315" s="50">
        <f t="shared" si="536"/>
        <v>31854524</v>
      </c>
      <c r="X315" s="50">
        <f t="shared" si="536"/>
        <v>50239034</v>
      </c>
      <c r="Y315" s="52">
        <f t="shared" si="444"/>
        <v>0.48911532066999996</v>
      </c>
      <c r="Z315" s="52">
        <f t="shared" si="445"/>
        <v>8.2093558000000001E-3</v>
      </c>
      <c r="AA315" s="52">
        <f t="shared" si="446"/>
        <v>3.1854524000000002E-3</v>
      </c>
      <c r="AB315" s="52">
        <f t="shared" si="503"/>
        <v>1.6784090485562096E-2</v>
      </c>
      <c r="AC315" s="53">
        <f t="shared" si="504"/>
        <v>0.38802708490232574</v>
      </c>
    </row>
    <row r="316" spans="1:29" ht="34.5" customHeight="1" x14ac:dyDescent="0.25">
      <c r="A316" s="312"/>
      <c r="B316" s="316" t="s">
        <v>42</v>
      </c>
      <c r="C316" s="47">
        <v>20</v>
      </c>
      <c r="D316" s="316"/>
      <c r="E316" s="308"/>
      <c r="F316" s="50">
        <f>+F323</f>
        <v>223290886376</v>
      </c>
      <c r="G316" s="50">
        <f t="shared" ref="G316:K316" si="537">+G323</f>
        <v>0</v>
      </c>
      <c r="H316" s="50">
        <f t="shared" si="537"/>
        <v>0</v>
      </c>
      <c r="I316" s="50">
        <f t="shared" si="537"/>
        <v>0</v>
      </c>
      <c r="J316" s="50">
        <f t="shared" si="537"/>
        <v>6678407469</v>
      </c>
      <c r="K316" s="50">
        <f t="shared" si="537"/>
        <v>6678407469</v>
      </c>
      <c r="L316" s="50">
        <f t="shared" si="535"/>
        <v>0</v>
      </c>
      <c r="M316" s="50">
        <f t="shared" ref="M316:X316" si="538">+M323</f>
        <v>223290886376</v>
      </c>
      <c r="N316" s="95">
        <f t="shared" si="538"/>
        <v>2.1781520539740577E-2</v>
      </c>
      <c r="O316" s="50">
        <f t="shared" si="538"/>
        <v>0</v>
      </c>
      <c r="P316" s="50">
        <f t="shared" si="538"/>
        <v>124053829055.39999</v>
      </c>
      <c r="Q316" s="50">
        <f t="shared" si="538"/>
        <v>99237057320.600006</v>
      </c>
      <c r="R316" s="50">
        <f t="shared" si="538"/>
        <v>37204188549.400002</v>
      </c>
      <c r="S316" s="50">
        <f t="shared" si="538"/>
        <v>186086697826.60001</v>
      </c>
      <c r="T316" s="50">
        <f t="shared" si="538"/>
        <v>86849640506</v>
      </c>
      <c r="U316" s="50">
        <f t="shared" si="538"/>
        <v>151217275</v>
      </c>
      <c r="V316" s="50">
        <f t="shared" si="538"/>
        <v>37052971274.400002</v>
      </c>
      <c r="W316" s="50">
        <f t="shared" si="538"/>
        <v>150739208</v>
      </c>
      <c r="X316" s="50">
        <f t="shared" si="538"/>
        <v>478067</v>
      </c>
      <c r="Y316" s="52">
        <f t="shared" si="444"/>
        <v>0.16661758638349344</v>
      </c>
      <c r="Z316" s="52">
        <f t="shared" si="445"/>
        <v>6.7722098941989473E-4</v>
      </c>
      <c r="AA316" s="52">
        <f t="shared" si="446"/>
        <v>6.7507998399079269E-4</v>
      </c>
      <c r="AB316" s="52">
        <f t="shared" si="503"/>
        <v>4.0645228641181773E-3</v>
      </c>
      <c r="AC316" s="53">
        <f t="shared" si="504"/>
        <v>0.99683854242182313</v>
      </c>
    </row>
    <row r="317" spans="1:29" ht="39.75" customHeight="1" x14ac:dyDescent="0.25">
      <c r="A317" s="312"/>
      <c r="B317" s="316"/>
      <c r="C317" s="47">
        <v>21</v>
      </c>
      <c r="D317" s="316"/>
      <c r="E317" s="308"/>
      <c r="F317" s="50">
        <f>+F328</f>
        <v>20765102999</v>
      </c>
      <c r="G317" s="50">
        <f t="shared" ref="G317:K317" si="539">+G328</f>
        <v>0</v>
      </c>
      <c r="H317" s="50">
        <f t="shared" si="539"/>
        <v>0</v>
      </c>
      <c r="I317" s="50">
        <f t="shared" si="539"/>
        <v>0</v>
      </c>
      <c r="J317" s="50">
        <f t="shared" si="539"/>
        <v>13899643112</v>
      </c>
      <c r="K317" s="50">
        <f t="shared" si="539"/>
        <v>13899643112</v>
      </c>
      <c r="L317" s="50">
        <f t="shared" si="535"/>
        <v>0</v>
      </c>
      <c r="M317" s="50">
        <f t="shared" ref="M317:X317" si="540">+M328</f>
        <v>20765102999</v>
      </c>
      <c r="N317" s="95">
        <f t="shared" si="540"/>
        <v>2.0255887950613701E-3</v>
      </c>
      <c r="O317" s="50">
        <f t="shared" si="540"/>
        <v>0</v>
      </c>
      <c r="P317" s="50">
        <f t="shared" si="540"/>
        <v>7376629352</v>
      </c>
      <c r="Q317" s="50">
        <f t="shared" si="540"/>
        <v>13388473647</v>
      </c>
      <c r="R317" s="50">
        <f t="shared" si="540"/>
        <v>5631595647</v>
      </c>
      <c r="S317" s="50">
        <f t="shared" si="540"/>
        <v>15133507352</v>
      </c>
      <c r="T317" s="50">
        <f t="shared" si="540"/>
        <v>1745033705</v>
      </c>
      <c r="U317" s="50">
        <f t="shared" si="540"/>
        <v>101666082</v>
      </c>
      <c r="V317" s="50">
        <f t="shared" si="540"/>
        <v>5529929565</v>
      </c>
      <c r="W317" s="50">
        <f t="shared" si="540"/>
        <v>100079882</v>
      </c>
      <c r="X317" s="50">
        <f t="shared" si="540"/>
        <v>1586200</v>
      </c>
      <c r="Y317" s="52">
        <f t="shared" si="444"/>
        <v>0.27120480198298103</v>
      </c>
      <c r="Z317" s="52">
        <f t="shared" si="445"/>
        <v>4.8960066321316106E-3</v>
      </c>
      <c r="AA317" s="52">
        <f t="shared" si="446"/>
        <v>4.8196188578895861E-3</v>
      </c>
      <c r="AB317" s="52">
        <f t="shared" si="503"/>
        <v>1.8052802149273343E-2</v>
      </c>
      <c r="AC317" s="53">
        <f t="shared" si="504"/>
        <v>0.98439794306226924</v>
      </c>
    </row>
    <row r="318" spans="1:29" ht="63.75" customHeight="1" x14ac:dyDescent="0.25">
      <c r="A318" s="46" t="s">
        <v>495</v>
      </c>
      <c r="B318" s="47" t="s">
        <v>38</v>
      </c>
      <c r="C318" s="47">
        <v>10</v>
      </c>
      <c r="D318" s="47" t="s">
        <v>39</v>
      </c>
      <c r="E318" s="48" t="s">
        <v>496</v>
      </c>
      <c r="F318" s="50">
        <f>+F319+F321</f>
        <v>10000000000</v>
      </c>
      <c r="G318" s="50">
        <f t="shared" ref="G318:K318" si="541">+G319+G321</f>
        <v>0</v>
      </c>
      <c r="H318" s="50">
        <f t="shared" si="541"/>
        <v>0</v>
      </c>
      <c r="I318" s="50">
        <f t="shared" si="541"/>
        <v>0</v>
      </c>
      <c r="J318" s="50">
        <f t="shared" si="541"/>
        <v>0</v>
      </c>
      <c r="K318" s="50">
        <f t="shared" si="541"/>
        <v>0</v>
      </c>
      <c r="L318" s="50">
        <f t="shared" si="535"/>
        <v>0</v>
      </c>
      <c r="M318" s="50">
        <f t="shared" ref="M318:X318" si="542">+M319+M321</f>
        <v>10000000000</v>
      </c>
      <c r="N318" s="50">
        <f t="shared" si="542"/>
        <v>9.754773646723149E-4</v>
      </c>
      <c r="O318" s="50">
        <f t="shared" si="542"/>
        <v>0</v>
      </c>
      <c r="P318" s="50">
        <f t="shared" si="542"/>
        <v>5618867585.6999998</v>
      </c>
      <c r="Q318" s="50">
        <f t="shared" si="542"/>
        <v>4381132414.3000002</v>
      </c>
      <c r="R318" s="50">
        <f t="shared" si="542"/>
        <v>4891153206.6999998</v>
      </c>
      <c r="S318" s="50">
        <f t="shared" si="542"/>
        <v>5108846793.3000002</v>
      </c>
      <c r="T318" s="50">
        <f t="shared" si="542"/>
        <v>727714379</v>
      </c>
      <c r="U318" s="50">
        <f t="shared" si="542"/>
        <v>82093558</v>
      </c>
      <c r="V318" s="50">
        <f t="shared" si="542"/>
        <v>4809059648.6999998</v>
      </c>
      <c r="W318" s="50">
        <f t="shared" si="542"/>
        <v>31854524</v>
      </c>
      <c r="X318" s="50">
        <f t="shared" si="542"/>
        <v>50239034</v>
      </c>
      <c r="Y318" s="52">
        <f t="shared" si="444"/>
        <v>0.48911532066999996</v>
      </c>
      <c r="Z318" s="52">
        <f t="shared" si="445"/>
        <v>8.2093558000000001E-3</v>
      </c>
      <c r="AA318" s="52">
        <f t="shared" si="446"/>
        <v>3.1854524000000002E-3</v>
      </c>
      <c r="AB318" s="52">
        <f t="shared" si="503"/>
        <v>1.6784090485562096E-2</v>
      </c>
      <c r="AC318" s="53">
        <f t="shared" si="504"/>
        <v>0.38802708490232574</v>
      </c>
    </row>
    <row r="319" spans="1:29" ht="42" customHeight="1" x14ac:dyDescent="0.25">
      <c r="A319" s="46" t="s">
        <v>499</v>
      </c>
      <c r="B319" s="47" t="s">
        <v>38</v>
      </c>
      <c r="C319" s="47">
        <v>10</v>
      </c>
      <c r="D319" s="47" t="s">
        <v>39</v>
      </c>
      <c r="E319" s="48" t="s">
        <v>393</v>
      </c>
      <c r="F319" s="50">
        <f>+F320</f>
        <v>8563142000</v>
      </c>
      <c r="G319" s="50">
        <f t="shared" ref="G319:L319" si="543">+G320</f>
        <v>0</v>
      </c>
      <c r="H319" s="50">
        <f t="shared" si="543"/>
        <v>0</v>
      </c>
      <c r="I319" s="50">
        <f t="shared" si="543"/>
        <v>0</v>
      </c>
      <c r="J319" s="50">
        <f t="shared" si="543"/>
        <v>0</v>
      </c>
      <c r="K319" s="50">
        <f t="shared" si="543"/>
        <v>0</v>
      </c>
      <c r="L319" s="50">
        <f t="shared" si="543"/>
        <v>0</v>
      </c>
      <c r="M319" s="50">
        <f>+M320</f>
        <v>8563142000</v>
      </c>
      <c r="N319" s="51">
        <f>M319/$M$345</f>
        <v>8.3531511914748159E-4</v>
      </c>
      <c r="O319" s="50">
        <f t="shared" ref="O319:X319" si="544">+O320</f>
        <v>0</v>
      </c>
      <c r="P319" s="50">
        <f t="shared" si="544"/>
        <v>5618867585.6999998</v>
      </c>
      <c r="Q319" s="50">
        <f t="shared" si="544"/>
        <v>2944274414.3000002</v>
      </c>
      <c r="R319" s="50">
        <f t="shared" si="544"/>
        <v>4891153206.6999998</v>
      </c>
      <c r="S319" s="50">
        <f t="shared" si="544"/>
        <v>3671988793.3000002</v>
      </c>
      <c r="T319" s="50">
        <f t="shared" si="544"/>
        <v>727714379</v>
      </c>
      <c r="U319" s="50">
        <f t="shared" si="544"/>
        <v>82093558</v>
      </c>
      <c r="V319" s="50">
        <f t="shared" si="544"/>
        <v>4809059648.6999998</v>
      </c>
      <c r="W319" s="50">
        <f t="shared" si="544"/>
        <v>31854524</v>
      </c>
      <c r="X319" s="50">
        <f t="shared" si="544"/>
        <v>50239034</v>
      </c>
      <c r="Y319" s="52">
        <f t="shared" si="444"/>
        <v>0.57118674508725886</v>
      </c>
      <c r="Z319" s="52">
        <f t="shared" si="445"/>
        <v>9.5868500136982431E-3</v>
      </c>
      <c r="AA319" s="52">
        <f t="shared" si="446"/>
        <v>3.7199574642111507E-3</v>
      </c>
      <c r="AB319" s="52">
        <f t="shared" si="503"/>
        <v>1.6784090485562096E-2</v>
      </c>
      <c r="AC319" s="53">
        <f t="shared" si="504"/>
        <v>0.38802708490232574</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45">+G320-H320-I320+J320-K320</f>
        <v>0</v>
      </c>
      <c r="M320" s="58">
        <v>8563142000</v>
      </c>
      <c r="N320" s="59">
        <f>M320/$M$345</f>
        <v>8.3531511914748159E-4</v>
      </c>
      <c r="O320" s="57">
        <v>0</v>
      </c>
      <c r="P320" s="58">
        <v>5618867585.6999998</v>
      </c>
      <c r="Q320" s="57">
        <f t="shared" ref="Q320" si="546">M320-P320</f>
        <v>2944274414.3000002</v>
      </c>
      <c r="R320" s="58">
        <v>4891153206.6999998</v>
      </c>
      <c r="S320" s="57">
        <f>+M320-R320</f>
        <v>3671988793.3000002</v>
      </c>
      <c r="T320" s="57">
        <f>P320-R320</f>
        <v>727714379</v>
      </c>
      <c r="U320" s="58">
        <v>82093558</v>
      </c>
      <c r="V320" s="57">
        <f t="shared" ref="V320" si="547">+R320-U320</f>
        <v>4809059648.6999998</v>
      </c>
      <c r="W320" s="58">
        <v>31854524</v>
      </c>
      <c r="X320" s="60">
        <f t="shared" ref="X320" si="548">+U320-W320</f>
        <v>50239034</v>
      </c>
      <c r="Y320" s="61">
        <f t="shared" si="444"/>
        <v>0.57118674508725886</v>
      </c>
      <c r="Z320" s="61">
        <f t="shared" si="445"/>
        <v>9.5868500136982431E-3</v>
      </c>
      <c r="AA320" s="61">
        <f t="shared" si="446"/>
        <v>3.7199574642111507E-3</v>
      </c>
      <c r="AB320" s="61">
        <f t="shared" si="503"/>
        <v>1.6784090485562096E-2</v>
      </c>
      <c r="AC320" s="62">
        <f t="shared" si="504"/>
        <v>0.38802708490232574</v>
      </c>
    </row>
    <row r="321" spans="1:29" ht="42" customHeight="1" x14ac:dyDescent="0.25">
      <c r="A321" s="46" t="s">
        <v>497</v>
      </c>
      <c r="B321" s="47" t="s">
        <v>38</v>
      </c>
      <c r="C321" s="47">
        <v>10</v>
      </c>
      <c r="D321" s="47" t="s">
        <v>39</v>
      </c>
      <c r="E321" s="48" t="s">
        <v>390</v>
      </c>
      <c r="F321" s="50">
        <f t="shared" ref="F321:X321" si="549">+F322</f>
        <v>1436858000</v>
      </c>
      <c r="G321" s="50">
        <f t="shared" si="549"/>
        <v>0</v>
      </c>
      <c r="H321" s="50">
        <f t="shared" si="549"/>
        <v>0</v>
      </c>
      <c r="I321" s="50">
        <f t="shared" si="549"/>
        <v>0</v>
      </c>
      <c r="J321" s="50">
        <f t="shared" si="549"/>
        <v>0</v>
      </c>
      <c r="K321" s="50">
        <f t="shared" si="549"/>
        <v>0</v>
      </c>
      <c r="L321" s="50">
        <f t="shared" si="545"/>
        <v>0</v>
      </c>
      <c r="M321" s="50">
        <f t="shared" si="549"/>
        <v>1436858000</v>
      </c>
      <c r="N321" s="95">
        <f t="shared" si="549"/>
        <v>1.4016224552483331E-4</v>
      </c>
      <c r="O321" s="50">
        <f t="shared" si="549"/>
        <v>0</v>
      </c>
      <c r="P321" s="50">
        <f t="shared" si="549"/>
        <v>0</v>
      </c>
      <c r="Q321" s="50">
        <f t="shared" si="549"/>
        <v>1436858000</v>
      </c>
      <c r="R321" s="50">
        <f t="shared" si="549"/>
        <v>0</v>
      </c>
      <c r="S321" s="50">
        <f t="shared" si="549"/>
        <v>1436858000</v>
      </c>
      <c r="T321" s="50">
        <f t="shared" si="549"/>
        <v>0</v>
      </c>
      <c r="U321" s="50">
        <f t="shared" si="549"/>
        <v>0</v>
      </c>
      <c r="V321" s="50">
        <f t="shared" si="549"/>
        <v>0</v>
      </c>
      <c r="W321" s="50">
        <f t="shared" si="549"/>
        <v>0</v>
      </c>
      <c r="X321" s="50">
        <f t="shared" si="549"/>
        <v>0</v>
      </c>
      <c r="Y321" s="52">
        <f t="shared" si="444"/>
        <v>0</v>
      </c>
      <c r="Z321" s="52">
        <f t="shared" si="445"/>
        <v>0</v>
      </c>
      <c r="AA321" s="52">
        <f t="shared" si="446"/>
        <v>0</v>
      </c>
      <c r="AB321" s="52" t="s">
        <v>41</v>
      </c>
      <c r="AC321" s="53" t="s">
        <v>41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45"/>
        <v>0</v>
      </c>
      <c r="M322" s="58">
        <v>1436858000</v>
      </c>
      <c r="N322" s="59">
        <f t="shared" ref="N322:N327" si="550">M322/$M$345</f>
        <v>1.4016224552483331E-4</v>
      </c>
      <c r="O322" s="57">
        <v>0</v>
      </c>
      <c r="P322" s="58">
        <v>0</v>
      </c>
      <c r="Q322" s="57">
        <f t="shared" ref="Q322" si="551">M322-P322</f>
        <v>1436858000</v>
      </c>
      <c r="R322" s="58">
        <v>0</v>
      </c>
      <c r="S322" s="57">
        <f>+M322-R322</f>
        <v>1436858000</v>
      </c>
      <c r="T322" s="57">
        <f>P322-R322</f>
        <v>0</v>
      </c>
      <c r="U322" s="58">
        <v>0</v>
      </c>
      <c r="V322" s="57">
        <f t="shared" ref="V322" si="552">+R322-U322</f>
        <v>0</v>
      </c>
      <c r="W322" s="58">
        <v>0</v>
      </c>
      <c r="X322" s="60">
        <f t="shared" ref="X322" si="553">+U322-W322</f>
        <v>0</v>
      </c>
      <c r="Y322" s="61">
        <f t="shared" si="444"/>
        <v>0</v>
      </c>
      <c r="Z322" s="61">
        <f t="shared" si="445"/>
        <v>0</v>
      </c>
      <c r="AA322" s="61">
        <f t="shared" si="446"/>
        <v>0</v>
      </c>
      <c r="AB322" s="61" t="s">
        <v>41</v>
      </c>
      <c r="AC322" s="62" t="s">
        <v>41</v>
      </c>
    </row>
    <row r="323" spans="1:29" ht="66.75" customHeight="1" x14ac:dyDescent="0.25">
      <c r="A323" s="46" t="s">
        <v>495</v>
      </c>
      <c r="B323" s="47" t="s">
        <v>42</v>
      </c>
      <c r="C323" s="47">
        <v>20</v>
      </c>
      <c r="D323" s="47" t="s">
        <v>39</v>
      </c>
      <c r="E323" s="48" t="s">
        <v>496</v>
      </c>
      <c r="F323" s="50">
        <f>+F324+F326</f>
        <v>223290886376</v>
      </c>
      <c r="G323" s="50">
        <f t="shared" ref="G323:X323" si="554">+G324+G326</f>
        <v>0</v>
      </c>
      <c r="H323" s="50">
        <f t="shared" si="554"/>
        <v>0</v>
      </c>
      <c r="I323" s="50">
        <f t="shared" si="554"/>
        <v>0</v>
      </c>
      <c r="J323" s="50">
        <f t="shared" si="554"/>
        <v>6678407469</v>
      </c>
      <c r="K323" s="50">
        <f t="shared" si="554"/>
        <v>6678407469</v>
      </c>
      <c r="L323" s="50">
        <f t="shared" si="535"/>
        <v>0</v>
      </c>
      <c r="M323" s="50">
        <f t="shared" si="554"/>
        <v>223290886376</v>
      </c>
      <c r="N323" s="51">
        <f t="shared" si="550"/>
        <v>2.1781520539740577E-2</v>
      </c>
      <c r="O323" s="50">
        <f t="shared" si="554"/>
        <v>0</v>
      </c>
      <c r="P323" s="50">
        <f t="shared" si="554"/>
        <v>124053829055.39999</v>
      </c>
      <c r="Q323" s="50">
        <f t="shared" si="554"/>
        <v>99237057320.600006</v>
      </c>
      <c r="R323" s="50">
        <f t="shared" si="554"/>
        <v>37204188549.400002</v>
      </c>
      <c r="S323" s="50">
        <f t="shared" si="554"/>
        <v>186086697826.60001</v>
      </c>
      <c r="T323" s="50">
        <f t="shared" si="554"/>
        <v>86849640506</v>
      </c>
      <c r="U323" s="50">
        <f t="shared" si="554"/>
        <v>151217275</v>
      </c>
      <c r="V323" s="50">
        <f t="shared" si="554"/>
        <v>37052971274.400002</v>
      </c>
      <c r="W323" s="50">
        <f t="shared" si="554"/>
        <v>150739208</v>
      </c>
      <c r="X323" s="50">
        <f t="shared" si="554"/>
        <v>478067</v>
      </c>
      <c r="Y323" s="52">
        <f t="shared" si="444"/>
        <v>0.16661758638349344</v>
      </c>
      <c r="Z323" s="52">
        <f t="shared" si="445"/>
        <v>6.7722098941989473E-4</v>
      </c>
      <c r="AA323" s="52">
        <f t="shared" si="446"/>
        <v>6.7507998399079269E-4</v>
      </c>
      <c r="AB323" s="52">
        <f t="shared" si="503"/>
        <v>4.0645228641181773E-3</v>
      </c>
      <c r="AC323" s="53">
        <f t="shared" si="504"/>
        <v>0.99683854242182313</v>
      </c>
    </row>
    <row r="324" spans="1:29" ht="42" customHeight="1" x14ac:dyDescent="0.25">
      <c r="A324" s="46" t="s">
        <v>499</v>
      </c>
      <c r="B324" s="47" t="s">
        <v>42</v>
      </c>
      <c r="C324" s="47">
        <v>20</v>
      </c>
      <c r="D324" s="47" t="s">
        <v>39</v>
      </c>
      <c r="E324" s="48" t="s">
        <v>393</v>
      </c>
      <c r="F324" s="50">
        <f t="shared" ref="F324:X324" si="555">+F325</f>
        <v>7126284000</v>
      </c>
      <c r="G324" s="50">
        <f t="shared" si="555"/>
        <v>0</v>
      </c>
      <c r="H324" s="50">
        <f t="shared" si="555"/>
        <v>0</v>
      </c>
      <c r="I324" s="50">
        <f t="shared" si="555"/>
        <v>0</v>
      </c>
      <c r="J324" s="50">
        <f t="shared" si="555"/>
        <v>6678407469</v>
      </c>
      <c r="K324" s="50">
        <f t="shared" si="555"/>
        <v>0</v>
      </c>
      <c r="L324" s="50">
        <f t="shared" si="535"/>
        <v>6678407469</v>
      </c>
      <c r="M324" s="50">
        <f t="shared" si="555"/>
        <v>13804691469</v>
      </c>
      <c r="N324" s="51">
        <f t="shared" si="550"/>
        <v>1.3466164054294508E-3</v>
      </c>
      <c r="O324" s="50">
        <f t="shared" si="555"/>
        <v>0</v>
      </c>
      <c r="P324" s="50">
        <f t="shared" si="555"/>
        <v>7691325245.3999996</v>
      </c>
      <c r="Q324" s="50">
        <f t="shared" si="555"/>
        <v>6113366223.6000004</v>
      </c>
      <c r="R324" s="50">
        <f t="shared" si="555"/>
        <v>7463076578.3999996</v>
      </c>
      <c r="S324" s="50">
        <f t="shared" si="555"/>
        <v>6341614890.6000004</v>
      </c>
      <c r="T324" s="50">
        <f t="shared" si="555"/>
        <v>228248667</v>
      </c>
      <c r="U324" s="50">
        <f t="shared" si="555"/>
        <v>146043653</v>
      </c>
      <c r="V324" s="50">
        <f t="shared" si="555"/>
        <v>7317032925.3999996</v>
      </c>
      <c r="W324" s="50">
        <f t="shared" si="555"/>
        <v>145565586</v>
      </c>
      <c r="X324" s="50">
        <f t="shared" si="555"/>
        <v>478067</v>
      </c>
      <c r="Y324" s="52">
        <f t="shared" si="444"/>
        <v>0.5406188609980298</v>
      </c>
      <c r="Z324" s="52">
        <f t="shared" si="445"/>
        <v>1.0579276858737306E-2</v>
      </c>
      <c r="AA324" s="52">
        <f t="shared" si="446"/>
        <v>1.0544646095632345E-2</v>
      </c>
      <c r="AB324" s="52">
        <f t="shared" si="503"/>
        <v>1.9568826805648313E-2</v>
      </c>
      <c r="AC324" s="53">
        <f t="shared" si="504"/>
        <v>0.99672654723310705</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35"/>
        <v>6678407469</v>
      </c>
      <c r="M325" s="57">
        <f>+F325+L325</f>
        <v>13804691469</v>
      </c>
      <c r="N325" s="59">
        <f t="shared" si="550"/>
        <v>1.3466164054294508E-3</v>
      </c>
      <c r="O325" s="57">
        <v>0</v>
      </c>
      <c r="P325" s="58">
        <v>7691325245.3999996</v>
      </c>
      <c r="Q325" s="57">
        <f t="shared" ref="Q325" si="556">M325-P325</f>
        <v>6113366223.6000004</v>
      </c>
      <c r="R325" s="58">
        <v>7463076578.3999996</v>
      </c>
      <c r="S325" s="109">
        <f>+M325-R325</f>
        <v>6341614890.6000004</v>
      </c>
      <c r="T325" s="57">
        <f>P325-R325</f>
        <v>228248667</v>
      </c>
      <c r="U325" s="58">
        <v>146043653</v>
      </c>
      <c r="V325" s="57">
        <f t="shared" ref="V325" si="557">+R325-U325</f>
        <v>7317032925.3999996</v>
      </c>
      <c r="W325" s="58">
        <v>145565586</v>
      </c>
      <c r="X325" s="60">
        <f t="shared" ref="X325" si="558">+U325-W325</f>
        <v>478067</v>
      </c>
      <c r="Y325" s="61">
        <f t="shared" si="444"/>
        <v>0.5406188609980298</v>
      </c>
      <c r="Z325" s="61">
        <f t="shared" si="445"/>
        <v>1.0579276858737306E-2</v>
      </c>
      <c r="AA325" s="61">
        <f t="shared" si="446"/>
        <v>1.0544646095632345E-2</v>
      </c>
      <c r="AB325" s="61">
        <f t="shared" si="503"/>
        <v>1.9568826805648313E-2</v>
      </c>
      <c r="AC325" s="62">
        <f t="shared" si="504"/>
        <v>0.99672654723310705</v>
      </c>
    </row>
    <row r="326" spans="1:29" ht="42" customHeight="1" x14ac:dyDescent="0.25">
      <c r="A326" s="46" t="s">
        <v>497</v>
      </c>
      <c r="B326" s="47" t="s">
        <v>42</v>
      </c>
      <c r="C326" s="47">
        <v>20</v>
      </c>
      <c r="D326" s="47" t="s">
        <v>39</v>
      </c>
      <c r="E326" s="48" t="s">
        <v>390</v>
      </c>
      <c r="F326" s="50">
        <f t="shared" ref="F326:X326" si="559">+F327</f>
        <v>216164602376</v>
      </c>
      <c r="G326" s="50">
        <f t="shared" si="559"/>
        <v>0</v>
      </c>
      <c r="H326" s="50">
        <f t="shared" si="559"/>
        <v>0</v>
      </c>
      <c r="I326" s="50">
        <f t="shared" si="559"/>
        <v>0</v>
      </c>
      <c r="J326" s="50">
        <f t="shared" si="559"/>
        <v>0</v>
      </c>
      <c r="K326" s="50">
        <f t="shared" si="559"/>
        <v>6678407469</v>
      </c>
      <c r="L326" s="50">
        <f t="shared" si="535"/>
        <v>-6678407469</v>
      </c>
      <c r="M326" s="50">
        <f t="shared" si="559"/>
        <v>209486194907</v>
      </c>
      <c r="N326" s="51">
        <f t="shared" si="550"/>
        <v>2.0434904134311128E-2</v>
      </c>
      <c r="O326" s="50">
        <f t="shared" si="559"/>
        <v>0</v>
      </c>
      <c r="P326" s="50">
        <f t="shared" si="559"/>
        <v>116362503810</v>
      </c>
      <c r="Q326" s="50">
        <f t="shared" si="559"/>
        <v>93123691097</v>
      </c>
      <c r="R326" s="50">
        <f t="shared" si="559"/>
        <v>29741111971</v>
      </c>
      <c r="S326" s="50">
        <f t="shared" si="559"/>
        <v>179745082936</v>
      </c>
      <c r="T326" s="50">
        <f t="shared" si="559"/>
        <v>86621391839</v>
      </c>
      <c r="U326" s="50">
        <f t="shared" si="559"/>
        <v>5173622</v>
      </c>
      <c r="V326" s="50">
        <f t="shared" si="559"/>
        <v>29735938349</v>
      </c>
      <c r="W326" s="50">
        <f t="shared" si="559"/>
        <v>5173622</v>
      </c>
      <c r="X326" s="50">
        <f t="shared" si="559"/>
        <v>0</v>
      </c>
      <c r="Y326" s="52">
        <f t="shared" si="444"/>
        <v>0.14197170359700012</v>
      </c>
      <c r="Z326" s="52">
        <f t="shared" si="445"/>
        <v>2.4696720479823478E-5</v>
      </c>
      <c r="AA326" s="52">
        <f t="shared" si="446"/>
        <v>2.4696720479823478E-5</v>
      </c>
      <c r="AB326" s="52">
        <f t="shared" si="503"/>
        <v>1.7395523089535798E-4</v>
      </c>
      <c r="AC326" s="53">
        <f t="shared" si="504"/>
        <v>1</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35"/>
        <v>-6678407469</v>
      </c>
      <c r="M327" s="58">
        <f>+F327+L327</f>
        <v>209486194907</v>
      </c>
      <c r="N327" s="59">
        <f t="shared" si="550"/>
        <v>2.0434904134311128E-2</v>
      </c>
      <c r="O327" s="57">
        <v>0</v>
      </c>
      <c r="P327" s="58">
        <v>116362503810</v>
      </c>
      <c r="Q327" s="57">
        <f t="shared" ref="Q327" si="560">M327-P327</f>
        <v>93123691097</v>
      </c>
      <c r="R327" s="58">
        <v>29741111971</v>
      </c>
      <c r="S327" s="109">
        <f>+M327-R327</f>
        <v>179745082936</v>
      </c>
      <c r="T327" s="57">
        <f>P327-R327</f>
        <v>86621391839</v>
      </c>
      <c r="U327" s="58">
        <v>5173622</v>
      </c>
      <c r="V327" s="57">
        <f t="shared" ref="V327" si="561">+R327-U327</f>
        <v>29735938349</v>
      </c>
      <c r="W327" s="58">
        <v>5173622</v>
      </c>
      <c r="X327" s="60">
        <f t="shared" ref="X327" si="562">+U327-W327</f>
        <v>0</v>
      </c>
      <c r="Y327" s="61">
        <f t="shared" si="444"/>
        <v>0.14197170359700012</v>
      </c>
      <c r="Z327" s="61">
        <f t="shared" si="445"/>
        <v>2.4696720479823478E-5</v>
      </c>
      <c r="AA327" s="61">
        <f t="shared" si="446"/>
        <v>2.4696720479823478E-5</v>
      </c>
      <c r="AB327" s="61">
        <f t="shared" si="503"/>
        <v>1.7395523089535798E-4</v>
      </c>
      <c r="AC327" s="62">
        <f t="shared" si="504"/>
        <v>1</v>
      </c>
    </row>
    <row r="328" spans="1:29" ht="77.25" customHeight="1" x14ac:dyDescent="0.25">
      <c r="A328" s="46" t="s">
        <v>495</v>
      </c>
      <c r="B328" s="47" t="s">
        <v>42</v>
      </c>
      <c r="C328" s="47">
        <v>21</v>
      </c>
      <c r="D328" s="47" t="s">
        <v>39</v>
      </c>
      <c r="E328" s="48" t="s">
        <v>496</v>
      </c>
      <c r="F328" s="50">
        <f>+F329+F331</f>
        <v>20765102999</v>
      </c>
      <c r="G328" s="50">
        <f t="shared" ref="G328:K328" si="563">+G329+G331</f>
        <v>0</v>
      </c>
      <c r="H328" s="50">
        <f t="shared" si="563"/>
        <v>0</v>
      </c>
      <c r="I328" s="50">
        <f t="shared" si="563"/>
        <v>0</v>
      </c>
      <c r="J328" s="50">
        <f t="shared" si="563"/>
        <v>13899643112</v>
      </c>
      <c r="K328" s="50">
        <f t="shared" si="563"/>
        <v>13899643112</v>
      </c>
      <c r="L328" s="50">
        <f t="shared" si="535"/>
        <v>0</v>
      </c>
      <c r="M328" s="50">
        <f t="shared" ref="M328:X328" si="564">+M329+M331</f>
        <v>20765102999</v>
      </c>
      <c r="N328" s="50">
        <f t="shared" si="564"/>
        <v>2.0255887950613701E-3</v>
      </c>
      <c r="O328" s="50">
        <f t="shared" si="564"/>
        <v>0</v>
      </c>
      <c r="P328" s="50">
        <f t="shared" si="564"/>
        <v>7376629352</v>
      </c>
      <c r="Q328" s="50">
        <f t="shared" si="564"/>
        <v>13388473647</v>
      </c>
      <c r="R328" s="50">
        <f t="shared" si="564"/>
        <v>5631595647</v>
      </c>
      <c r="S328" s="50">
        <f t="shared" si="564"/>
        <v>15133507352</v>
      </c>
      <c r="T328" s="50">
        <f t="shared" si="564"/>
        <v>1745033705</v>
      </c>
      <c r="U328" s="50">
        <f t="shared" si="564"/>
        <v>101666082</v>
      </c>
      <c r="V328" s="50">
        <f t="shared" si="564"/>
        <v>5529929565</v>
      </c>
      <c r="W328" s="50">
        <f t="shared" si="564"/>
        <v>100079882</v>
      </c>
      <c r="X328" s="50">
        <f t="shared" si="564"/>
        <v>1586200</v>
      </c>
      <c r="Y328" s="52">
        <f t="shared" si="444"/>
        <v>0.27120480198298103</v>
      </c>
      <c r="Z328" s="52">
        <f t="shared" si="445"/>
        <v>4.8960066321316106E-3</v>
      </c>
      <c r="AA328" s="52">
        <f t="shared" si="446"/>
        <v>4.8196188578895861E-3</v>
      </c>
      <c r="AB328" s="52">
        <f t="shared" si="503"/>
        <v>1.8052802149273343E-2</v>
      </c>
      <c r="AC328" s="53">
        <f t="shared" si="504"/>
        <v>0.98439794306226924</v>
      </c>
    </row>
    <row r="329" spans="1:29" ht="42" customHeight="1" x14ac:dyDescent="0.25">
      <c r="A329" s="46" t="s">
        <v>499</v>
      </c>
      <c r="B329" s="47" t="s">
        <v>42</v>
      </c>
      <c r="C329" s="47">
        <v>21</v>
      </c>
      <c r="D329" s="47" t="s">
        <v>39</v>
      </c>
      <c r="E329" s="284" t="s">
        <v>393</v>
      </c>
      <c r="F329" s="50">
        <f>+F330</f>
        <v>19574067866</v>
      </c>
      <c r="G329" s="50">
        <f t="shared" ref="G329:M329" si="565">+G330</f>
        <v>0</v>
      </c>
      <c r="H329" s="50">
        <f t="shared" si="565"/>
        <v>0</v>
      </c>
      <c r="I329" s="50">
        <f t="shared" si="565"/>
        <v>0</v>
      </c>
      <c r="J329" s="50">
        <f t="shared" si="565"/>
        <v>0</v>
      </c>
      <c r="K329" s="50">
        <f t="shared" si="565"/>
        <v>13899643112</v>
      </c>
      <c r="L329" s="50">
        <f t="shared" si="535"/>
        <v>-13899643112</v>
      </c>
      <c r="M329" s="50">
        <f t="shared" si="565"/>
        <v>5674424754</v>
      </c>
      <c r="N329" s="51">
        <f t="shared" ref="N329:N344" si="566">M329/$M$345</f>
        <v>5.5352729050632684E-4</v>
      </c>
      <c r="O329" s="50">
        <f t="shared" ref="O329:X329" si="567">+O330</f>
        <v>0</v>
      </c>
      <c r="P329" s="50">
        <f t="shared" si="567"/>
        <v>5632360647</v>
      </c>
      <c r="Q329" s="50">
        <f t="shared" si="567"/>
        <v>42064107</v>
      </c>
      <c r="R329" s="50">
        <f t="shared" si="567"/>
        <v>5631595647</v>
      </c>
      <c r="S329" s="50">
        <f t="shared" si="567"/>
        <v>42829107</v>
      </c>
      <c r="T329" s="50">
        <f t="shared" si="567"/>
        <v>765000</v>
      </c>
      <c r="U329" s="50">
        <f t="shared" si="567"/>
        <v>101666082</v>
      </c>
      <c r="V329" s="50">
        <f t="shared" si="567"/>
        <v>5529929565</v>
      </c>
      <c r="W329" s="50">
        <f t="shared" si="567"/>
        <v>100079882</v>
      </c>
      <c r="X329" s="50">
        <f t="shared" si="567"/>
        <v>1586200</v>
      </c>
      <c r="Y329" s="52">
        <f t="shared" ref="Y329:Y344" si="568">+R329/M329</f>
        <v>0.99245225571635098</v>
      </c>
      <c r="Z329" s="52">
        <f t="shared" ref="Z329:Z344" si="569">+U329/M329</f>
        <v>1.7916544215047316E-2</v>
      </c>
      <c r="AA329" s="52">
        <f t="shared" ref="AA329:AA345" si="570">+W329/M329</f>
        <v>1.763700927207678E-2</v>
      </c>
      <c r="AB329" s="52">
        <f t="shared" si="503"/>
        <v>1.8052802149273343E-2</v>
      </c>
      <c r="AC329" s="53">
        <f t="shared" si="504"/>
        <v>0.98439794306226924</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35"/>
        <v>-13899643112</v>
      </c>
      <c r="M330" s="58">
        <f>+F330+L330</f>
        <v>5674424754</v>
      </c>
      <c r="N330" s="59">
        <f t="shared" si="566"/>
        <v>5.5352729050632684E-4</v>
      </c>
      <c r="O330" s="57">
        <v>0</v>
      </c>
      <c r="P330" s="58">
        <v>5632360647</v>
      </c>
      <c r="Q330" s="57">
        <f t="shared" ref="Q330" si="571">M330-P330</f>
        <v>42064107</v>
      </c>
      <c r="R330" s="58">
        <v>5631595647</v>
      </c>
      <c r="S330" s="57">
        <f>+M330-R330</f>
        <v>42829107</v>
      </c>
      <c r="T330" s="57">
        <f>P330-R330</f>
        <v>765000</v>
      </c>
      <c r="U330" s="58">
        <v>101666082</v>
      </c>
      <c r="V330" s="57">
        <f>+R330-U330</f>
        <v>5529929565</v>
      </c>
      <c r="W330" s="58">
        <v>100079882</v>
      </c>
      <c r="X330" s="60">
        <f t="shared" ref="X330" si="572">+U330-W330</f>
        <v>1586200</v>
      </c>
      <c r="Y330" s="61">
        <f t="shared" si="568"/>
        <v>0.99245225571635098</v>
      </c>
      <c r="Z330" s="61">
        <f t="shared" si="569"/>
        <v>1.7916544215047316E-2</v>
      </c>
      <c r="AA330" s="61">
        <f t="shared" si="570"/>
        <v>1.763700927207678E-2</v>
      </c>
      <c r="AB330" s="61">
        <f t="shared" si="503"/>
        <v>1.8052802149273343E-2</v>
      </c>
      <c r="AC330" s="62">
        <f t="shared" si="504"/>
        <v>0.98439794306226924</v>
      </c>
    </row>
    <row r="331" spans="1:29" ht="42" customHeight="1" x14ac:dyDescent="0.25">
      <c r="A331" s="46" t="s">
        <v>497</v>
      </c>
      <c r="B331" s="47" t="s">
        <v>42</v>
      </c>
      <c r="C331" s="47">
        <v>21</v>
      </c>
      <c r="D331" s="47" t="s">
        <v>39</v>
      </c>
      <c r="E331" s="284" t="s">
        <v>390</v>
      </c>
      <c r="F331" s="50">
        <f>+F332</f>
        <v>1191035133</v>
      </c>
      <c r="G331" s="50">
        <f t="shared" ref="G331:M331" si="573">+G332</f>
        <v>0</v>
      </c>
      <c r="H331" s="50">
        <f t="shared" si="573"/>
        <v>0</v>
      </c>
      <c r="I331" s="50">
        <f t="shared" si="573"/>
        <v>0</v>
      </c>
      <c r="J331" s="50">
        <f t="shared" si="573"/>
        <v>13899643112</v>
      </c>
      <c r="K331" s="50">
        <f t="shared" si="573"/>
        <v>0</v>
      </c>
      <c r="L331" s="50">
        <f t="shared" si="535"/>
        <v>13899643112</v>
      </c>
      <c r="M331" s="50">
        <f t="shared" si="573"/>
        <v>15090678245</v>
      </c>
      <c r="N331" s="51">
        <f t="shared" si="566"/>
        <v>1.4720615045550433E-3</v>
      </c>
      <c r="O331" s="50">
        <f t="shared" ref="O331:X331" si="574">+O332</f>
        <v>0</v>
      </c>
      <c r="P331" s="50">
        <f t="shared" si="574"/>
        <v>1744268705</v>
      </c>
      <c r="Q331" s="50">
        <f t="shared" si="574"/>
        <v>13346409540</v>
      </c>
      <c r="R331" s="50">
        <f t="shared" si="574"/>
        <v>0</v>
      </c>
      <c r="S331" s="50">
        <f t="shared" si="574"/>
        <v>15090678245</v>
      </c>
      <c r="T331" s="50">
        <f t="shared" si="574"/>
        <v>1744268705</v>
      </c>
      <c r="U331" s="50">
        <f t="shared" si="574"/>
        <v>0</v>
      </c>
      <c r="V331" s="50">
        <f t="shared" si="574"/>
        <v>0</v>
      </c>
      <c r="W331" s="50">
        <f t="shared" si="574"/>
        <v>0</v>
      </c>
      <c r="X331" s="50">
        <f t="shared" si="574"/>
        <v>0</v>
      </c>
      <c r="Y331" s="52">
        <f t="shared" si="568"/>
        <v>0</v>
      </c>
      <c r="Z331" s="52">
        <f t="shared" si="569"/>
        <v>0</v>
      </c>
      <c r="AA331" s="52">
        <f t="shared" si="570"/>
        <v>0</v>
      </c>
      <c r="AB331" s="52" t="s">
        <v>41</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35"/>
        <v>13899643112</v>
      </c>
      <c r="M332" s="58">
        <f>+F332+L332</f>
        <v>15090678245</v>
      </c>
      <c r="N332" s="59">
        <f t="shared" si="566"/>
        <v>1.4720615045550433E-3</v>
      </c>
      <c r="O332" s="57">
        <v>0</v>
      </c>
      <c r="P332" s="58">
        <v>1744268705</v>
      </c>
      <c r="Q332" s="57">
        <f t="shared" ref="Q332" si="575">M332-P332</f>
        <v>13346409540</v>
      </c>
      <c r="R332" s="58">
        <v>0</v>
      </c>
      <c r="S332" s="57">
        <f>+M332-R332</f>
        <v>15090678245</v>
      </c>
      <c r="T332" s="57">
        <f>P332-R332</f>
        <v>1744268705</v>
      </c>
      <c r="U332" s="58">
        <v>0</v>
      </c>
      <c r="V332" s="57">
        <f>+R332-U332</f>
        <v>0</v>
      </c>
      <c r="W332" s="58">
        <v>0</v>
      </c>
      <c r="X332" s="60">
        <f t="shared" ref="X332" si="576">+U332-W332</f>
        <v>0</v>
      </c>
      <c r="Y332" s="61">
        <f t="shared" si="568"/>
        <v>0</v>
      </c>
      <c r="Z332" s="61">
        <f t="shared" si="569"/>
        <v>0</v>
      </c>
      <c r="AA332" s="61">
        <f t="shared" si="570"/>
        <v>0</v>
      </c>
      <c r="AB332" s="61" t="s">
        <v>41</v>
      </c>
      <c r="AC332" s="62" t="s">
        <v>41</v>
      </c>
    </row>
    <row r="333" spans="1:29" ht="69.75" customHeight="1" x14ac:dyDescent="0.25">
      <c r="A333" s="46" t="s">
        <v>501</v>
      </c>
      <c r="B333" s="115" t="s">
        <v>38</v>
      </c>
      <c r="C333" s="47">
        <v>10</v>
      </c>
      <c r="D333" s="47" t="s">
        <v>39</v>
      </c>
      <c r="E333" s="284" t="s">
        <v>502</v>
      </c>
      <c r="F333" s="50">
        <f t="shared" ref="F333:U335" si="577">+F334</f>
        <v>8350000000</v>
      </c>
      <c r="G333" s="50">
        <f t="shared" si="577"/>
        <v>0</v>
      </c>
      <c r="H333" s="50">
        <f t="shared" si="577"/>
        <v>0</v>
      </c>
      <c r="I333" s="50">
        <f t="shared" si="577"/>
        <v>0</v>
      </c>
      <c r="J333" s="50">
        <f t="shared" si="577"/>
        <v>0</v>
      </c>
      <c r="K333" s="50">
        <f t="shared" si="577"/>
        <v>0</v>
      </c>
      <c r="L333" s="50">
        <f t="shared" si="535"/>
        <v>0</v>
      </c>
      <c r="M333" s="50">
        <f t="shared" si="577"/>
        <v>8350000000</v>
      </c>
      <c r="N333" s="51">
        <f t="shared" si="566"/>
        <v>8.1452359950138294E-4</v>
      </c>
      <c r="O333" s="50">
        <f t="shared" si="577"/>
        <v>0</v>
      </c>
      <c r="P333" s="50">
        <f t="shared" si="577"/>
        <v>2880874787</v>
      </c>
      <c r="Q333" s="50">
        <f t="shared" si="577"/>
        <v>5469125213</v>
      </c>
      <c r="R333" s="50">
        <f t="shared" si="577"/>
        <v>2396898217</v>
      </c>
      <c r="S333" s="50">
        <f t="shared" si="577"/>
        <v>5953101783</v>
      </c>
      <c r="T333" s="50">
        <f t="shared" si="577"/>
        <v>483976570</v>
      </c>
      <c r="U333" s="50">
        <f t="shared" si="577"/>
        <v>35343573</v>
      </c>
      <c r="V333" s="50">
        <f t="shared" ref="V333:X335" si="578">+V334</f>
        <v>2361554644</v>
      </c>
      <c r="W333" s="50">
        <f t="shared" si="578"/>
        <v>35343573</v>
      </c>
      <c r="X333" s="50">
        <f t="shared" si="578"/>
        <v>0</v>
      </c>
      <c r="Y333" s="52">
        <f t="shared" si="568"/>
        <v>0.28705367868263471</v>
      </c>
      <c r="Z333" s="52">
        <f t="shared" si="569"/>
        <v>4.2327632335329339E-3</v>
      </c>
      <c r="AA333" s="52">
        <f t="shared" si="570"/>
        <v>4.2327632335329339E-3</v>
      </c>
      <c r="AB333" s="52">
        <f t="shared" si="503"/>
        <v>1.4745546035007126E-2</v>
      </c>
      <c r="AC333" s="53">
        <f t="shared" si="504"/>
        <v>1</v>
      </c>
    </row>
    <row r="334" spans="1:29" ht="78.75" customHeight="1" x14ac:dyDescent="0.25">
      <c r="A334" s="46" t="s">
        <v>503</v>
      </c>
      <c r="B334" s="115" t="s">
        <v>38</v>
      </c>
      <c r="C334" s="47">
        <v>10</v>
      </c>
      <c r="D334" s="47" t="s">
        <v>39</v>
      </c>
      <c r="E334" s="284" t="s">
        <v>258</v>
      </c>
      <c r="F334" s="50">
        <f t="shared" si="577"/>
        <v>8350000000</v>
      </c>
      <c r="G334" s="50">
        <f t="shared" si="577"/>
        <v>0</v>
      </c>
      <c r="H334" s="50">
        <f t="shared" si="577"/>
        <v>0</v>
      </c>
      <c r="I334" s="50">
        <f t="shared" si="577"/>
        <v>0</v>
      </c>
      <c r="J334" s="50">
        <f t="shared" si="577"/>
        <v>0</v>
      </c>
      <c r="K334" s="50">
        <f t="shared" si="577"/>
        <v>0</v>
      </c>
      <c r="L334" s="50">
        <f t="shared" si="535"/>
        <v>0</v>
      </c>
      <c r="M334" s="50">
        <f t="shared" si="577"/>
        <v>8350000000</v>
      </c>
      <c r="N334" s="51">
        <f t="shared" si="566"/>
        <v>8.1452359950138294E-4</v>
      </c>
      <c r="O334" s="50">
        <f t="shared" si="577"/>
        <v>0</v>
      </c>
      <c r="P334" s="50">
        <f t="shared" si="577"/>
        <v>2880874787</v>
      </c>
      <c r="Q334" s="50">
        <f t="shared" si="577"/>
        <v>5469125213</v>
      </c>
      <c r="R334" s="50">
        <f t="shared" si="577"/>
        <v>2396898217</v>
      </c>
      <c r="S334" s="50">
        <f t="shared" si="577"/>
        <v>5953101783</v>
      </c>
      <c r="T334" s="50">
        <f t="shared" si="577"/>
        <v>483976570</v>
      </c>
      <c r="U334" s="50">
        <f t="shared" si="577"/>
        <v>35343573</v>
      </c>
      <c r="V334" s="50">
        <f t="shared" si="578"/>
        <v>2361554644</v>
      </c>
      <c r="W334" s="50">
        <f t="shared" si="578"/>
        <v>35343573</v>
      </c>
      <c r="X334" s="50">
        <f t="shared" si="578"/>
        <v>0</v>
      </c>
      <c r="Y334" s="52">
        <f t="shared" si="568"/>
        <v>0.28705367868263471</v>
      </c>
      <c r="Z334" s="52">
        <f t="shared" si="569"/>
        <v>4.2327632335329339E-3</v>
      </c>
      <c r="AA334" s="52">
        <f t="shared" si="570"/>
        <v>4.2327632335329339E-3</v>
      </c>
      <c r="AB334" s="52">
        <f t="shared" si="503"/>
        <v>1.4745546035007126E-2</v>
      </c>
      <c r="AC334" s="53">
        <f t="shared" si="504"/>
        <v>1</v>
      </c>
    </row>
    <row r="335" spans="1:29" ht="60" customHeight="1" x14ac:dyDescent="0.25">
      <c r="A335" s="46" t="s">
        <v>504</v>
      </c>
      <c r="B335" s="115" t="s">
        <v>38</v>
      </c>
      <c r="C335" s="47">
        <v>10</v>
      </c>
      <c r="D335" s="47" t="s">
        <v>39</v>
      </c>
      <c r="E335" s="284" t="s">
        <v>505</v>
      </c>
      <c r="F335" s="50">
        <f t="shared" si="577"/>
        <v>8350000000</v>
      </c>
      <c r="G335" s="50">
        <f t="shared" si="577"/>
        <v>0</v>
      </c>
      <c r="H335" s="50">
        <f t="shared" si="577"/>
        <v>0</v>
      </c>
      <c r="I335" s="50">
        <f t="shared" si="577"/>
        <v>0</v>
      </c>
      <c r="J335" s="50">
        <f t="shared" si="577"/>
        <v>0</v>
      </c>
      <c r="K335" s="50">
        <f t="shared" si="577"/>
        <v>0</v>
      </c>
      <c r="L335" s="50">
        <f t="shared" si="535"/>
        <v>0</v>
      </c>
      <c r="M335" s="50">
        <f t="shared" si="577"/>
        <v>8350000000</v>
      </c>
      <c r="N335" s="51">
        <f t="shared" si="566"/>
        <v>8.1452359950138294E-4</v>
      </c>
      <c r="O335" s="50">
        <f t="shared" si="577"/>
        <v>0</v>
      </c>
      <c r="P335" s="50">
        <f t="shared" si="577"/>
        <v>2880874787</v>
      </c>
      <c r="Q335" s="50">
        <f t="shared" si="577"/>
        <v>5469125213</v>
      </c>
      <c r="R335" s="50">
        <f t="shared" si="577"/>
        <v>2396898217</v>
      </c>
      <c r="S335" s="50">
        <f t="shared" si="577"/>
        <v>5953101783</v>
      </c>
      <c r="T335" s="50">
        <f t="shared" si="577"/>
        <v>483976570</v>
      </c>
      <c r="U335" s="50">
        <f t="shared" si="577"/>
        <v>35343573</v>
      </c>
      <c r="V335" s="50">
        <f t="shared" si="578"/>
        <v>2361554644</v>
      </c>
      <c r="W335" s="50">
        <f t="shared" si="578"/>
        <v>35343573</v>
      </c>
      <c r="X335" s="50">
        <f t="shared" si="578"/>
        <v>0</v>
      </c>
      <c r="Y335" s="52">
        <f t="shared" si="568"/>
        <v>0.28705367868263471</v>
      </c>
      <c r="Z335" s="52">
        <f t="shared" si="569"/>
        <v>4.2327632335329339E-3</v>
      </c>
      <c r="AA335" s="52">
        <f t="shared" si="570"/>
        <v>4.2327632335329339E-3</v>
      </c>
      <c r="AB335" s="52">
        <f t="shared" si="503"/>
        <v>1.4745546035007126E-2</v>
      </c>
      <c r="AC335" s="53">
        <f t="shared" si="504"/>
        <v>1</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35"/>
        <v>0</v>
      </c>
      <c r="M336" s="58">
        <f>+F336+L336</f>
        <v>8350000000</v>
      </c>
      <c r="N336" s="59">
        <f t="shared" si="566"/>
        <v>8.1452359950138294E-4</v>
      </c>
      <c r="O336" s="57">
        <v>0</v>
      </c>
      <c r="P336" s="58">
        <v>2880874787</v>
      </c>
      <c r="Q336" s="57">
        <f t="shared" ref="Q336" si="579">M336-P336</f>
        <v>5469125213</v>
      </c>
      <c r="R336" s="58">
        <v>2396898217</v>
      </c>
      <c r="S336" s="57">
        <f>+M336-R336</f>
        <v>5953101783</v>
      </c>
      <c r="T336" s="57">
        <f>P336-R336</f>
        <v>483976570</v>
      </c>
      <c r="U336" s="57">
        <v>35343573</v>
      </c>
      <c r="V336" s="57">
        <f>+R336-U336</f>
        <v>2361554644</v>
      </c>
      <c r="W336" s="57">
        <v>35343573</v>
      </c>
      <c r="X336" s="60">
        <f t="shared" ref="X336" si="580">+U336-W336</f>
        <v>0</v>
      </c>
      <c r="Y336" s="61">
        <f t="shared" si="568"/>
        <v>0.28705367868263471</v>
      </c>
      <c r="Z336" s="61">
        <f t="shared" si="569"/>
        <v>4.2327632335329339E-3</v>
      </c>
      <c r="AA336" s="61">
        <f t="shared" si="570"/>
        <v>4.2327632335329339E-3</v>
      </c>
      <c r="AB336" s="61">
        <f t="shared" si="503"/>
        <v>1.4745546035007126E-2</v>
      </c>
      <c r="AC336" s="62">
        <f t="shared" si="504"/>
        <v>1</v>
      </c>
    </row>
    <row r="337" spans="1:29" ht="79.5" customHeight="1" x14ac:dyDescent="0.25">
      <c r="A337" s="46" t="s">
        <v>507</v>
      </c>
      <c r="B337" s="115" t="s">
        <v>38</v>
      </c>
      <c r="C337" s="47">
        <v>10</v>
      </c>
      <c r="D337" s="47" t="s">
        <v>39</v>
      </c>
      <c r="E337" s="284" t="s">
        <v>508</v>
      </c>
      <c r="F337" s="50">
        <f t="shared" ref="F337:U339" si="581">+F338</f>
        <v>2050000000</v>
      </c>
      <c r="G337" s="50">
        <f t="shared" si="581"/>
        <v>0</v>
      </c>
      <c r="H337" s="50">
        <f t="shared" si="581"/>
        <v>0</v>
      </c>
      <c r="I337" s="50">
        <f t="shared" si="581"/>
        <v>0</v>
      </c>
      <c r="J337" s="50">
        <f t="shared" si="581"/>
        <v>0</v>
      </c>
      <c r="K337" s="50">
        <f t="shared" si="581"/>
        <v>0</v>
      </c>
      <c r="L337" s="50">
        <f t="shared" si="535"/>
        <v>0</v>
      </c>
      <c r="M337" s="50">
        <f t="shared" si="581"/>
        <v>2050000000</v>
      </c>
      <c r="N337" s="51">
        <f t="shared" si="566"/>
        <v>1.9997285975782456E-4</v>
      </c>
      <c r="O337" s="50">
        <f t="shared" si="581"/>
        <v>0</v>
      </c>
      <c r="P337" s="50">
        <f t="shared" si="581"/>
        <v>1799516849</v>
      </c>
      <c r="Q337" s="50">
        <f t="shared" si="581"/>
        <v>250483151</v>
      </c>
      <c r="R337" s="50">
        <f t="shared" si="581"/>
        <v>1515401600</v>
      </c>
      <c r="S337" s="50">
        <f t="shared" si="581"/>
        <v>534598400</v>
      </c>
      <c r="T337" s="50">
        <f t="shared" si="581"/>
        <v>284115249</v>
      </c>
      <c r="U337" s="50">
        <f t="shared" si="581"/>
        <v>10910016</v>
      </c>
      <c r="V337" s="50">
        <f t="shared" ref="T337:X339" si="582">+V338</f>
        <v>1504491584</v>
      </c>
      <c r="W337" s="50">
        <f t="shared" si="582"/>
        <v>10752516</v>
      </c>
      <c r="X337" s="50">
        <f t="shared" si="582"/>
        <v>157500</v>
      </c>
      <c r="Y337" s="52">
        <f t="shared" si="568"/>
        <v>0.73922029268292688</v>
      </c>
      <c r="Z337" s="52">
        <f t="shared" si="569"/>
        <v>5.3219590243902435E-3</v>
      </c>
      <c r="AA337" s="52">
        <f t="shared" si="570"/>
        <v>5.2451297560975607E-3</v>
      </c>
      <c r="AB337" s="52">
        <f t="shared" si="503"/>
        <v>7.1994222521607476E-3</v>
      </c>
      <c r="AC337" s="53">
        <f t="shared" si="504"/>
        <v>0.98556372419618821</v>
      </c>
    </row>
    <row r="338" spans="1:29" ht="79.5" customHeight="1" x14ac:dyDescent="0.25">
      <c r="A338" s="46" t="s">
        <v>509</v>
      </c>
      <c r="B338" s="115" t="s">
        <v>38</v>
      </c>
      <c r="C338" s="47">
        <v>10</v>
      </c>
      <c r="D338" s="47" t="s">
        <v>39</v>
      </c>
      <c r="E338" s="105" t="s">
        <v>258</v>
      </c>
      <c r="F338" s="50">
        <f t="shared" si="581"/>
        <v>2050000000</v>
      </c>
      <c r="G338" s="50">
        <f t="shared" si="581"/>
        <v>0</v>
      </c>
      <c r="H338" s="50">
        <f t="shared" si="581"/>
        <v>0</v>
      </c>
      <c r="I338" s="50">
        <f t="shared" si="581"/>
        <v>0</v>
      </c>
      <c r="J338" s="50">
        <f t="shared" si="581"/>
        <v>0</v>
      </c>
      <c r="K338" s="50">
        <f t="shared" si="581"/>
        <v>0</v>
      </c>
      <c r="L338" s="50">
        <f t="shared" si="535"/>
        <v>0</v>
      </c>
      <c r="M338" s="50">
        <f t="shared" si="581"/>
        <v>2050000000</v>
      </c>
      <c r="N338" s="51">
        <f t="shared" si="566"/>
        <v>1.9997285975782456E-4</v>
      </c>
      <c r="O338" s="50">
        <f t="shared" si="581"/>
        <v>0</v>
      </c>
      <c r="P338" s="50">
        <f t="shared" si="581"/>
        <v>1799516849</v>
      </c>
      <c r="Q338" s="50">
        <f t="shared" si="581"/>
        <v>250483151</v>
      </c>
      <c r="R338" s="50">
        <f t="shared" si="581"/>
        <v>1515401600</v>
      </c>
      <c r="S338" s="50">
        <f t="shared" si="581"/>
        <v>534598400</v>
      </c>
      <c r="T338" s="50">
        <f t="shared" si="582"/>
        <v>284115249</v>
      </c>
      <c r="U338" s="50">
        <f t="shared" si="581"/>
        <v>10910016</v>
      </c>
      <c r="V338" s="50">
        <f t="shared" si="582"/>
        <v>1504491584</v>
      </c>
      <c r="W338" s="50">
        <f t="shared" si="582"/>
        <v>10752516</v>
      </c>
      <c r="X338" s="50">
        <f t="shared" si="582"/>
        <v>157500</v>
      </c>
      <c r="Y338" s="52">
        <f t="shared" si="568"/>
        <v>0.73922029268292688</v>
      </c>
      <c r="Z338" s="52">
        <f t="shared" si="569"/>
        <v>5.3219590243902435E-3</v>
      </c>
      <c r="AA338" s="52">
        <f t="shared" si="570"/>
        <v>5.2451297560975607E-3</v>
      </c>
      <c r="AB338" s="52">
        <f t="shared" si="503"/>
        <v>7.1994222521607476E-3</v>
      </c>
      <c r="AC338" s="53">
        <f t="shared" si="504"/>
        <v>0.98556372419618821</v>
      </c>
    </row>
    <row r="339" spans="1:29" ht="42" customHeight="1" x14ac:dyDescent="0.25">
      <c r="A339" s="46" t="s">
        <v>510</v>
      </c>
      <c r="B339" s="115" t="s">
        <v>38</v>
      </c>
      <c r="C339" s="47">
        <v>10</v>
      </c>
      <c r="D339" s="47" t="s">
        <v>39</v>
      </c>
      <c r="E339" s="105" t="s">
        <v>511</v>
      </c>
      <c r="F339" s="50">
        <f t="shared" si="581"/>
        <v>2050000000</v>
      </c>
      <c r="G339" s="50">
        <f t="shared" si="581"/>
        <v>0</v>
      </c>
      <c r="H339" s="50">
        <f t="shared" si="581"/>
        <v>0</v>
      </c>
      <c r="I339" s="50">
        <f t="shared" si="581"/>
        <v>0</v>
      </c>
      <c r="J339" s="50">
        <f t="shared" si="581"/>
        <v>0</v>
      </c>
      <c r="K339" s="50">
        <f t="shared" si="581"/>
        <v>0</v>
      </c>
      <c r="L339" s="50">
        <f t="shared" si="535"/>
        <v>0</v>
      </c>
      <c r="M339" s="50">
        <f t="shared" si="581"/>
        <v>2050000000</v>
      </c>
      <c r="N339" s="51">
        <f t="shared" si="566"/>
        <v>1.9997285975782456E-4</v>
      </c>
      <c r="O339" s="50">
        <f t="shared" si="581"/>
        <v>0</v>
      </c>
      <c r="P339" s="50">
        <f t="shared" si="581"/>
        <v>1799516849</v>
      </c>
      <c r="Q339" s="50">
        <f t="shared" si="581"/>
        <v>250483151</v>
      </c>
      <c r="R339" s="50">
        <f t="shared" si="581"/>
        <v>1515401600</v>
      </c>
      <c r="S339" s="50">
        <f t="shared" si="581"/>
        <v>534598400</v>
      </c>
      <c r="T339" s="50">
        <f t="shared" si="582"/>
        <v>284115249</v>
      </c>
      <c r="U339" s="50">
        <f t="shared" si="581"/>
        <v>10910016</v>
      </c>
      <c r="V339" s="50">
        <f t="shared" si="582"/>
        <v>1504491584</v>
      </c>
      <c r="W339" s="50">
        <f t="shared" si="582"/>
        <v>10752516</v>
      </c>
      <c r="X339" s="50">
        <f t="shared" si="582"/>
        <v>157500</v>
      </c>
      <c r="Y339" s="52">
        <f t="shared" si="568"/>
        <v>0.73922029268292688</v>
      </c>
      <c r="Z339" s="52">
        <f t="shared" si="569"/>
        <v>5.3219590243902435E-3</v>
      </c>
      <c r="AA339" s="52">
        <f t="shared" si="570"/>
        <v>5.2451297560975607E-3</v>
      </c>
      <c r="AB339" s="52">
        <f t="shared" si="503"/>
        <v>7.1994222521607476E-3</v>
      </c>
      <c r="AC339" s="53">
        <f t="shared" si="504"/>
        <v>0.98556372419618821</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35"/>
        <v>0</v>
      </c>
      <c r="M340" s="58">
        <f>+F340+L340</f>
        <v>2050000000</v>
      </c>
      <c r="N340" s="59">
        <f t="shared" si="566"/>
        <v>1.9997285975782456E-4</v>
      </c>
      <c r="O340" s="57">
        <v>0</v>
      </c>
      <c r="P340" s="57">
        <v>1799516849</v>
      </c>
      <c r="Q340" s="57">
        <f t="shared" ref="Q340" si="583">M340-P340</f>
        <v>250483151</v>
      </c>
      <c r="R340" s="57">
        <v>1515401600</v>
      </c>
      <c r="S340" s="109">
        <f>+M340-R340</f>
        <v>534598400</v>
      </c>
      <c r="T340" s="57">
        <f>P340-R340</f>
        <v>284115249</v>
      </c>
      <c r="U340" s="57">
        <v>10910016</v>
      </c>
      <c r="V340" s="57">
        <f>+R340-U340</f>
        <v>1504491584</v>
      </c>
      <c r="W340" s="57">
        <v>10752516</v>
      </c>
      <c r="X340" s="60">
        <f t="shared" ref="X340" si="584">+U340-W340</f>
        <v>157500</v>
      </c>
      <c r="Y340" s="61">
        <f t="shared" si="568"/>
        <v>0.73922029268292688</v>
      </c>
      <c r="Z340" s="61">
        <f t="shared" si="569"/>
        <v>5.3219590243902435E-3</v>
      </c>
      <c r="AA340" s="61">
        <f t="shared" si="570"/>
        <v>5.2451297560975607E-3</v>
      </c>
      <c r="AB340" s="61">
        <f t="shared" si="503"/>
        <v>7.1994222521607476E-3</v>
      </c>
      <c r="AC340" s="62">
        <f t="shared" si="504"/>
        <v>0.98556372419618821</v>
      </c>
    </row>
    <row r="341" spans="1:29" ht="88.5" customHeight="1" x14ac:dyDescent="0.25">
      <c r="A341" s="46" t="s">
        <v>513</v>
      </c>
      <c r="B341" s="115" t="s">
        <v>38</v>
      </c>
      <c r="C341" s="47">
        <v>10</v>
      </c>
      <c r="D341" s="47" t="s">
        <v>39</v>
      </c>
      <c r="E341" s="105" t="s">
        <v>514</v>
      </c>
      <c r="F341" s="50">
        <f t="shared" ref="F341:U343" si="585">+F342</f>
        <v>1000000000</v>
      </c>
      <c r="G341" s="50">
        <f t="shared" si="585"/>
        <v>0</v>
      </c>
      <c r="H341" s="50">
        <f t="shared" si="585"/>
        <v>0</v>
      </c>
      <c r="I341" s="50">
        <f t="shared" si="585"/>
        <v>0</v>
      </c>
      <c r="J341" s="50">
        <f t="shared" si="585"/>
        <v>0</v>
      </c>
      <c r="K341" s="50">
        <f t="shared" si="585"/>
        <v>0</v>
      </c>
      <c r="L341" s="50">
        <f t="shared" si="535"/>
        <v>0</v>
      </c>
      <c r="M341" s="50">
        <f t="shared" si="585"/>
        <v>1000000000</v>
      </c>
      <c r="N341" s="51">
        <f t="shared" si="566"/>
        <v>9.7547736467231485E-5</v>
      </c>
      <c r="O341" s="50">
        <f t="shared" si="585"/>
        <v>0</v>
      </c>
      <c r="P341" s="50">
        <f t="shared" si="585"/>
        <v>996729000</v>
      </c>
      <c r="Q341" s="50">
        <f t="shared" si="585"/>
        <v>3271000</v>
      </c>
      <c r="R341" s="50">
        <f t="shared" si="585"/>
        <v>996729000</v>
      </c>
      <c r="S341" s="50">
        <f t="shared" si="585"/>
        <v>3271000</v>
      </c>
      <c r="T341" s="50">
        <f t="shared" si="585"/>
        <v>0</v>
      </c>
      <c r="U341" s="50">
        <f t="shared" si="585"/>
        <v>8062667</v>
      </c>
      <c r="V341" s="50">
        <f t="shared" ref="P341:X343" si="586">+V342</f>
        <v>988666333</v>
      </c>
      <c r="W341" s="50">
        <f t="shared" si="586"/>
        <v>8062667</v>
      </c>
      <c r="X341" s="50">
        <f t="shared" si="586"/>
        <v>0</v>
      </c>
      <c r="Y341" s="52">
        <f t="shared" si="568"/>
        <v>0.99672899999999998</v>
      </c>
      <c r="Z341" s="52">
        <f t="shared" si="569"/>
        <v>8.0626670000000008E-3</v>
      </c>
      <c r="AA341" s="52">
        <f t="shared" si="570"/>
        <v>8.0626670000000008E-3</v>
      </c>
      <c r="AB341" s="52">
        <f t="shared" si="503"/>
        <v>8.0891265328890804E-3</v>
      </c>
      <c r="AC341" s="53">
        <f t="shared" si="504"/>
        <v>1</v>
      </c>
    </row>
    <row r="342" spans="1:29" ht="75.75" customHeight="1" x14ac:dyDescent="0.25">
      <c r="A342" s="46" t="s">
        <v>515</v>
      </c>
      <c r="B342" s="115" t="s">
        <v>38</v>
      </c>
      <c r="C342" s="47">
        <v>10</v>
      </c>
      <c r="D342" s="47" t="s">
        <v>39</v>
      </c>
      <c r="E342" s="105" t="s">
        <v>516</v>
      </c>
      <c r="F342" s="50">
        <f t="shared" si="585"/>
        <v>1000000000</v>
      </c>
      <c r="G342" s="50">
        <f t="shared" si="585"/>
        <v>0</v>
      </c>
      <c r="H342" s="50">
        <f t="shared" si="585"/>
        <v>0</v>
      </c>
      <c r="I342" s="50">
        <f t="shared" si="585"/>
        <v>0</v>
      </c>
      <c r="J342" s="50">
        <f t="shared" si="585"/>
        <v>0</v>
      </c>
      <c r="K342" s="50">
        <f t="shared" si="585"/>
        <v>0</v>
      </c>
      <c r="L342" s="50">
        <f t="shared" si="535"/>
        <v>0</v>
      </c>
      <c r="M342" s="50">
        <f t="shared" si="585"/>
        <v>1000000000</v>
      </c>
      <c r="N342" s="51">
        <f t="shared" si="566"/>
        <v>9.7547736467231485E-5</v>
      </c>
      <c r="O342" s="50">
        <f t="shared" si="585"/>
        <v>0</v>
      </c>
      <c r="P342" s="50">
        <f t="shared" si="586"/>
        <v>996729000</v>
      </c>
      <c r="Q342" s="50">
        <f t="shared" si="586"/>
        <v>3271000</v>
      </c>
      <c r="R342" s="50">
        <f t="shared" si="586"/>
        <v>996729000</v>
      </c>
      <c r="S342" s="50">
        <f t="shared" si="586"/>
        <v>3271000</v>
      </c>
      <c r="T342" s="50">
        <f t="shared" si="586"/>
        <v>0</v>
      </c>
      <c r="U342" s="50">
        <f t="shared" si="585"/>
        <v>8062667</v>
      </c>
      <c r="V342" s="50">
        <f t="shared" si="586"/>
        <v>988666333</v>
      </c>
      <c r="W342" s="50">
        <f t="shared" si="586"/>
        <v>8062667</v>
      </c>
      <c r="X342" s="50">
        <f t="shared" si="586"/>
        <v>0</v>
      </c>
      <c r="Y342" s="52">
        <f t="shared" si="568"/>
        <v>0.99672899999999998</v>
      </c>
      <c r="Z342" s="52">
        <f t="shared" si="569"/>
        <v>8.0626670000000008E-3</v>
      </c>
      <c r="AA342" s="52">
        <f t="shared" si="570"/>
        <v>8.0626670000000008E-3</v>
      </c>
      <c r="AB342" s="52">
        <f t="shared" si="503"/>
        <v>8.0891265328890804E-3</v>
      </c>
      <c r="AC342" s="53">
        <f t="shared" si="504"/>
        <v>1</v>
      </c>
    </row>
    <row r="343" spans="1:29" ht="42" customHeight="1" x14ac:dyDescent="0.25">
      <c r="A343" s="46" t="s">
        <v>517</v>
      </c>
      <c r="B343" s="115" t="s">
        <v>38</v>
      </c>
      <c r="C343" s="47">
        <v>10</v>
      </c>
      <c r="D343" s="47" t="s">
        <v>39</v>
      </c>
      <c r="E343" s="105" t="s">
        <v>491</v>
      </c>
      <c r="F343" s="50">
        <f t="shared" si="585"/>
        <v>1000000000</v>
      </c>
      <c r="G343" s="50">
        <f t="shared" si="585"/>
        <v>0</v>
      </c>
      <c r="H343" s="50">
        <f t="shared" si="585"/>
        <v>0</v>
      </c>
      <c r="I343" s="50">
        <f t="shared" si="585"/>
        <v>0</v>
      </c>
      <c r="J343" s="50">
        <f t="shared" si="585"/>
        <v>0</v>
      </c>
      <c r="K343" s="50">
        <f t="shared" si="585"/>
        <v>0</v>
      </c>
      <c r="L343" s="50">
        <f t="shared" si="535"/>
        <v>0</v>
      </c>
      <c r="M343" s="50">
        <f t="shared" si="585"/>
        <v>1000000000</v>
      </c>
      <c r="N343" s="51">
        <f t="shared" si="566"/>
        <v>9.7547736467231485E-5</v>
      </c>
      <c r="O343" s="50">
        <f t="shared" si="585"/>
        <v>0</v>
      </c>
      <c r="P343" s="50">
        <f t="shared" si="586"/>
        <v>996729000</v>
      </c>
      <c r="Q343" s="50">
        <f t="shared" si="586"/>
        <v>3271000</v>
      </c>
      <c r="R343" s="50">
        <f t="shared" si="586"/>
        <v>996729000</v>
      </c>
      <c r="S343" s="50">
        <f t="shared" si="586"/>
        <v>3271000</v>
      </c>
      <c r="T343" s="50">
        <f t="shared" si="586"/>
        <v>0</v>
      </c>
      <c r="U343" s="50">
        <f t="shared" si="585"/>
        <v>8062667</v>
      </c>
      <c r="V343" s="50">
        <f t="shared" si="586"/>
        <v>988666333</v>
      </c>
      <c r="W343" s="50">
        <f t="shared" si="586"/>
        <v>8062667</v>
      </c>
      <c r="X343" s="50">
        <f t="shared" si="586"/>
        <v>0</v>
      </c>
      <c r="Y343" s="52">
        <f t="shared" si="568"/>
        <v>0.99672899999999998</v>
      </c>
      <c r="Z343" s="52">
        <f t="shared" si="569"/>
        <v>8.0626670000000008E-3</v>
      </c>
      <c r="AA343" s="52">
        <f t="shared" si="570"/>
        <v>8.0626670000000008E-3</v>
      </c>
      <c r="AB343" s="52">
        <f t="shared" si="503"/>
        <v>8.0891265328890804E-3</v>
      </c>
      <c r="AC343" s="53">
        <f t="shared" si="504"/>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35"/>
        <v>0</v>
      </c>
      <c r="M344" s="122">
        <f>+F344+L344</f>
        <v>1000000000</v>
      </c>
      <c r="N344" s="123">
        <f t="shared" si="566"/>
        <v>9.7547736467231485E-5</v>
      </c>
      <c r="O344" s="121">
        <v>0</v>
      </c>
      <c r="P344" s="121">
        <v>996729000</v>
      </c>
      <c r="Q344" s="57">
        <f t="shared" ref="Q344" si="587">M344-P344</f>
        <v>3271000</v>
      </c>
      <c r="R344" s="121">
        <v>996729000</v>
      </c>
      <c r="S344" s="109">
        <f>+M344-R344</f>
        <v>3271000</v>
      </c>
      <c r="T344" s="57">
        <f>P344-R344</f>
        <v>0</v>
      </c>
      <c r="U344" s="121">
        <v>8062667</v>
      </c>
      <c r="V344" s="57">
        <f>+R344-U344</f>
        <v>988666333</v>
      </c>
      <c r="W344" s="121">
        <v>8062667</v>
      </c>
      <c r="X344" s="60">
        <f t="shared" ref="X344" si="588">+U344-W344</f>
        <v>0</v>
      </c>
      <c r="Y344" s="61">
        <f t="shared" si="568"/>
        <v>0.99672899999999998</v>
      </c>
      <c r="Z344" s="61">
        <f t="shared" si="569"/>
        <v>8.0626670000000008E-3</v>
      </c>
      <c r="AA344" s="61">
        <f t="shared" si="570"/>
        <v>8.0626670000000008E-3</v>
      </c>
      <c r="AB344" s="61">
        <f t="shared" si="503"/>
        <v>8.0891265328890804E-3</v>
      </c>
      <c r="AC344" s="62">
        <f t="shared" si="504"/>
        <v>1</v>
      </c>
    </row>
    <row r="345" spans="1:29" ht="30.75" customHeight="1" thickBot="1" x14ac:dyDescent="0.3">
      <c r="A345" s="318" t="s">
        <v>519</v>
      </c>
      <c r="B345" s="319"/>
      <c r="C345" s="319"/>
      <c r="D345" s="319"/>
      <c r="E345" s="320"/>
      <c r="F345" s="28">
        <f t="shared" ref="F345:X345" si="589">+F9+F10+F111+F112+F120+F121+F122+F123</f>
        <v>10596552460394</v>
      </c>
      <c r="G345" s="28">
        <f t="shared" si="589"/>
        <v>0</v>
      </c>
      <c r="H345" s="28">
        <f t="shared" si="589"/>
        <v>0</v>
      </c>
      <c r="I345" s="28">
        <f t="shared" si="589"/>
        <v>345161334205</v>
      </c>
      <c r="J345" s="28">
        <f t="shared" si="589"/>
        <v>20598577129</v>
      </c>
      <c r="K345" s="28">
        <f t="shared" si="589"/>
        <v>20598577129</v>
      </c>
      <c r="L345" s="28">
        <f t="shared" si="589"/>
        <v>-345161334205</v>
      </c>
      <c r="M345" s="28">
        <f t="shared" si="589"/>
        <v>10251391126189</v>
      </c>
      <c r="N345" s="126">
        <f t="shared" si="589"/>
        <v>1</v>
      </c>
      <c r="O345" s="28">
        <f t="shared" si="589"/>
        <v>12281565410</v>
      </c>
      <c r="P345" s="28">
        <f t="shared" si="589"/>
        <v>6932577270543.1406</v>
      </c>
      <c r="Q345" s="28">
        <f t="shared" si="589"/>
        <v>3318813855645.8604</v>
      </c>
      <c r="R345" s="28">
        <f t="shared" si="589"/>
        <v>6430169513887.8301</v>
      </c>
      <c r="S345" s="28">
        <f t="shared" si="589"/>
        <v>3821221612301.1699</v>
      </c>
      <c r="T345" s="28">
        <f t="shared" si="589"/>
        <v>502407756655.30994</v>
      </c>
      <c r="U345" s="28">
        <f t="shared" si="589"/>
        <v>1014258080415.8</v>
      </c>
      <c r="V345" s="28">
        <f t="shared" si="589"/>
        <v>5415911433472.0303</v>
      </c>
      <c r="W345" s="28">
        <f t="shared" si="589"/>
        <v>943428067058.80005</v>
      </c>
      <c r="X345" s="28">
        <f t="shared" si="589"/>
        <v>70830013357</v>
      </c>
      <c r="Y345" s="126">
        <f>+R345/M345</f>
        <v>0.62724848118035603</v>
      </c>
      <c r="Z345" s="126">
        <f>+U345/M345</f>
        <v>9.8938579938160548E-2</v>
      </c>
      <c r="AA345" s="126">
        <f t="shared" si="570"/>
        <v>9.2029272461241429E-2</v>
      </c>
      <c r="AB345" s="126">
        <f t="shared" si="503"/>
        <v>0.157734267848649</v>
      </c>
      <c r="AC345" s="127">
        <f t="shared" si="504"/>
        <v>0.93016568985285986</v>
      </c>
    </row>
    <row r="346" spans="1:29" s="129" customFormat="1" ht="43.5" customHeight="1" thickBot="1" x14ac:dyDescent="0.3">
      <c r="A346" s="128" t="s">
        <v>520</v>
      </c>
      <c r="E346" s="130"/>
      <c r="F346" s="131"/>
      <c r="G346" s="131"/>
      <c r="H346" s="131"/>
      <c r="I346" s="131"/>
      <c r="J346" s="131"/>
      <c r="K346" s="131"/>
      <c r="L346" s="131"/>
      <c r="M346" s="131"/>
      <c r="N346" s="132"/>
      <c r="O346" s="131"/>
      <c r="P346" s="131"/>
      <c r="Q346" s="131"/>
      <c r="R346" s="131"/>
      <c r="S346" s="131"/>
      <c r="T346" s="131"/>
      <c r="U346" s="131"/>
      <c r="V346" s="131"/>
      <c r="W346" s="131"/>
      <c r="X346" s="131"/>
      <c r="Y346" s="133"/>
      <c r="Z346" s="133"/>
      <c r="AA346" s="133"/>
      <c r="AB346" s="133"/>
      <c r="AC346" s="133"/>
    </row>
    <row r="347" spans="1:29" ht="216" customHeight="1" thickBot="1" x14ac:dyDescent="0.3">
      <c r="A347" s="313" t="s">
        <v>521</v>
      </c>
      <c r="B347" s="314"/>
      <c r="C347" s="314"/>
      <c r="D347" s="314"/>
      <c r="E347" s="314"/>
      <c r="F347" s="314"/>
      <c r="G347" s="314"/>
      <c r="H347" s="314"/>
      <c r="I347" s="314"/>
      <c r="J347" s="314"/>
      <c r="K347" s="314"/>
      <c r="L347" s="314"/>
      <c r="M347" s="314"/>
      <c r="N347" s="314"/>
      <c r="O347" s="315"/>
      <c r="Q347" s="21"/>
      <c r="T347" s="134"/>
    </row>
    <row r="348" spans="1:29" s="136" customFormat="1" ht="16.5" customHeight="1" x14ac:dyDescent="0.25">
      <c r="A348" s="111" t="s">
        <v>602</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4:A95"/>
    <mergeCell ref="D94:D95"/>
    <mergeCell ref="E94:E95"/>
    <mergeCell ref="R7:R8"/>
    <mergeCell ref="S7:S8"/>
    <mergeCell ref="G7:L7"/>
    <mergeCell ref="M7:M8"/>
    <mergeCell ref="N7:N8"/>
    <mergeCell ref="O7:O8"/>
    <mergeCell ref="P7:P8"/>
    <mergeCell ref="Q7:Q8"/>
    <mergeCell ref="A9:A10"/>
    <mergeCell ref="D9:D10"/>
    <mergeCell ref="E9:E10"/>
    <mergeCell ref="A111:A112"/>
    <mergeCell ref="B111:B112"/>
    <mergeCell ref="C111:C112"/>
    <mergeCell ref="E111:E112"/>
    <mergeCell ref="A113:A114"/>
    <mergeCell ref="B113:B114"/>
    <mergeCell ref="C113:C114"/>
    <mergeCell ref="E113:E114"/>
    <mergeCell ref="A120:A123"/>
    <mergeCell ref="D120:D123"/>
    <mergeCell ref="E120:E123"/>
    <mergeCell ref="A124:A126"/>
    <mergeCell ref="B124:B125"/>
    <mergeCell ref="D124:D126"/>
    <mergeCell ref="E124:E126"/>
    <mergeCell ref="A127:A129"/>
    <mergeCell ref="B127:B128"/>
    <mergeCell ref="D127:D129"/>
    <mergeCell ref="E127:E129"/>
    <mergeCell ref="A230:A231"/>
    <mergeCell ref="E230:E231"/>
    <mergeCell ref="A232:A233"/>
    <mergeCell ref="E232:E233"/>
    <mergeCell ref="A234:A235"/>
    <mergeCell ref="E234:E235"/>
    <mergeCell ref="A236:A237"/>
    <mergeCell ref="D236:D237"/>
    <mergeCell ref="E236:E237"/>
    <mergeCell ref="A246:A247"/>
    <mergeCell ref="D246:D247"/>
    <mergeCell ref="E246:E247"/>
    <mergeCell ref="A248:A249"/>
    <mergeCell ref="D248:D249"/>
    <mergeCell ref="E248:E249"/>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6B87-AEC3-4B10-B270-840E8DC28485}">
  <dimension ref="A1:XFA91"/>
  <sheetViews>
    <sheetView zoomScale="68" zoomScaleNormal="68" workbookViewId="0">
      <pane xSplit="5" ySplit="6" topLeftCell="H84" activePane="bottomRight" state="frozen"/>
      <selection activeCell="E87" sqref="E87"/>
      <selection pane="topRight" activeCell="E87" sqref="E87"/>
      <selection pane="bottomLeft" activeCell="E87" sqref="E87"/>
      <selection pane="bottomRight" activeCell="B90" sqref="B90"/>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623</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5687617583.6199999</v>
      </c>
      <c r="K7" s="251">
        <f>+J7/H7</f>
        <v>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451477914.62</v>
      </c>
      <c r="K21" s="256">
        <f t="shared" si="2"/>
        <v>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451477914.62</v>
      </c>
      <c r="K22" s="256">
        <f t="shared" si="2"/>
        <v>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26206786.759999998</v>
      </c>
      <c r="K23" s="256">
        <f t="shared" si="2"/>
        <v>1</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20996931.759999998</v>
      </c>
      <c r="K26" s="256">
        <f t="shared" si="2"/>
        <v>1</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7205331</v>
      </c>
      <c r="K27" s="260">
        <f t="shared" si="2"/>
        <v>1</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6522870</v>
      </c>
      <c r="K29" s="260">
        <f t="shared" si="2"/>
        <v>1</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3985735</v>
      </c>
      <c r="K30" s="260">
        <f t="shared" si="2"/>
        <v>1</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2585288</v>
      </c>
      <c r="K31" s="256">
        <f t="shared" si="2"/>
        <v>1</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252888</v>
      </c>
      <c r="K32" s="260">
        <f t="shared" si="2"/>
        <v>1</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2332400</v>
      </c>
      <c r="K33" s="260">
        <f t="shared" si="2"/>
        <v>1</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1109376487</v>
      </c>
      <c r="K49" s="251">
        <f t="shared" si="2"/>
        <v>1</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1294851</v>
      </c>
      <c r="K52" s="254">
        <f t="shared" si="2"/>
        <v>1</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1294851</v>
      </c>
      <c r="K54" s="256">
        <f t="shared" si="2"/>
        <v>1</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1294851</v>
      </c>
      <c r="K56" s="256">
        <f t="shared" si="2"/>
        <v>1</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1294851</v>
      </c>
      <c r="K57" s="256">
        <f t="shared" si="2"/>
        <v>1</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1294851</v>
      </c>
      <c r="K58" s="256">
        <f t="shared" si="2"/>
        <v>1</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1294851</v>
      </c>
      <c r="K59" s="260">
        <f t="shared" si="2"/>
        <v>1</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1451636</v>
      </c>
      <c r="K64" s="256">
        <f t="shared" si="2"/>
        <v>1</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1451636</v>
      </c>
      <c r="K66" s="256">
        <f t="shared" si="2"/>
        <v>1</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1451636</v>
      </c>
      <c r="K72" s="256">
        <f t="shared" ref="K72:K87" si="35">+J72/H72</f>
        <v>1</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1451636</v>
      </c>
      <c r="K73" s="256">
        <f t="shared" si="35"/>
        <v>1</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1451636</v>
      </c>
      <c r="K74" s="256">
        <f t="shared" si="35"/>
        <v>1</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1451636</v>
      </c>
      <c r="K75" s="260">
        <f t="shared" si="35"/>
        <v>1</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1106630000</v>
      </c>
      <c r="K76" s="256">
        <f t="shared" si="35"/>
        <v>1</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1106630000</v>
      </c>
      <c r="K78" s="256">
        <f t="shared" si="35"/>
        <v>1</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1106630000</v>
      </c>
      <c r="K80" s="256">
        <f t="shared" si="35"/>
        <v>1</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1106630000</v>
      </c>
      <c r="K82" s="256">
        <f t="shared" si="35"/>
        <v>1</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1106630000</v>
      </c>
      <c r="K84" s="256">
        <f t="shared" si="35"/>
        <v>1</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1106630000</v>
      </c>
      <c r="K85" s="260">
        <f t="shared" si="35"/>
        <v>1</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54526340580.57</v>
      </c>
      <c r="K88" s="127">
        <f>+J88/H88</f>
        <v>1</v>
      </c>
    </row>
    <row r="89" spans="1:1021 1025:2045 2049:3069 3073:4093 4097:5117 5121:6141 6145:7165 7169:8189 8193:9213 9217:10237 10241:11261 11265:12285 12289:13309 13313:14333 14337:15357 15361:16381" s="230" customFormat="1" ht="17.25" customHeight="1" x14ac:dyDescent="0.25">
      <c r="A89" s="229"/>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625</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D7C6-80E8-41EB-8B77-8419E5D8F4FE}">
  <dimension ref="A1:XFA91"/>
  <sheetViews>
    <sheetView zoomScale="68" zoomScaleNormal="68" workbookViewId="0">
      <pane xSplit="5" ySplit="6" topLeftCell="F7" activePane="bottomRight" state="frozen"/>
      <selection activeCell="B90" sqref="B90"/>
      <selection pane="topRight" activeCell="B90" sqref="B90"/>
      <selection pane="bottomLeft" activeCell="B90" sqref="B90"/>
      <selection pane="bottomRight" activeCell="A7" sqref="A7"/>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290" t="s">
        <v>587</v>
      </c>
      <c r="B1" s="290"/>
      <c r="C1" s="290"/>
      <c r="D1" s="290"/>
      <c r="E1" s="290"/>
      <c r="F1" s="290"/>
      <c r="G1" s="290"/>
      <c r="H1" s="290"/>
      <c r="I1" s="290"/>
      <c r="J1" s="290"/>
      <c r="K1" s="290"/>
    </row>
    <row r="2" spans="1:11" ht="21" x14ac:dyDescent="0.25">
      <c r="A2" s="291" t="s">
        <v>588</v>
      </c>
      <c r="B2" s="291"/>
      <c r="C2" s="291"/>
      <c r="D2" s="291"/>
      <c r="E2" s="291"/>
      <c r="F2" s="291"/>
      <c r="G2" s="291"/>
      <c r="H2" s="291"/>
      <c r="I2" s="291"/>
      <c r="J2" s="291"/>
      <c r="K2" s="291"/>
    </row>
    <row r="3" spans="1:11" ht="37.5" customHeight="1" x14ac:dyDescent="0.25">
      <c r="A3" s="290" t="s">
        <v>635</v>
      </c>
      <c r="B3" s="290"/>
      <c r="C3" s="290"/>
      <c r="D3" s="290"/>
      <c r="E3" s="290"/>
      <c r="F3" s="290"/>
      <c r="G3" s="290"/>
      <c r="H3" s="290"/>
      <c r="I3" s="290"/>
      <c r="J3" s="290"/>
      <c r="K3" s="290"/>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5687617583.6199999</v>
      </c>
      <c r="K7" s="251">
        <f>+J7/H7</f>
        <v>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451477914.62</v>
      </c>
      <c r="K21" s="256">
        <f t="shared" si="2"/>
        <v>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451477914.62</v>
      </c>
      <c r="K22" s="256">
        <f t="shared" si="2"/>
        <v>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26206786.759999998</v>
      </c>
      <c r="K23" s="256">
        <f t="shared" si="2"/>
        <v>1</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20996931.759999998</v>
      </c>
      <c r="K26" s="256">
        <f t="shared" si="2"/>
        <v>1</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7205331</v>
      </c>
      <c r="K27" s="260">
        <f t="shared" si="2"/>
        <v>1</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6522870</v>
      </c>
      <c r="K29" s="260">
        <f t="shared" si="2"/>
        <v>1</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3985735</v>
      </c>
      <c r="K30" s="260">
        <f t="shared" si="2"/>
        <v>1</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2585288</v>
      </c>
      <c r="K31" s="256">
        <f t="shared" si="2"/>
        <v>1</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252888</v>
      </c>
      <c r="K32" s="260">
        <f t="shared" si="2"/>
        <v>1</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2332400</v>
      </c>
      <c r="K33" s="260">
        <f t="shared" si="2"/>
        <v>1</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292" t="s">
        <v>249</v>
      </c>
      <c r="B49" s="295" t="s">
        <v>38</v>
      </c>
      <c r="C49" s="196">
        <v>10</v>
      </c>
      <c r="D49" s="295" t="s">
        <v>39</v>
      </c>
      <c r="E49" s="298" t="s">
        <v>250</v>
      </c>
      <c r="F49" s="155">
        <f>+F52+F64+F76</f>
        <v>1109376487</v>
      </c>
      <c r="G49" s="155">
        <f t="shared" ref="G49:H49" si="13">+G52+G64+G76</f>
        <v>0</v>
      </c>
      <c r="H49" s="155">
        <f t="shared" si="13"/>
        <v>1109376487</v>
      </c>
      <c r="I49" s="250">
        <f t="shared" si="1"/>
        <v>2.0345698522730441E-2</v>
      </c>
      <c r="J49" s="155">
        <f>+J52+J64+J76</f>
        <v>1109376487</v>
      </c>
      <c r="K49" s="251">
        <f t="shared" si="2"/>
        <v>1</v>
      </c>
    </row>
    <row r="50" spans="1:11" s="2" customFormat="1" ht="25.5" customHeight="1" thickBot="1" x14ac:dyDescent="0.3">
      <c r="A50" s="293"/>
      <c r="B50" s="296"/>
      <c r="C50" s="270">
        <v>11</v>
      </c>
      <c r="D50" s="297"/>
      <c r="E50" s="299"/>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294"/>
      <c r="B51" s="271" t="s">
        <v>42</v>
      </c>
      <c r="C51" s="270">
        <v>20</v>
      </c>
      <c r="D51" s="296"/>
      <c r="E51" s="300"/>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01" t="s">
        <v>251</v>
      </c>
      <c r="B52" s="303" t="s">
        <v>38</v>
      </c>
      <c r="C52" s="199">
        <v>10</v>
      </c>
      <c r="D52" s="303" t="s">
        <v>39</v>
      </c>
      <c r="E52" s="305" t="s">
        <v>252</v>
      </c>
      <c r="F52" s="211">
        <f>+F54</f>
        <v>1294851</v>
      </c>
      <c r="G52" s="211">
        <f t="shared" ref="G52:H52" si="16">+G54</f>
        <v>0</v>
      </c>
      <c r="H52" s="211">
        <f t="shared" si="16"/>
        <v>1294851</v>
      </c>
      <c r="I52" s="274">
        <f t="shared" si="1"/>
        <v>2.3747256577519327E-5</v>
      </c>
      <c r="J52" s="211">
        <f>+J54</f>
        <v>1294851</v>
      </c>
      <c r="K52" s="254">
        <f t="shared" si="2"/>
        <v>1</v>
      </c>
    </row>
    <row r="53" spans="1:11" s="2" customFormat="1" ht="27.75" customHeight="1" x14ac:dyDescent="0.25">
      <c r="A53" s="302"/>
      <c r="B53" s="304"/>
      <c r="C53" s="163">
        <v>11</v>
      </c>
      <c r="D53" s="304"/>
      <c r="E53" s="306"/>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02" t="s">
        <v>253</v>
      </c>
      <c r="B54" s="304" t="s">
        <v>38</v>
      </c>
      <c r="C54" s="163">
        <v>10</v>
      </c>
      <c r="D54" s="304" t="s">
        <v>39</v>
      </c>
      <c r="E54" s="306" t="s">
        <v>254</v>
      </c>
      <c r="F54" s="212">
        <f>+F56</f>
        <v>1294851</v>
      </c>
      <c r="G54" s="212">
        <f t="shared" si="17"/>
        <v>0</v>
      </c>
      <c r="H54" s="212">
        <f t="shared" si="17"/>
        <v>1294851</v>
      </c>
      <c r="I54" s="255">
        <f t="shared" si="1"/>
        <v>2.3747256577519327E-5</v>
      </c>
      <c r="J54" s="212">
        <f>+J56</f>
        <v>1294851</v>
      </c>
      <c r="K54" s="256">
        <f t="shared" si="2"/>
        <v>1</v>
      </c>
    </row>
    <row r="55" spans="1:11" ht="29.25" customHeight="1" x14ac:dyDescent="0.25">
      <c r="A55" s="302"/>
      <c r="B55" s="304"/>
      <c r="C55" s="163">
        <v>11</v>
      </c>
      <c r="D55" s="304"/>
      <c r="E55" s="306"/>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1294851</v>
      </c>
      <c r="K56" s="256">
        <f t="shared" si="2"/>
        <v>1</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1294851</v>
      </c>
      <c r="K57" s="256">
        <f t="shared" si="2"/>
        <v>1</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1294851</v>
      </c>
      <c r="K58" s="256">
        <f t="shared" si="2"/>
        <v>1</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1294851</v>
      </c>
      <c r="K59" s="260">
        <f t="shared" si="2"/>
        <v>1</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02" t="s">
        <v>404</v>
      </c>
      <c r="B64" s="163" t="s">
        <v>38</v>
      </c>
      <c r="C64" s="163">
        <v>10</v>
      </c>
      <c r="D64" s="304" t="s">
        <v>39</v>
      </c>
      <c r="E64" s="306" t="s">
        <v>405</v>
      </c>
      <c r="F64" s="168">
        <f>+F66</f>
        <v>1451636</v>
      </c>
      <c r="G64" s="168">
        <f t="shared" ref="G64:H64" si="25">+G66</f>
        <v>0</v>
      </c>
      <c r="H64" s="168">
        <f t="shared" si="25"/>
        <v>1451636</v>
      </c>
      <c r="I64" s="262">
        <f t="shared" si="1"/>
        <v>2.6622655849332352E-5</v>
      </c>
      <c r="J64" s="168">
        <f>+J66</f>
        <v>1451636</v>
      </c>
      <c r="K64" s="256">
        <f t="shared" si="2"/>
        <v>1</v>
      </c>
    </row>
    <row r="65" spans="1:11" s="32" customFormat="1" ht="40.5" customHeight="1" x14ac:dyDescent="0.25">
      <c r="A65" s="302"/>
      <c r="B65" s="47" t="s">
        <v>42</v>
      </c>
      <c r="C65" s="47">
        <v>20</v>
      </c>
      <c r="D65" s="304"/>
      <c r="E65" s="306"/>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02" t="s">
        <v>406</v>
      </c>
      <c r="B66" s="163" t="s">
        <v>38</v>
      </c>
      <c r="C66" s="163">
        <v>10</v>
      </c>
      <c r="D66" s="304" t="s">
        <v>39</v>
      </c>
      <c r="E66" s="306" t="s">
        <v>254</v>
      </c>
      <c r="F66" s="168">
        <f>+F72</f>
        <v>1451636</v>
      </c>
      <c r="G66" s="168">
        <f t="shared" ref="G66:H66" si="28">+G72</f>
        <v>0</v>
      </c>
      <c r="H66" s="168">
        <f t="shared" si="28"/>
        <v>1451636</v>
      </c>
      <c r="I66" s="262">
        <f t="shared" si="1"/>
        <v>2.6622655849332352E-5</v>
      </c>
      <c r="J66" s="168">
        <f>+J72</f>
        <v>1451636</v>
      </c>
      <c r="K66" s="256">
        <f t="shared" si="2"/>
        <v>1</v>
      </c>
    </row>
    <row r="67" spans="1:11" ht="43.5" customHeight="1" x14ac:dyDescent="0.25">
      <c r="A67" s="302"/>
      <c r="B67" s="163" t="s">
        <v>42</v>
      </c>
      <c r="C67" s="163">
        <v>20</v>
      </c>
      <c r="D67" s="304"/>
      <c r="E67" s="306"/>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1451636</v>
      </c>
      <c r="K72" s="256">
        <f t="shared" ref="K72:K87" si="35">+J72/H72</f>
        <v>1</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1451636</v>
      </c>
      <c r="K73" s="256">
        <f t="shared" si="35"/>
        <v>1</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1451636</v>
      </c>
      <c r="K74" s="256">
        <f t="shared" si="35"/>
        <v>1</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1451636</v>
      </c>
      <c r="K75" s="260">
        <f t="shared" si="35"/>
        <v>1</v>
      </c>
    </row>
    <row r="76" spans="1:11" ht="35.25" customHeight="1" x14ac:dyDescent="0.25">
      <c r="A76" s="307" t="s">
        <v>484</v>
      </c>
      <c r="B76" s="115" t="s">
        <v>38</v>
      </c>
      <c r="C76" s="163">
        <v>10</v>
      </c>
      <c r="D76" s="304" t="s">
        <v>39</v>
      </c>
      <c r="E76" s="308" t="s">
        <v>485</v>
      </c>
      <c r="F76" s="50">
        <f t="shared" ref="F76:H78" si="36">+F78</f>
        <v>1106630000</v>
      </c>
      <c r="G76" s="50">
        <f t="shared" si="36"/>
        <v>0</v>
      </c>
      <c r="H76" s="50">
        <f t="shared" si="36"/>
        <v>1106630000</v>
      </c>
      <c r="I76" s="255">
        <f t="shared" si="33"/>
        <v>2.029532861030359E-2</v>
      </c>
      <c r="J76" s="50">
        <f t="shared" ref="J76:J82" si="37">+J78</f>
        <v>1106630000</v>
      </c>
      <c r="K76" s="256">
        <f t="shared" si="35"/>
        <v>1</v>
      </c>
    </row>
    <row r="77" spans="1:11" ht="35.25" customHeight="1" x14ac:dyDescent="0.25">
      <c r="A77" s="307"/>
      <c r="B77" s="115" t="s">
        <v>42</v>
      </c>
      <c r="C77" s="163">
        <v>20</v>
      </c>
      <c r="D77" s="304"/>
      <c r="E77" s="30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07" t="s">
        <v>486</v>
      </c>
      <c r="B78" s="115" t="s">
        <v>38</v>
      </c>
      <c r="C78" s="163">
        <v>10</v>
      </c>
      <c r="D78" s="304" t="s">
        <v>39</v>
      </c>
      <c r="E78" s="308" t="s">
        <v>254</v>
      </c>
      <c r="F78" s="50">
        <f>+F80</f>
        <v>1106630000</v>
      </c>
      <c r="G78" s="50">
        <f t="shared" si="36"/>
        <v>0</v>
      </c>
      <c r="H78" s="50">
        <f t="shared" si="36"/>
        <v>1106630000</v>
      </c>
      <c r="I78" s="255">
        <f t="shared" si="33"/>
        <v>2.029532861030359E-2</v>
      </c>
      <c r="J78" s="50">
        <f t="shared" si="37"/>
        <v>1106630000</v>
      </c>
      <c r="K78" s="256">
        <f t="shared" si="35"/>
        <v>1</v>
      </c>
    </row>
    <row r="79" spans="1:11" ht="34.5" customHeight="1" x14ac:dyDescent="0.25">
      <c r="A79" s="307"/>
      <c r="B79" s="115" t="s">
        <v>42</v>
      </c>
      <c r="C79" s="163">
        <v>20</v>
      </c>
      <c r="D79" s="304"/>
      <c r="E79" s="30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312" t="s">
        <v>493</v>
      </c>
      <c r="B80" s="47" t="s">
        <v>38</v>
      </c>
      <c r="C80" s="163">
        <v>10</v>
      </c>
      <c r="D80" s="304" t="s">
        <v>39</v>
      </c>
      <c r="E80" s="308" t="s">
        <v>494</v>
      </c>
      <c r="F80" s="212">
        <f t="shared" si="38"/>
        <v>1106630000</v>
      </c>
      <c r="G80" s="212">
        <f t="shared" si="38"/>
        <v>0</v>
      </c>
      <c r="H80" s="212">
        <f t="shared" si="38"/>
        <v>1106630000</v>
      </c>
      <c r="I80" s="255">
        <f t="shared" si="33"/>
        <v>2.029532861030359E-2</v>
      </c>
      <c r="J80" s="212">
        <f t="shared" si="37"/>
        <v>1106630000</v>
      </c>
      <c r="K80" s="256">
        <f t="shared" si="35"/>
        <v>1</v>
      </c>
    </row>
    <row r="81" spans="1:1021 1025:2045 2049:3069 3073:4093 4097:5117 5121:6141 6145:7165 7169:8189 8193:9213 9217:10237 10241:11261 11265:12285 12289:13309 13313:14333 14337:15357 15361:16381" ht="29.25" customHeight="1" x14ac:dyDescent="0.25">
      <c r="A81" s="312"/>
      <c r="B81" s="115" t="s">
        <v>42</v>
      </c>
      <c r="C81" s="163">
        <v>20</v>
      </c>
      <c r="D81" s="304"/>
      <c r="E81" s="30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312" t="s">
        <v>495</v>
      </c>
      <c r="B82" s="47" t="s">
        <v>38</v>
      </c>
      <c r="C82" s="163">
        <v>10</v>
      </c>
      <c r="D82" s="304" t="s">
        <v>39</v>
      </c>
      <c r="E82" s="306" t="s">
        <v>496</v>
      </c>
      <c r="F82" s="50">
        <f>+F84</f>
        <v>1106630000</v>
      </c>
      <c r="G82" s="50">
        <f t="shared" si="38"/>
        <v>0</v>
      </c>
      <c r="H82" s="50">
        <f t="shared" si="38"/>
        <v>1106630000</v>
      </c>
      <c r="I82" s="255">
        <f t="shared" si="33"/>
        <v>2.029532861030359E-2</v>
      </c>
      <c r="J82" s="50">
        <f t="shared" si="37"/>
        <v>1106630000</v>
      </c>
      <c r="K82" s="256">
        <f t="shared" si="35"/>
        <v>1</v>
      </c>
    </row>
    <row r="83" spans="1:1021 1025:2045 2049:3069 3073:4093 4097:5117 5121:6141 6145:7165 7169:8189 8193:9213 9217:10237 10241:11261 11265:12285 12289:13309 13313:14333 14337:15357 15361:16381" ht="46.5" customHeight="1" x14ac:dyDescent="0.25">
      <c r="A83" s="312"/>
      <c r="B83" s="47" t="s">
        <v>42</v>
      </c>
      <c r="C83" s="163">
        <v>20</v>
      </c>
      <c r="D83" s="304"/>
      <c r="E83" s="306"/>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1106630000</v>
      </c>
      <c r="K84" s="256">
        <f t="shared" si="35"/>
        <v>1</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1106630000</v>
      </c>
      <c r="K85" s="260">
        <f t="shared" si="35"/>
        <v>1</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09" t="s">
        <v>519</v>
      </c>
      <c r="B88" s="310"/>
      <c r="C88" s="310"/>
      <c r="D88" s="310"/>
      <c r="E88" s="311"/>
      <c r="F88" s="155">
        <f>+F7+F49+F50+F51</f>
        <v>54526340580.57</v>
      </c>
      <c r="G88" s="155">
        <f>+G7+G49+G50+G51</f>
        <v>0</v>
      </c>
      <c r="H88" s="155">
        <f>+H7+H49+H50+H51</f>
        <v>54526340580.57</v>
      </c>
      <c r="I88" s="126">
        <f>+I7+I49+I50+I51</f>
        <v>1</v>
      </c>
      <c r="J88" s="155">
        <f>+J7+J49+J50+J51</f>
        <v>54526340580.57</v>
      </c>
      <c r="K88" s="127">
        <f>+J88/H88</f>
        <v>1</v>
      </c>
    </row>
    <row r="89" spans="1:1021 1025:2045 2049:3069 3073:4093 4097:5117 5121:6141 6145:7165 7169:8189 8193:9213 9217:10237 10241:11261 11265:12285 12289:13309 13313:14333 14337:15357 15361:16381" s="230" customFormat="1" ht="17.25" customHeight="1" x14ac:dyDescent="0.25">
      <c r="A89" s="229"/>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637</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ACC0-7FC9-4C9D-BA81-B936405E8324}">
  <dimension ref="A1:AC351"/>
  <sheetViews>
    <sheetView zoomScale="67" zoomScaleNormal="67" workbookViewId="0">
      <pane xSplit="6" ySplit="8" topLeftCell="N334"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39.8554687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607</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P6" s="134"/>
      <c r="R6" s="21"/>
      <c r="U6" s="21"/>
      <c r="V6" s="14"/>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60"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6793455336.1300001</v>
      </c>
      <c r="Q9" s="28">
        <f t="shared" si="4"/>
        <v>3853800663.8699999</v>
      </c>
      <c r="R9" s="28">
        <f t="shared" si="4"/>
        <v>67394974.090000004</v>
      </c>
      <c r="S9" s="28">
        <f t="shared" si="4"/>
        <v>10579861025.91</v>
      </c>
      <c r="T9" s="28">
        <f t="shared" si="4"/>
        <v>6726060362.04</v>
      </c>
      <c r="U9" s="28">
        <f t="shared" si="4"/>
        <v>67394974.090000004</v>
      </c>
      <c r="V9" s="28">
        <f t="shared" si="4"/>
        <v>0</v>
      </c>
      <c r="W9" s="28">
        <f t="shared" si="4"/>
        <v>67394974.090000004</v>
      </c>
      <c r="X9" s="28">
        <f t="shared" si="4"/>
        <v>0</v>
      </c>
      <c r="Y9" s="30">
        <f t="shared" ref="Y9:Y72" si="5">+R9/M9</f>
        <v>6.3297974698833205E-3</v>
      </c>
      <c r="Z9" s="30">
        <f t="shared" ref="Z9:Z72" si="6">+U9/M9</f>
        <v>6.3297974698833205E-3</v>
      </c>
      <c r="AA9" s="30">
        <f t="shared" ref="AA9:AA72" si="7">+W9/M9</f>
        <v>6.3297974698833205E-3</v>
      </c>
      <c r="AB9" s="36">
        <f t="shared" ref="AB9:AB72" si="8">+U9/R9</f>
        <v>1</v>
      </c>
      <c r="AC9" s="37">
        <f t="shared" ref="AC9:AC71" si="9">+W9/U9</f>
        <v>1</v>
      </c>
    </row>
    <row r="10" spans="1:29" s="32" customFormat="1" ht="42.75" customHeight="1" thickBot="1" x14ac:dyDescent="0.3">
      <c r="A10" s="326"/>
      <c r="B10" s="33" t="s">
        <v>42</v>
      </c>
      <c r="C10" s="33">
        <v>20</v>
      </c>
      <c r="D10" s="353"/>
      <c r="E10" s="341"/>
      <c r="F10" s="34">
        <f t="shared" ref="F10:K10" si="10">+F11+F41+F95+F108</f>
        <v>128854066130</v>
      </c>
      <c r="G10" s="34">
        <f t="shared" si="10"/>
        <v>0</v>
      </c>
      <c r="H10" s="34">
        <f t="shared" si="10"/>
        <v>0</v>
      </c>
      <c r="I10" s="34">
        <f t="shared" si="10"/>
        <v>0</v>
      </c>
      <c r="J10" s="34">
        <f t="shared" si="10"/>
        <v>20526548</v>
      </c>
      <c r="K10" s="34">
        <f t="shared" si="10"/>
        <v>20526548</v>
      </c>
      <c r="L10" s="34">
        <f t="shared" si="1"/>
        <v>0</v>
      </c>
      <c r="M10" s="34">
        <f t="shared" ref="M10" si="11">+M11+M41+M95+M108</f>
        <v>128854066130</v>
      </c>
      <c r="N10" s="35">
        <f t="shared" si="3"/>
        <v>1.2569422485580458E-2</v>
      </c>
      <c r="O10" s="34">
        <f t="shared" ref="O10:X10" si="12">+O11+O41+O95+O108</f>
        <v>12281565410</v>
      </c>
      <c r="P10" s="34">
        <f t="shared" si="12"/>
        <v>92538224387.830002</v>
      </c>
      <c r="Q10" s="34">
        <f t="shared" si="12"/>
        <v>36315841742.169998</v>
      </c>
      <c r="R10" s="34">
        <f t="shared" si="12"/>
        <v>28811527212.830002</v>
      </c>
      <c r="S10" s="34">
        <f t="shared" si="12"/>
        <v>100042538917.17</v>
      </c>
      <c r="T10" s="34">
        <f t="shared" si="12"/>
        <v>63726697175</v>
      </c>
      <c r="U10" s="34">
        <f t="shared" si="12"/>
        <v>19694469949.23</v>
      </c>
      <c r="V10" s="34">
        <f t="shared" si="12"/>
        <v>9117057263.6000004</v>
      </c>
      <c r="W10" s="34">
        <f t="shared" si="12"/>
        <v>18146440119.380001</v>
      </c>
      <c r="X10" s="34">
        <f t="shared" si="12"/>
        <v>1548029829.8499999</v>
      </c>
      <c r="Y10" s="36">
        <f>+R10/M10</f>
        <v>0.2235981221094121</v>
      </c>
      <c r="Z10" s="36">
        <f t="shared" si="6"/>
        <v>0.15284321667707701</v>
      </c>
      <c r="AA10" s="36">
        <f t="shared" si="7"/>
        <v>0.14082939455765547</v>
      </c>
      <c r="AB10" s="36">
        <f t="shared" si="8"/>
        <v>0.68356216606455678</v>
      </c>
      <c r="AC10" s="37">
        <f t="shared" si="9"/>
        <v>0.92139774089677784</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0</v>
      </c>
      <c r="K11" s="41">
        <f t="shared" si="13"/>
        <v>0</v>
      </c>
      <c r="L11" s="42">
        <f t="shared" si="1"/>
        <v>0</v>
      </c>
      <c r="M11" s="41">
        <f t="shared" si="13"/>
        <v>83734229386</v>
      </c>
      <c r="N11" s="43">
        <f t="shared" si="3"/>
        <v>8.1680845414322384E-3</v>
      </c>
      <c r="O11" s="41">
        <f t="shared" si="13"/>
        <v>6357911050</v>
      </c>
      <c r="P11" s="41">
        <f t="shared" si="13"/>
        <v>77376318336</v>
      </c>
      <c r="Q11" s="41">
        <f t="shared" si="13"/>
        <v>6357911050</v>
      </c>
      <c r="R11" s="41">
        <f t="shared" si="13"/>
        <v>14668821141</v>
      </c>
      <c r="S11" s="41">
        <f t="shared" si="13"/>
        <v>69065408245</v>
      </c>
      <c r="T11" s="41">
        <f t="shared" si="13"/>
        <v>62707497195</v>
      </c>
      <c r="U11" s="41">
        <f t="shared" si="13"/>
        <v>14668821141</v>
      </c>
      <c r="V11" s="41">
        <f t="shared" si="13"/>
        <v>0</v>
      </c>
      <c r="W11" s="41">
        <f t="shared" si="13"/>
        <v>13347833669</v>
      </c>
      <c r="X11" s="41">
        <f t="shared" si="13"/>
        <v>1320987472</v>
      </c>
      <c r="Y11" s="44">
        <f t="shared" si="5"/>
        <v>0.17518309117504774</v>
      </c>
      <c r="Z11" s="44">
        <f t="shared" si="6"/>
        <v>0.17518309117504774</v>
      </c>
      <c r="AA11" s="44">
        <f t="shared" si="7"/>
        <v>0.15940713573022625</v>
      </c>
      <c r="AB11" s="44">
        <f t="shared" si="8"/>
        <v>1</v>
      </c>
      <c r="AC11" s="45">
        <f t="shared" si="9"/>
        <v>0.9099459009485239</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0</v>
      </c>
      <c r="K12" s="49">
        <f t="shared" si="14"/>
        <v>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14668821141</v>
      </c>
      <c r="S12" s="49">
        <f t="shared" si="15"/>
        <v>69065408245</v>
      </c>
      <c r="T12" s="49">
        <f t="shared" si="15"/>
        <v>62707497195</v>
      </c>
      <c r="U12" s="49">
        <f t="shared" si="15"/>
        <v>14668821141</v>
      </c>
      <c r="V12" s="49">
        <f t="shared" si="15"/>
        <v>0</v>
      </c>
      <c r="W12" s="49">
        <f t="shared" si="15"/>
        <v>13347833669</v>
      </c>
      <c r="X12" s="49">
        <f t="shared" si="15"/>
        <v>1320987472</v>
      </c>
      <c r="Y12" s="52">
        <f t="shared" si="5"/>
        <v>0.17518309117504774</v>
      </c>
      <c r="Z12" s="52">
        <f t="shared" si="6"/>
        <v>0.17518309117504774</v>
      </c>
      <c r="AA12" s="52">
        <f t="shared" si="7"/>
        <v>0.15940713573022625</v>
      </c>
      <c r="AB12" s="52">
        <f t="shared" si="8"/>
        <v>1</v>
      </c>
      <c r="AC12" s="53">
        <f t="shared" si="9"/>
        <v>0.9099459009485239</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3"/>
        <v>5.1440456561336915E-3</v>
      </c>
      <c r="O13" s="49">
        <f t="shared" si="16"/>
        <v>0</v>
      </c>
      <c r="P13" s="49">
        <f t="shared" si="16"/>
        <v>52733623992</v>
      </c>
      <c r="Q13" s="49">
        <f t="shared" si="16"/>
        <v>0</v>
      </c>
      <c r="R13" s="49">
        <f t="shared" si="16"/>
        <v>9822025183</v>
      </c>
      <c r="S13" s="49">
        <f t="shared" si="16"/>
        <v>42911598809</v>
      </c>
      <c r="T13" s="49">
        <f t="shared" si="16"/>
        <v>42911598809</v>
      </c>
      <c r="U13" s="49">
        <f t="shared" si="16"/>
        <v>9822025183</v>
      </c>
      <c r="V13" s="49">
        <f t="shared" si="16"/>
        <v>0</v>
      </c>
      <c r="W13" s="49">
        <f t="shared" si="16"/>
        <v>9822025183</v>
      </c>
      <c r="X13" s="49">
        <f t="shared" si="16"/>
        <v>0</v>
      </c>
      <c r="Y13" s="52">
        <f t="shared" si="5"/>
        <v>0.18625735232022095</v>
      </c>
      <c r="Z13" s="52">
        <f t="shared" si="6"/>
        <v>0.18625735232022095</v>
      </c>
      <c r="AA13" s="52">
        <f t="shared" si="7"/>
        <v>0.18625735232022095</v>
      </c>
      <c r="AB13" s="52">
        <f t="shared" si="8"/>
        <v>1</v>
      </c>
      <c r="AC13" s="53">
        <f t="shared" si="9"/>
        <v>1</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3"/>
        <v>5.1440456561336915E-3</v>
      </c>
      <c r="O14" s="49">
        <f t="shared" ref="O14:X14" si="20">SUM(O15:O23)</f>
        <v>0</v>
      </c>
      <c r="P14" s="49">
        <f t="shared" si="20"/>
        <v>52733623992</v>
      </c>
      <c r="Q14" s="49">
        <f t="shared" si="20"/>
        <v>0</v>
      </c>
      <c r="R14" s="49">
        <f t="shared" si="20"/>
        <v>9822025183</v>
      </c>
      <c r="S14" s="49">
        <f t="shared" si="20"/>
        <v>42911598809</v>
      </c>
      <c r="T14" s="49">
        <f t="shared" si="20"/>
        <v>42911598809</v>
      </c>
      <c r="U14" s="49">
        <f t="shared" si="20"/>
        <v>9822025183</v>
      </c>
      <c r="V14" s="49">
        <f t="shared" si="20"/>
        <v>0</v>
      </c>
      <c r="W14" s="49">
        <f t="shared" si="20"/>
        <v>9822025183</v>
      </c>
      <c r="X14" s="49">
        <f t="shared" si="20"/>
        <v>0</v>
      </c>
      <c r="Y14" s="52">
        <f t="shared" si="5"/>
        <v>0.18625735232022095</v>
      </c>
      <c r="Z14" s="52">
        <f t="shared" si="6"/>
        <v>0.18625735232022095</v>
      </c>
      <c r="AA14" s="52">
        <f t="shared" si="7"/>
        <v>0.18625735232022095</v>
      </c>
      <c r="AB14" s="52">
        <f t="shared" si="8"/>
        <v>1</v>
      </c>
      <c r="AC14" s="53">
        <f t="shared" si="9"/>
        <v>1</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3"/>
        <v>3.7771984103775877E-3</v>
      </c>
      <c r="O15" s="57">
        <v>0</v>
      </c>
      <c r="P15" s="57">
        <v>38721538266</v>
      </c>
      <c r="Q15" s="57">
        <f>M15-P15</f>
        <v>0</v>
      </c>
      <c r="R15" s="57">
        <v>8699401618</v>
      </c>
      <c r="S15" s="57">
        <f>+M15-R15</f>
        <v>30022136648</v>
      </c>
      <c r="T15" s="57">
        <f>P15-R15</f>
        <v>30022136648</v>
      </c>
      <c r="U15" s="57">
        <v>8699401618</v>
      </c>
      <c r="V15" s="57">
        <f>+R15-U15</f>
        <v>0</v>
      </c>
      <c r="W15" s="57">
        <v>8699401618</v>
      </c>
      <c r="X15" s="60">
        <f>+U15-W15</f>
        <v>0</v>
      </c>
      <c r="Y15" s="61">
        <f t="shared" si="5"/>
        <v>0.22466570305753153</v>
      </c>
      <c r="Z15" s="61">
        <f t="shared" si="6"/>
        <v>0.22466570305753153</v>
      </c>
      <c r="AA15" s="61">
        <f t="shared" si="7"/>
        <v>0.22466570305753153</v>
      </c>
      <c r="AB15" s="61">
        <f t="shared" si="8"/>
        <v>1</v>
      </c>
      <c r="AC15" s="62">
        <f t="shared" si="9"/>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3"/>
        <v>4.0434366594506807E-4</v>
      </c>
      <c r="O16" s="57">
        <v>0</v>
      </c>
      <c r="P16" s="57">
        <v>4145085069</v>
      </c>
      <c r="Q16" s="57">
        <f t="shared" ref="Q16:Q23" si="22">M16-P16</f>
        <v>0</v>
      </c>
      <c r="R16" s="57">
        <v>705812086</v>
      </c>
      <c r="S16" s="57">
        <f t="shared" ref="S16:S23" si="23">+M16-R16</f>
        <v>3439272983</v>
      </c>
      <c r="T16" s="57">
        <f t="shared" ref="T16:T23" si="24">P16-R16</f>
        <v>3439272983</v>
      </c>
      <c r="U16" s="57">
        <v>705812086</v>
      </c>
      <c r="V16" s="57">
        <f t="shared" ref="V16:V31" si="25">+R16-U16</f>
        <v>0</v>
      </c>
      <c r="W16" s="57">
        <v>705812086</v>
      </c>
      <c r="X16" s="60">
        <f t="shared" ref="X16:X23" si="26">+U16-W16</f>
        <v>0</v>
      </c>
      <c r="Y16" s="61">
        <f t="shared" si="5"/>
        <v>0.17027686386428659</v>
      </c>
      <c r="Z16" s="61">
        <f t="shared" si="6"/>
        <v>0.17027686386428659</v>
      </c>
      <c r="AA16" s="61">
        <f t="shared" si="7"/>
        <v>0.17027686386428659</v>
      </c>
      <c r="AB16" s="61">
        <f t="shared" si="8"/>
        <v>1</v>
      </c>
      <c r="AC16" s="62">
        <f t="shared" si="9"/>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3"/>
        <v>3.4203279894789137E-7</v>
      </c>
      <c r="O17" s="57">
        <v>0</v>
      </c>
      <c r="P17" s="57">
        <v>3506312</v>
      </c>
      <c r="Q17" s="57">
        <f t="shared" si="22"/>
        <v>0</v>
      </c>
      <c r="R17" s="57">
        <v>296793</v>
      </c>
      <c r="S17" s="57">
        <f t="shared" si="23"/>
        <v>3209519</v>
      </c>
      <c r="T17" s="57">
        <f t="shared" si="24"/>
        <v>3209519</v>
      </c>
      <c r="U17" s="57">
        <v>296793</v>
      </c>
      <c r="V17" s="57">
        <f t="shared" si="25"/>
        <v>0</v>
      </c>
      <c r="W17" s="57">
        <v>296793</v>
      </c>
      <c r="X17" s="60">
        <f t="shared" si="26"/>
        <v>0</v>
      </c>
      <c r="Y17" s="61">
        <f t="shared" si="5"/>
        <v>8.4645348160688499E-2</v>
      </c>
      <c r="Z17" s="61">
        <f t="shared" si="6"/>
        <v>8.4645348160688499E-2</v>
      </c>
      <c r="AA17" s="61">
        <f t="shared" si="7"/>
        <v>8.4645348160688499E-2</v>
      </c>
      <c r="AB17" s="61">
        <f t="shared" si="8"/>
        <v>1</v>
      </c>
      <c r="AC17" s="62">
        <f t="shared" si="9"/>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3"/>
        <v>8.0185556270506594E-7</v>
      </c>
      <c r="O18" s="57">
        <v>0</v>
      </c>
      <c r="P18" s="57">
        <v>8220135</v>
      </c>
      <c r="Q18" s="57">
        <f t="shared" si="22"/>
        <v>0</v>
      </c>
      <c r="R18" s="57">
        <v>5438575</v>
      </c>
      <c r="S18" s="57">
        <f t="shared" si="23"/>
        <v>2781560</v>
      </c>
      <c r="T18" s="57">
        <f t="shared" si="24"/>
        <v>2781560</v>
      </c>
      <c r="U18" s="57">
        <v>5438575</v>
      </c>
      <c r="V18" s="57">
        <f t="shared" si="25"/>
        <v>0</v>
      </c>
      <c r="W18" s="57">
        <v>5438575</v>
      </c>
      <c r="X18" s="60">
        <f t="shared" si="26"/>
        <v>0</v>
      </c>
      <c r="Y18" s="61">
        <f t="shared" si="5"/>
        <v>0.66161626299324772</v>
      </c>
      <c r="Z18" s="61">
        <f t="shared" si="6"/>
        <v>0.66161626299324772</v>
      </c>
      <c r="AA18" s="61">
        <f t="shared" si="7"/>
        <v>0.66161626299324772</v>
      </c>
      <c r="AB18" s="61">
        <f t="shared" si="8"/>
        <v>1</v>
      </c>
      <c r="AC18" s="62">
        <f t="shared" si="9"/>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2"/>
        <v>0</v>
      </c>
      <c r="R19" s="57">
        <v>3744773</v>
      </c>
      <c r="S19" s="57">
        <f t="shared" si="23"/>
        <v>1972388203</v>
      </c>
      <c r="T19" s="57">
        <f t="shared" si="24"/>
        <v>1972388203</v>
      </c>
      <c r="U19" s="57">
        <v>3744773</v>
      </c>
      <c r="V19" s="57">
        <f t="shared" si="25"/>
        <v>0</v>
      </c>
      <c r="W19" s="57">
        <v>3744773</v>
      </c>
      <c r="X19" s="60">
        <f t="shared" si="26"/>
        <v>0</v>
      </c>
      <c r="Y19" s="61">
        <f t="shared" si="5"/>
        <v>1.8950005113421071E-3</v>
      </c>
      <c r="Z19" s="61">
        <f t="shared" si="6"/>
        <v>1.8950005113421071E-3</v>
      </c>
      <c r="AA19" s="61">
        <f t="shared" si="7"/>
        <v>1.8950005113421071E-3</v>
      </c>
      <c r="AB19" s="61">
        <f t="shared" si="8"/>
        <v>1</v>
      </c>
      <c r="AC19" s="62">
        <f t="shared" si="9"/>
        <v>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3"/>
        <v>1.4211026475014442E-4</v>
      </c>
      <c r="O20" s="57">
        <v>0</v>
      </c>
      <c r="P20" s="57">
        <v>1456827907</v>
      </c>
      <c r="Q20" s="57">
        <f t="shared" si="22"/>
        <v>0</v>
      </c>
      <c r="R20" s="57">
        <v>183792796</v>
      </c>
      <c r="S20" s="57">
        <f t="shared" si="23"/>
        <v>1273035111</v>
      </c>
      <c r="T20" s="57">
        <f t="shared" si="24"/>
        <v>1273035111</v>
      </c>
      <c r="U20" s="57">
        <v>183792796</v>
      </c>
      <c r="V20" s="57">
        <f t="shared" si="25"/>
        <v>0</v>
      </c>
      <c r="W20" s="57">
        <v>183792796</v>
      </c>
      <c r="X20" s="60">
        <f t="shared" si="26"/>
        <v>0</v>
      </c>
      <c r="Y20" s="61">
        <f t="shared" si="5"/>
        <v>0.12615957939636038</v>
      </c>
      <c r="Z20" s="61">
        <f t="shared" si="6"/>
        <v>0.12615957939636038</v>
      </c>
      <c r="AA20" s="61">
        <f t="shared" si="7"/>
        <v>0.12615957939636038</v>
      </c>
      <c r="AB20" s="61">
        <f t="shared" si="8"/>
        <v>1</v>
      </c>
      <c r="AC20" s="62">
        <f t="shared" si="9"/>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3"/>
        <v>1.8943512213077926E-5</v>
      </c>
      <c r="O21" s="57">
        <v>0</v>
      </c>
      <c r="P21" s="57">
        <v>194197353</v>
      </c>
      <c r="Q21" s="57">
        <f t="shared" si="22"/>
        <v>0</v>
      </c>
      <c r="R21" s="57">
        <v>17628238</v>
      </c>
      <c r="S21" s="57">
        <f t="shared" si="23"/>
        <v>176569115</v>
      </c>
      <c r="T21" s="57">
        <f t="shared" si="24"/>
        <v>176569115</v>
      </c>
      <c r="U21" s="57">
        <v>17628238</v>
      </c>
      <c r="V21" s="57">
        <f t="shared" si="25"/>
        <v>0</v>
      </c>
      <c r="W21" s="57">
        <v>17628238</v>
      </c>
      <c r="X21" s="60">
        <f t="shared" si="26"/>
        <v>0</v>
      </c>
      <c r="Y21" s="61">
        <f t="shared" si="5"/>
        <v>9.0774862415349197E-2</v>
      </c>
      <c r="Z21" s="61">
        <f t="shared" si="6"/>
        <v>9.0774862415349197E-2</v>
      </c>
      <c r="AA21" s="61">
        <f t="shared" si="7"/>
        <v>9.0774862415349197E-2</v>
      </c>
      <c r="AB21" s="61">
        <f t="shared" si="8"/>
        <v>1</v>
      </c>
      <c r="AC21" s="62">
        <f t="shared" si="9"/>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3"/>
        <v>3.8389029318628738E-4</v>
      </c>
      <c r="O22" s="57">
        <v>0</v>
      </c>
      <c r="P22" s="57">
        <v>3935409545</v>
      </c>
      <c r="Q22" s="57">
        <f t="shared" si="22"/>
        <v>0</v>
      </c>
      <c r="R22" s="57">
        <v>21693972</v>
      </c>
      <c r="S22" s="57">
        <f t="shared" si="23"/>
        <v>3913715573</v>
      </c>
      <c r="T22" s="57">
        <f t="shared" si="24"/>
        <v>3913715573</v>
      </c>
      <c r="U22" s="57">
        <v>21693972</v>
      </c>
      <c r="V22" s="57">
        <f t="shared" si="25"/>
        <v>0</v>
      </c>
      <c r="W22" s="57">
        <v>21693972</v>
      </c>
      <c r="X22" s="60">
        <f t="shared" si="26"/>
        <v>0</v>
      </c>
      <c r="Y22" s="61">
        <f t="shared" si="5"/>
        <v>5.5125068311028856E-3</v>
      </c>
      <c r="Z22" s="61">
        <f t="shared" si="6"/>
        <v>5.5125068311028856E-3</v>
      </c>
      <c r="AA22" s="61">
        <f t="shared" si="7"/>
        <v>5.5125068311028856E-3</v>
      </c>
      <c r="AB22" s="61">
        <f t="shared" si="8"/>
        <v>1</v>
      </c>
      <c r="AC22" s="62">
        <f t="shared" si="9"/>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3"/>
        <v>2.2364832253281939E-4</v>
      </c>
      <c r="O23" s="57">
        <v>0</v>
      </c>
      <c r="P23" s="57">
        <v>2292706429</v>
      </c>
      <c r="Q23" s="57">
        <f t="shared" si="22"/>
        <v>0</v>
      </c>
      <c r="R23" s="57">
        <v>184216332</v>
      </c>
      <c r="S23" s="57">
        <f t="shared" si="23"/>
        <v>2108490097</v>
      </c>
      <c r="T23" s="57">
        <f t="shared" si="24"/>
        <v>2108490097</v>
      </c>
      <c r="U23" s="57">
        <v>184216332</v>
      </c>
      <c r="V23" s="57">
        <f t="shared" si="25"/>
        <v>0</v>
      </c>
      <c r="W23" s="57">
        <v>184216332</v>
      </c>
      <c r="X23" s="60">
        <f t="shared" si="26"/>
        <v>0</v>
      </c>
      <c r="Y23" s="61">
        <f t="shared" si="5"/>
        <v>8.0348853071585291E-2</v>
      </c>
      <c r="Z23" s="61">
        <f t="shared" si="6"/>
        <v>8.0348853071585291E-2</v>
      </c>
      <c r="AA23" s="61">
        <f t="shared" si="7"/>
        <v>8.0348853071585291E-2</v>
      </c>
      <c r="AB23" s="61">
        <f t="shared" si="8"/>
        <v>1</v>
      </c>
      <c r="AC23" s="62">
        <f t="shared" si="9"/>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3"/>
        <v>1.7945181618330183E-3</v>
      </c>
      <c r="O24" s="49">
        <f t="shared" si="27"/>
        <v>0</v>
      </c>
      <c r="P24" s="49">
        <f t="shared" si="27"/>
        <v>18396307560</v>
      </c>
      <c r="Q24" s="49">
        <f t="shared" si="27"/>
        <v>0</v>
      </c>
      <c r="R24" s="49">
        <f t="shared" si="27"/>
        <v>3851376251</v>
      </c>
      <c r="S24" s="49">
        <f t="shared" si="27"/>
        <v>14544931309</v>
      </c>
      <c r="T24" s="49">
        <f t="shared" si="27"/>
        <v>14544931309</v>
      </c>
      <c r="U24" s="49">
        <f t="shared" si="27"/>
        <v>3851376251</v>
      </c>
      <c r="V24" s="49">
        <f t="shared" si="27"/>
        <v>0</v>
      </c>
      <c r="W24" s="49">
        <f t="shared" si="27"/>
        <v>2530388779</v>
      </c>
      <c r="X24" s="49">
        <f t="shared" si="27"/>
        <v>1320987472</v>
      </c>
      <c r="Y24" s="52">
        <f t="shared" si="5"/>
        <v>0.20935593941548561</v>
      </c>
      <c r="Z24" s="52">
        <f t="shared" si="6"/>
        <v>0.20935593941548561</v>
      </c>
      <c r="AA24" s="52">
        <f t="shared" si="7"/>
        <v>0.13754873203478885</v>
      </c>
      <c r="AB24" s="52">
        <f t="shared" si="8"/>
        <v>1</v>
      </c>
      <c r="AC24" s="53">
        <f t="shared" si="9"/>
        <v>0.65700897915206047</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3"/>
        <v>5.3979459108367443E-4</v>
      </c>
      <c r="O25" s="57">
        <v>0</v>
      </c>
      <c r="P25" s="57">
        <v>5533645481</v>
      </c>
      <c r="Q25" s="57">
        <f t="shared" ref="Q25:Q31" si="29">M25-P25</f>
        <v>0</v>
      </c>
      <c r="R25" s="57">
        <v>1201174100</v>
      </c>
      <c r="S25" s="57">
        <f t="shared" ref="S25:S31" si="30">+M25-R25</f>
        <v>4332471381</v>
      </c>
      <c r="T25" s="57">
        <f t="shared" ref="T25:T31" si="31">P25-R25</f>
        <v>4332471381</v>
      </c>
      <c r="U25" s="57">
        <v>1201174100</v>
      </c>
      <c r="V25" s="57">
        <f t="shared" si="25"/>
        <v>0</v>
      </c>
      <c r="W25" s="57">
        <v>803634000</v>
      </c>
      <c r="X25" s="60">
        <f>+U25-W25</f>
        <v>397540100</v>
      </c>
      <c r="Y25" s="61">
        <f t="shared" si="5"/>
        <v>0.21706741137000568</v>
      </c>
      <c r="Z25" s="61">
        <f t="shared" si="6"/>
        <v>0.21706741137000568</v>
      </c>
      <c r="AA25" s="61">
        <f t="shared" si="7"/>
        <v>0.14522686766966017</v>
      </c>
      <c r="AB25" s="61">
        <f t="shared" si="8"/>
        <v>1</v>
      </c>
      <c r="AC25" s="62">
        <f t="shared" si="9"/>
        <v>0.66904039972223839</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3"/>
        <v>3.8235450201353822E-4</v>
      </c>
      <c r="O26" s="57">
        <v>0</v>
      </c>
      <c r="P26" s="57">
        <v>3919665549</v>
      </c>
      <c r="Q26" s="57">
        <f t="shared" si="29"/>
        <v>0</v>
      </c>
      <c r="R26" s="57">
        <v>850830800</v>
      </c>
      <c r="S26" s="57">
        <f t="shared" si="30"/>
        <v>3068834749</v>
      </c>
      <c r="T26" s="57">
        <f t="shared" si="31"/>
        <v>3068834749</v>
      </c>
      <c r="U26" s="57">
        <v>850830800</v>
      </c>
      <c r="V26" s="57">
        <f t="shared" si="25"/>
        <v>0</v>
      </c>
      <c r="W26" s="57">
        <v>569240900</v>
      </c>
      <c r="X26" s="60">
        <f t="shared" ref="X26:X31" si="32">+U26-W26</f>
        <v>281589900</v>
      </c>
      <c r="Y26" s="61">
        <f t="shared" si="5"/>
        <v>0.2170671934540607</v>
      </c>
      <c r="Z26" s="61">
        <f t="shared" si="6"/>
        <v>0.2170671934540607</v>
      </c>
      <c r="AA26" s="61">
        <f t="shared" si="7"/>
        <v>0.14522690593977511</v>
      </c>
      <c r="AB26" s="61">
        <f t="shared" si="8"/>
        <v>1</v>
      </c>
      <c r="AC26" s="62">
        <f t="shared" si="9"/>
        <v>0.6690412476840284</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3"/>
        <v>4.4060135452846891E-4</v>
      </c>
      <c r="O27" s="57">
        <v>0</v>
      </c>
      <c r="P27" s="57">
        <v>4516776816</v>
      </c>
      <c r="Q27" s="57">
        <f t="shared" si="29"/>
        <v>0</v>
      </c>
      <c r="R27" s="57">
        <v>846460351</v>
      </c>
      <c r="S27" s="57">
        <f t="shared" si="30"/>
        <v>3670316465</v>
      </c>
      <c r="T27" s="57">
        <f t="shared" si="31"/>
        <v>3670316465</v>
      </c>
      <c r="U27" s="57">
        <v>846460351</v>
      </c>
      <c r="V27" s="57">
        <f t="shared" si="25"/>
        <v>0</v>
      </c>
      <c r="W27" s="57">
        <v>541108479</v>
      </c>
      <c r="X27" s="60">
        <f t="shared" si="32"/>
        <v>305351872</v>
      </c>
      <c r="Y27" s="61">
        <f t="shared" si="5"/>
        <v>0.18740362552374559</v>
      </c>
      <c r="Z27" s="61">
        <f t="shared" si="6"/>
        <v>0.18740362552374559</v>
      </c>
      <c r="AA27" s="61">
        <f t="shared" si="7"/>
        <v>0.11979969368493146</v>
      </c>
      <c r="AB27" s="61">
        <f t="shared" si="8"/>
        <v>1</v>
      </c>
      <c r="AC27" s="62">
        <f t="shared" si="9"/>
        <v>0.6392602776500278</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3"/>
        <v>1.7993153039374074E-4</v>
      </c>
      <c r="O28" s="57">
        <v>0</v>
      </c>
      <c r="P28" s="57">
        <v>1844548494</v>
      </c>
      <c r="Q28" s="57">
        <f t="shared" si="29"/>
        <v>0</v>
      </c>
      <c r="R28" s="57">
        <v>396647600</v>
      </c>
      <c r="S28" s="57">
        <f t="shared" si="30"/>
        <v>1447900894</v>
      </c>
      <c r="T28" s="57">
        <f t="shared" si="31"/>
        <v>1447900894</v>
      </c>
      <c r="U28" s="57">
        <v>396647600</v>
      </c>
      <c r="V28" s="57">
        <f t="shared" si="25"/>
        <v>0</v>
      </c>
      <c r="W28" s="57">
        <v>256297200</v>
      </c>
      <c r="X28" s="60">
        <f t="shared" si="32"/>
        <v>140350400</v>
      </c>
      <c r="Y28" s="61">
        <f t="shared" si="5"/>
        <v>0.21503777281552999</v>
      </c>
      <c r="Z28" s="61">
        <f t="shared" si="6"/>
        <v>0.21503777281552999</v>
      </c>
      <c r="AA28" s="61">
        <f t="shared" si="7"/>
        <v>0.13894847483473102</v>
      </c>
      <c r="AB28" s="61">
        <f t="shared" si="8"/>
        <v>1</v>
      </c>
      <c r="AC28" s="62">
        <f t="shared" si="9"/>
        <v>0.64615845400299909</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3"/>
        <v>2.6921770870193974E-5</v>
      </c>
      <c r="O29" s="57">
        <v>0</v>
      </c>
      <c r="P29" s="57">
        <v>275985603</v>
      </c>
      <c r="Q29" s="57">
        <f t="shared" si="29"/>
        <v>0</v>
      </c>
      <c r="R29" s="57">
        <v>60424600</v>
      </c>
      <c r="S29" s="57">
        <f t="shared" si="30"/>
        <v>215561003</v>
      </c>
      <c r="T29" s="57">
        <f t="shared" si="31"/>
        <v>215561003</v>
      </c>
      <c r="U29" s="57">
        <v>60424600</v>
      </c>
      <c r="V29" s="57">
        <f t="shared" si="25"/>
        <v>0</v>
      </c>
      <c r="W29" s="57">
        <v>39717700</v>
      </c>
      <c r="X29" s="60">
        <f t="shared" si="32"/>
        <v>20706900</v>
      </c>
      <c r="Y29" s="61">
        <f t="shared" si="5"/>
        <v>0.21894113078065164</v>
      </c>
      <c r="Z29" s="61">
        <f t="shared" si="6"/>
        <v>0.21894113078065164</v>
      </c>
      <c r="AA29" s="61">
        <f t="shared" si="7"/>
        <v>0.14391221704416227</v>
      </c>
      <c r="AB29" s="61">
        <f t="shared" si="8"/>
        <v>1</v>
      </c>
      <c r="AC29" s="62">
        <f t="shared" si="9"/>
        <v>0.65731010217692798</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3"/>
        <v>1.3494864774653167E-4</v>
      </c>
      <c r="O30" s="57">
        <v>0</v>
      </c>
      <c r="P30" s="57">
        <v>1383411370</v>
      </c>
      <c r="Q30" s="57">
        <f t="shared" si="29"/>
        <v>0</v>
      </c>
      <c r="R30" s="57">
        <v>297500700</v>
      </c>
      <c r="S30" s="57">
        <f t="shared" si="30"/>
        <v>1085910670</v>
      </c>
      <c r="T30" s="57">
        <f t="shared" si="31"/>
        <v>1085910670</v>
      </c>
      <c r="U30" s="57">
        <v>297500700</v>
      </c>
      <c r="V30" s="57">
        <f t="shared" si="25"/>
        <v>0</v>
      </c>
      <c r="W30" s="57">
        <v>192232300</v>
      </c>
      <c r="X30" s="60">
        <f t="shared" si="32"/>
        <v>105268400</v>
      </c>
      <c r="Y30" s="61">
        <f t="shared" si="5"/>
        <v>0.21504861565508168</v>
      </c>
      <c r="Z30" s="61">
        <f t="shared" si="6"/>
        <v>0.21504861565508168</v>
      </c>
      <c r="AA30" s="61">
        <f t="shared" si="7"/>
        <v>0.13895526968236499</v>
      </c>
      <c r="AB30" s="61">
        <f t="shared" si="8"/>
        <v>1</v>
      </c>
      <c r="AC30" s="62">
        <f t="shared" si="9"/>
        <v>0.64615747122611811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3"/>
        <v>8.9965765196870368E-5</v>
      </c>
      <c r="O31" s="57">
        <v>0</v>
      </c>
      <c r="P31" s="57">
        <v>922274247</v>
      </c>
      <c r="Q31" s="57">
        <f t="shared" si="29"/>
        <v>0</v>
      </c>
      <c r="R31" s="57">
        <v>198338100</v>
      </c>
      <c r="S31" s="57">
        <f t="shared" si="30"/>
        <v>723936147</v>
      </c>
      <c r="T31" s="57">
        <f t="shared" si="31"/>
        <v>723936147</v>
      </c>
      <c r="U31" s="57">
        <v>198338100</v>
      </c>
      <c r="V31" s="57">
        <f t="shared" si="25"/>
        <v>0</v>
      </c>
      <c r="W31" s="57">
        <v>128158200</v>
      </c>
      <c r="X31" s="60">
        <f t="shared" si="32"/>
        <v>70179900</v>
      </c>
      <c r="Y31" s="61">
        <f t="shared" si="5"/>
        <v>0.21505327796494356</v>
      </c>
      <c r="Z31" s="61">
        <f t="shared" si="6"/>
        <v>0.21505327796494356</v>
      </c>
      <c r="AA31" s="61">
        <f t="shared" si="7"/>
        <v>0.13895888388608557</v>
      </c>
      <c r="AB31" s="61">
        <f t="shared" si="8"/>
        <v>1</v>
      </c>
      <c r="AC31" s="62">
        <f t="shared" si="9"/>
        <v>0.64616026875320476</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3"/>
        <v>6.0932089187802965E-4</v>
      </c>
      <c r="O32" s="49">
        <f t="shared" ref="O32:X32" si="34">+O33+O37+O38</f>
        <v>0</v>
      </c>
      <c r="P32" s="49">
        <f t="shared" si="34"/>
        <v>6246386784</v>
      </c>
      <c r="Q32" s="49">
        <f t="shared" si="34"/>
        <v>0</v>
      </c>
      <c r="R32" s="49">
        <f t="shared" si="34"/>
        <v>995419707</v>
      </c>
      <c r="S32" s="49">
        <f t="shared" si="34"/>
        <v>5250967077</v>
      </c>
      <c r="T32" s="49">
        <f t="shared" si="34"/>
        <v>5250967077</v>
      </c>
      <c r="U32" s="49">
        <f t="shared" si="34"/>
        <v>995419707</v>
      </c>
      <c r="V32" s="49">
        <f t="shared" si="34"/>
        <v>0</v>
      </c>
      <c r="W32" s="49">
        <f t="shared" si="34"/>
        <v>995419707</v>
      </c>
      <c r="X32" s="49">
        <f t="shared" si="34"/>
        <v>0</v>
      </c>
      <c r="Y32" s="52">
        <f t="shared" si="5"/>
        <v>0.15935928104064073</v>
      </c>
      <c r="Z32" s="52">
        <f t="shared" si="6"/>
        <v>0.15935928104064073</v>
      </c>
      <c r="AA32" s="52">
        <f t="shared" si="7"/>
        <v>0.15935928104064073</v>
      </c>
      <c r="AB32" s="52">
        <f t="shared" si="8"/>
        <v>1</v>
      </c>
      <c r="AC32" s="53">
        <f t="shared" si="9"/>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3"/>
        <v>3.4935562480400593E-4</v>
      </c>
      <c r="O33" s="49">
        <f t="shared" ref="O33:X33" si="36">+O34+O35+O36</f>
        <v>0</v>
      </c>
      <c r="P33" s="49">
        <f t="shared" si="36"/>
        <v>3581381152</v>
      </c>
      <c r="Q33" s="49">
        <f t="shared" si="36"/>
        <v>0</v>
      </c>
      <c r="R33" s="49">
        <f t="shared" si="36"/>
        <v>296008818</v>
      </c>
      <c r="S33" s="49">
        <f t="shared" si="36"/>
        <v>3285372334</v>
      </c>
      <c r="T33" s="49">
        <f t="shared" si="36"/>
        <v>3285372334</v>
      </c>
      <c r="U33" s="49">
        <f t="shared" si="36"/>
        <v>296008818</v>
      </c>
      <c r="V33" s="49">
        <f t="shared" si="36"/>
        <v>0</v>
      </c>
      <c r="W33" s="49">
        <f t="shared" si="36"/>
        <v>296008818</v>
      </c>
      <c r="X33" s="49">
        <f t="shared" si="36"/>
        <v>0</v>
      </c>
      <c r="Y33" s="52">
        <f t="shared" si="5"/>
        <v>8.26521404555602E-2</v>
      </c>
      <c r="Z33" s="52">
        <f t="shared" si="6"/>
        <v>8.26521404555602E-2</v>
      </c>
      <c r="AA33" s="52">
        <f t="shared" si="7"/>
        <v>8.26521404555602E-2</v>
      </c>
      <c r="AB33" s="52">
        <f t="shared" si="8"/>
        <v>1</v>
      </c>
      <c r="AC33" s="53">
        <f t="shared" si="9"/>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3"/>
        <v>2.2708890455391646E-4</v>
      </c>
      <c r="O34" s="57">
        <v>0</v>
      </c>
      <c r="P34" s="57">
        <v>2327977181</v>
      </c>
      <c r="Q34" s="57">
        <f t="shared" ref="Q34:Q40" si="38">M34-P34</f>
        <v>0</v>
      </c>
      <c r="R34" s="57">
        <v>228254529</v>
      </c>
      <c r="S34" s="57">
        <f t="shared" ref="S34:S39" si="39">+M34-R34</f>
        <v>2099722652</v>
      </c>
      <c r="T34" s="57">
        <f t="shared" ref="T34:T40" si="40">P34-R34</f>
        <v>2099722652</v>
      </c>
      <c r="U34" s="57">
        <v>228254529</v>
      </c>
      <c r="V34" s="57">
        <f t="shared" ref="V34:V40" si="41">+R34-U34</f>
        <v>0</v>
      </c>
      <c r="W34" s="57">
        <v>228254529</v>
      </c>
      <c r="X34" s="60">
        <f t="shared" ref="X34:X40" si="42">+U34-W34</f>
        <v>0</v>
      </c>
      <c r="Y34" s="61">
        <f t="shared" si="5"/>
        <v>9.8048439161225603E-2</v>
      </c>
      <c r="Z34" s="61">
        <f t="shared" si="6"/>
        <v>9.8048439161225603E-2</v>
      </c>
      <c r="AA34" s="61">
        <f t="shared" si="7"/>
        <v>9.8048439161225603E-2</v>
      </c>
      <c r="AB34" s="61">
        <f t="shared" si="8"/>
        <v>1</v>
      </c>
      <c r="AC34" s="62">
        <f t="shared" si="9"/>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3"/>
        <v>9.5672492438068541E-5</v>
      </c>
      <c r="O35" s="57">
        <v>0</v>
      </c>
      <c r="P35" s="57">
        <v>980776140</v>
      </c>
      <c r="Q35" s="57">
        <f t="shared" si="38"/>
        <v>0</v>
      </c>
      <c r="R35" s="57">
        <v>48748984</v>
      </c>
      <c r="S35" s="57">
        <f t="shared" si="39"/>
        <v>932027156</v>
      </c>
      <c r="T35" s="57">
        <f t="shared" si="40"/>
        <v>932027156</v>
      </c>
      <c r="U35" s="57">
        <v>48748984</v>
      </c>
      <c r="V35" s="57">
        <f t="shared" si="41"/>
        <v>0</v>
      </c>
      <c r="W35" s="57">
        <v>48748984</v>
      </c>
      <c r="X35" s="60">
        <f t="shared" si="42"/>
        <v>0</v>
      </c>
      <c r="Y35" s="61">
        <f t="shared" si="5"/>
        <v>4.9704496277815244E-2</v>
      </c>
      <c r="Z35" s="61">
        <f t="shared" si="6"/>
        <v>4.9704496277815244E-2</v>
      </c>
      <c r="AA35" s="61">
        <f t="shared" si="7"/>
        <v>4.9704496277815244E-2</v>
      </c>
      <c r="AB35" s="61">
        <f t="shared" si="8"/>
        <v>1</v>
      </c>
      <c r="AC35" s="62">
        <f t="shared" si="9"/>
        <v>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3"/>
        <v>2.6594227812020922E-5</v>
      </c>
      <c r="O36" s="57">
        <v>0</v>
      </c>
      <c r="P36" s="57">
        <v>272627831</v>
      </c>
      <c r="Q36" s="57">
        <f t="shared" si="38"/>
        <v>0</v>
      </c>
      <c r="R36" s="57">
        <v>19005305</v>
      </c>
      <c r="S36" s="57">
        <f t="shared" si="39"/>
        <v>253622526</v>
      </c>
      <c r="T36" s="57">
        <f t="shared" si="40"/>
        <v>253622526</v>
      </c>
      <c r="U36" s="57">
        <v>19005305</v>
      </c>
      <c r="V36" s="57">
        <f t="shared" si="41"/>
        <v>0</v>
      </c>
      <c r="W36" s="57">
        <v>19005305</v>
      </c>
      <c r="X36" s="60">
        <f t="shared" si="42"/>
        <v>0</v>
      </c>
      <c r="Y36" s="61">
        <f t="shared" si="5"/>
        <v>6.9711536530545917E-2</v>
      </c>
      <c r="Z36" s="61">
        <f t="shared" si="6"/>
        <v>6.9711536530545917E-2</v>
      </c>
      <c r="AA36" s="61">
        <f t="shared" si="7"/>
        <v>6.9711536530545917E-2</v>
      </c>
      <c r="AB36" s="61">
        <f t="shared" si="8"/>
        <v>1</v>
      </c>
      <c r="AC36" s="62">
        <f t="shared" si="9"/>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3"/>
        <v>2.394783090197683E-4</v>
      </c>
      <c r="O37" s="57">
        <v>0</v>
      </c>
      <c r="P37" s="57">
        <v>2454985812</v>
      </c>
      <c r="Q37" s="57">
        <f t="shared" si="38"/>
        <v>0</v>
      </c>
      <c r="R37" s="57">
        <v>699410889</v>
      </c>
      <c r="S37" s="57">
        <f t="shared" si="39"/>
        <v>1755574923</v>
      </c>
      <c r="T37" s="57">
        <f t="shared" si="40"/>
        <v>1755574923</v>
      </c>
      <c r="U37" s="57">
        <v>699410889</v>
      </c>
      <c r="V37" s="57">
        <f t="shared" si="41"/>
        <v>0</v>
      </c>
      <c r="W37" s="57">
        <v>699410889</v>
      </c>
      <c r="X37" s="60">
        <f t="shared" si="42"/>
        <v>0</v>
      </c>
      <c r="Y37" s="61">
        <f t="shared" si="5"/>
        <v>0.2848940656118138</v>
      </c>
      <c r="Z37" s="61">
        <f t="shared" si="6"/>
        <v>0.2848940656118138</v>
      </c>
      <c r="AA37" s="61">
        <f t="shared" si="7"/>
        <v>0.2848940656118138</v>
      </c>
      <c r="AB37" s="61">
        <f t="shared" si="8"/>
        <v>1</v>
      </c>
      <c r="AC37" s="62">
        <f t="shared" si="9"/>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3"/>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5"/>
        <v>0</v>
      </c>
      <c r="Z38" s="61">
        <f t="shared" si="6"/>
        <v>0</v>
      </c>
      <c r="AA38" s="61">
        <f t="shared" si="7"/>
        <v>0</v>
      </c>
      <c r="AB38" s="61" t="s">
        <v>41</v>
      </c>
      <c r="AC38" s="61" t="s">
        <v>41</v>
      </c>
    </row>
    <row r="39" spans="1:29" s="32" customFormat="1" ht="51.75" customHeight="1" x14ac:dyDescent="0.25">
      <c r="A39" s="46" t="s">
        <v>99</v>
      </c>
      <c r="B39" s="47" t="s">
        <v>42</v>
      </c>
      <c r="C39" s="47">
        <v>20</v>
      </c>
      <c r="D39" s="47" t="s">
        <v>39</v>
      </c>
      <c r="E39" s="48" t="s">
        <v>100</v>
      </c>
      <c r="F39" s="50">
        <v>6357911050</v>
      </c>
      <c r="G39" s="50">
        <f>+G40</f>
        <v>0</v>
      </c>
      <c r="H39" s="50">
        <f t="shared" ref="H39:K39" si="43">+H40</f>
        <v>0</v>
      </c>
      <c r="I39" s="50">
        <f t="shared" si="43"/>
        <v>0</v>
      </c>
      <c r="J39" s="50">
        <f t="shared" si="43"/>
        <v>0</v>
      </c>
      <c r="K39" s="50">
        <f t="shared" si="43"/>
        <v>0</v>
      </c>
      <c r="L39" s="50">
        <f t="shared" si="1"/>
        <v>0</v>
      </c>
      <c r="M39" s="49">
        <f>+F39+L39</f>
        <v>6357911050</v>
      </c>
      <c r="N39" s="51">
        <f t="shared" si="3"/>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5"/>
        <v>0</v>
      </c>
      <c r="Z39" s="61">
        <f t="shared" si="6"/>
        <v>0</v>
      </c>
      <c r="AA39" s="61">
        <f t="shared" si="7"/>
        <v>0</v>
      </c>
      <c r="AB39" s="61" t="s">
        <v>41</v>
      </c>
      <c r="AC39" s="61"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1" t="s">
        <v>41</v>
      </c>
    </row>
    <row r="41" spans="1:29" ht="42" customHeight="1" x14ac:dyDescent="0.25">
      <c r="A41" s="46" t="s">
        <v>103</v>
      </c>
      <c r="B41" s="47" t="s">
        <v>42</v>
      </c>
      <c r="C41" s="47">
        <v>20</v>
      </c>
      <c r="D41" s="47" t="s">
        <v>39</v>
      </c>
      <c r="E41" s="48" t="s">
        <v>104</v>
      </c>
      <c r="F41" s="50">
        <f t="shared" ref="F41:K41" si="44">+F42+F49</f>
        <v>22397242000</v>
      </c>
      <c r="G41" s="50">
        <f t="shared" si="44"/>
        <v>0</v>
      </c>
      <c r="H41" s="50">
        <f t="shared" si="44"/>
        <v>0</v>
      </c>
      <c r="I41" s="50">
        <f t="shared" si="44"/>
        <v>0</v>
      </c>
      <c r="J41" s="50">
        <f t="shared" si="44"/>
        <v>20526548</v>
      </c>
      <c r="K41" s="50">
        <f t="shared" si="44"/>
        <v>20526548</v>
      </c>
      <c r="L41" s="50">
        <f t="shared" si="1"/>
        <v>0</v>
      </c>
      <c r="M41" s="50">
        <f t="shared" ref="M41" si="45">+M42+M49</f>
        <v>22397242000</v>
      </c>
      <c r="N41" s="51">
        <f t="shared" si="3"/>
        <v>2.1848002602088087E-3</v>
      </c>
      <c r="O41" s="50">
        <f t="shared" ref="O41:X41" si="46">+O42+O49</f>
        <v>0</v>
      </c>
      <c r="P41" s="50">
        <f t="shared" si="46"/>
        <v>14946186051.83</v>
      </c>
      <c r="Q41" s="50">
        <f t="shared" si="46"/>
        <v>7451055948.1700001</v>
      </c>
      <c r="R41" s="50">
        <f t="shared" si="46"/>
        <v>14086455826.83</v>
      </c>
      <c r="S41" s="50">
        <f t="shared" si="46"/>
        <v>8310786173.1700001</v>
      </c>
      <c r="T41" s="50">
        <f t="shared" si="46"/>
        <v>859730225.00000012</v>
      </c>
      <c r="U41" s="50">
        <f t="shared" si="46"/>
        <v>4978669922.2299995</v>
      </c>
      <c r="V41" s="50">
        <f t="shared" si="46"/>
        <v>9107785904.6000004</v>
      </c>
      <c r="W41" s="50">
        <f t="shared" si="46"/>
        <v>4751627564.3800001</v>
      </c>
      <c r="X41" s="50">
        <f t="shared" si="46"/>
        <v>227042357.84999996</v>
      </c>
      <c r="Y41" s="52">
        <f t="shared" ref="Y41:Y44" si="47">+R41/M41</f>
        <v>0.62893707300345281</v>
      </c>
      <c r="Z41" s="52">
        <f t="shared" ref="Z41:Z44" si="48">+U41/M41</f>
        <v>0.22228941948432757</v>
      </c>
      <c r="AA41" s="52">
        <f t="shared" ref="AA41:AA44" si="49">+W41/M41</f>
        <v>0.21215235181099532</v>
      </c>
      <c r="AB41" s="52">
        <f t="shared" ref="AB41" si="50">+U41/R41</f>
        <v>0.35343666167236287</v>
      </c>
      <c r="AC41" s="53">
        <f t="shared" ref="AC41" si="51">+W41/U41</f>
        <v>0.95439698525980921</v>
      </c>
    </row>
    <row r="42" spans="1:29" ht="42" customHeight="1" x14ac:dyDescent="0.25">
      <c r="A42" s="46" t="s">
        <v>105</v>
      </c>
      <c r="B42" s="47" t="s">
        <v>42</v>
      </c>
      <c r="C42" s="47">
        <v>20</v>
      </c>
      <c r="D42" s="47" t="s">
        <v>39</v>
      </c>
      <c r="E42" s="48" t="s">
        <v>106</v>
      </c>
      <c r="F42" s="50">
        <f>+F43</f>
        <v>567000000</v>
      </c>
      <c r="G42" s="50">
        <f t="shared" ref="G42:K42" si="52">+G43</f>
        <v>0</v>
      </c>
      <c r="H42" s="50">
        <f t="shared" si="52"/>
        <v>0</v>
      </c>
      <c r="I42" s="50">
        <f t="shared" si="52"/>
        <v>0</v>
      </c>
      <c r="J42" s="50">
        <f t="shared" si="52"/>
        <v>0</v>
      </c>
      <c r="K42" s="50">
        <f t="shared" si="52"/>
        <v>0</v>
      </c>
      <c r="L42" s="50">
        <f t="shared" si="1"/>
        <v>0</v>
      </c>
      <c r="M42" s="50">
        <f>+M43</f>
        <v>567000000</v>
      </c>
      <c r="N42" s="68">
        <f t="shared" si="3"/>
        <v>5.5309566576920256E-5</v>
      </c>
      <c r="O42" s="50">
        <f t="shared" ref="O42:X42" si="53">+O43</f>
        <v>0</v>
      </c>
      <c r="P42" s="50">
        <f t="shared" si="53"/>
        <v>510200000</v>
      </c>
      <c r="Q42" s="50">
        <f t="shared" si="53"/>
        <v>56800000</v>
      </c>
      <c r="R42" s="50">
        <f t="shared" si="53"/>
        <v>0</v>
      </c>
      <c r="S42" s="50">
        <f t="shared" si="53"/>
        <v>567000000</v>
      </c>
      <c r="T42" s="50">
        <f t="shared" si="53"/>
        <v>510200000</v>
      </c>
      <c r="U42" s="50">
        <f t="shared" si="53"/>
        <v>0</v>
      </c>
      <c r="V42" s="50">
        <f t="shared" si="53"/>
        <v>0</v>
      </c>
      <c r="W42" s="50">
        <f t="shared" si="53"/>
        <v>0</v>
      </c>
      <c r="X42" s="50">
        <f t="shared" si="53"/>
        <v>0</v>
      </c>
      <c r="Y42" s="52">
        <f t="shared" si="47"/>
        <v>0</v>
      </c>
      <c r="Z42" s="52">
        <f t="shared" si="48"/>
        <v>0</v>
      </c>
      <c r="AA42" s="52">
        <f t="shared" si="49"/>
        <v>0</v>
      </c>
      <c r="AB42" s="52" t="s">
        <v>41</v>
      </c>
      <c r="AC42" s="53" t="s">
        <v>41</v>
      </c>
    </row>
    <row r="43" spans="1:29" ht="42" customHeight="1" x14ac:dyDescent="0.25">
      <c r="A43" s="46" t="s">
        <v>107</v>
      </c>
      <c r="B43" s="47" t="s">
        <v>42</v>
      </c>
      <c r="C43" s="47">
        <v>20</v>
      </c>
      <c r="D43" s="47" t="s">
        <v>39</v>
      </c>
      <c r="E43" s="48" t="s">
        <v>108</v>
      </c>
      <c r="F43" s="50">
        <f t="shared" ref="F43:K43" si="54">+F44+F47</f>
        <v>567000000</v>
      </c>
      <c r="G43" s="50">
        <f t="shared" si="54"/>
        <v>0</v>
      </c>
      <c r="H43" s="50">
        <f t="shared" si="54"/>
        <v>0</v>
      </c>
      <c r="I43" s="50">
        <f t="shared" si="54"/>
        <v>0</v>
      </c>
      <c r="J43" s="50">
        <f t="shared" si="54"/>
        <v>0</v>
      </c>
      <c r="K43" s="50">
        <f t="shared" si="54"/>
        <v>0</v>
      </c>
      <c r="L43" s="50">
        <f t="shared" si="1"/>
        <v>0</v>
      </c>
      <c r="M43" s="50">
        <f t="shared" ref="M43" si="55">+M44+M47</f>
        <v>567000000</v>
      </c>
      <c r="N43" s="68">
        <f t="shared" si="3"/>
        <v>5.5309566576920256E-5</v>
      </c>
      <c r="O43" s="50">
        <f t="shared" ref="O43:X43" si="56">+O44+O47</f>
        <v>0</v>
      </c>
      <c r="P43" s="50">
        <f t="shared" si="56"/>
        <v>510200000</v>
      </c>
      <c r="Q43" s="50">
        <f t="shared" si="56"/>
        <v>56800000</v>
      </c>
      <c r="R43" s="50">
        <f t="shared" si="56"/>
        <v>0</v>
      </c>
      <c r="S43" s="50">
        <f t="shared" si="56"/>
        <v>567000000</v>
      </c>
      <c r="T43" s="50">
        <f t="shared" si="56"/>
        <v>510200000</v>
      </c>
      <c r="U43" s="50">
        <f t="shared" si="56"/>
        <v>0</v>
      </c>
      <c r="V43" s="50">
        <f t="shared" si="56"/>
        <v>0</v>
      </c>
      <c r="W43" s="50">
        <f t="shared" si="56"/>
        <v>0</v>
      </c>
      <c r="X43" s="50">
        <f t="shared" si="56"/>
        <v>0</v>
      </c>
      <c r="Y43" s="52">
        <f t="shared" si="47"/>
        <v>0</v>
      </c>
      <c r="Z43" s="52">
        <f t="shared" si="48"/>
        <v>0</v>
      </c>
      <c r="AA43" s="52">
        <f t="shared" si="49"/>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57">+G45+G46</f>
        <v>0</v>
      </c>
      <c r="H44" s="50">
        <f t="shared" si="57"/>
        <v>0</v>
      </c>
      <c r="I44" s="50">
        <f t="shared" si="57"/>
        <v>0</v>
      </c>
      <c r="J44" s="50">
        <f t="shared" si="57"/>
        <v>0</v>
      </c>
      <c r="K44" s="50">
        <f t="shared" si="57"/>
        <v>0</v>
      </c>
      <c r="L44" s="50">
        <f t="shared" si="1"/>
        <v>0</v>
      </c>
      <c r="M44" s="50">
        <f>+M45+M46</f>
        <v>537000000</v>
      </c>
      <c r="N44" s="68">
        <f t="shared" si="3"/>
        <v>5.2383134482903312E-5</v>
      </c>
      <c r="O44" s="50">
        <f t="shared" ref="O44:X44" si="58">+O45+O46</f>
        <v>0</v>
      </c>
      <c r="P44" s="50">
        <f t="shared" si="58"/>
        <v>510000000</v>
      </c>
      <c r="Q44" s="50">
        <f t="shared" si="58"/>
        <v>27000000</v>
      </c>
      <c r="R44" s="50">
        <f t="shared" si="58"/>
        <v>0</v>
      </c>
      <c r="S44" s="50">
        <f t="shared" si="58"/>
        <v>537000000</v>
      </c>
      <c r="T44" s="50">
        <f t="shared" si="58"/>
        <v>510000000</v>
      </c>
      <c r="U44" s="50">
        <f t="shared" si="58"/>
        <v>0</v>
      </c>
      <c r="V44" s="50">
        <f t="shared" si="58"/>
        <v>0</v>
      </c>
      <c r="W44" s="50">
        <f t="shared" si="58"/>
        <v>0</v>
      </c>
      <c r="X44" s="50">
        <f t="shared" si="58"/>
        <v>0</v>
      </c>
      <c r="Y44" s="52">
        <f t="shared" si="47"/>
        <v>0</v>
      </c>
      <c r="Z44" s="52">
        <f t="shared" si="48"/>
        <v>0</v>
      </c>
      <c r="AA44" s="52">
        <f t="shared" si="49"/>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9">M45-P45</f>
        <v>27000000</v>
      </c>
      <c r="R45" s="57">
        <v>0</v>
      </c>
      <c r="S45" s="57">
        <f t="shared" ref="S45:S46" si="60">+M45-R45</f>
        <v>27000000</v>
      </c>
      <c r="T45" s="57">
        <f>P45-R45</f>
        <v>0</v>
      </c>
      <c r="U45" s="57">
        <v>0</v>
      </c>
      <c r="V45" s="57">
        <f t="shared" ref="V45:V46" si="61">+R45-U45</f>
        <v>0</v>
      </c>
      <c r="W45" s="57">
        <v>0</v>
      </c>
      <c r="X45" s="60">
        <f t="shared" ref="X45:X46" si="62">+U45-W45</f>
        <v>0</v>
      </c>
      <c r="Y45" s="61">
        <f t="shared" si="5"/>
        <v>0</v>
      </c>
      <c r="Z45" s="61">
        <f t="shared" si="6"/>
        <v>0</v>
      </c>
      <c r="AA45" s="61">
        <f t="shared" si="7"/>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63">+F46+L46</f>
        <v>510000000</v>
      </c>
      <c r="N46" s="64">
        <f t="shared" si="3"/>
        <v>4.9749345598288059E-5</v>
      </c>
      <c r="O46" s="57">
        <v>0</v>
      </c>
      <c r="P46" s="57">
        <v>510000000</v>
      </c>
      <c r="Q46" s="57">
        <f t="shared" si="59"/>
        <v>0</v>
      </c>
      <c r="R46" s="57">
        <v>0</v>
      </c>
      <c r="S46" s="57">
        <f t="shared" si="60"/>
        <v>510000000</v>
      </c>
      <c r="T46" s="57">
        <f t="shared" ref="T46" si="64">P46-R46</f>
        <v>510000000</v>
      </c>
      <c r="U46" s="57">
        <v>0</v>
      </c>
      <c r="V46" s="57">
        <f t="shared" si="61"/>
        <v>0</v>
      </c>
      <c r="W46" s="57">
        <v>0</v>
      </c>
      <c r="X46" s="60">
        <f t="shared" si="62"/>
        <v>0</v>
      </c>
      <c r="Y46" s="61">
        <f t="shared" si="5"/>
        <v>0</v>
      </c>
      <c r="Z46" s="61">
        <f t="shared" si="6"/>
        <v>0</v>
      </c>
      <c r="AA46" s="61">
        <f t="shared" si="7"/>
        <v>0</v>
      </c>
      <c r="AB46" s="61" t="s">
        <v>41</v>
      </c>
      <c r="AC46" s="62" t="s">
        <v>41</v>
      </c>
    </row>
    <row r="47" spans="1:29" ht="66" customHeight="1" x14ac:dyDescent="0.25">
      <c r="A47" s="46" t="s">
        <v>115</v>
      </c>
      <c r="B47" s="47" t="s">
        <v>42</v>
      </c>
      <c r="C47" s="47">
        <v>20</v>
      </c>
      <c r="D47" s="47" t="s">
        <v>39</v>
      </c>
      <c r="E47" s="48" t="s">
        <v>116</v>
      </c>
      <c r="F47" s="50">
        <f>SUM(F48)</f>
        <v>30000000</v>
      </c>
      <c r="G47" s="50">
        <f t="shared" ref="G47:X47" si="65">+G48</f>
        <v>0</v>
      </c>
      <c r="H47" s="50">
        <f t="shared" si="65"/>
        <v>0</v>
      </c>
      <c r="I47" s="50">
        <f t="shared" si="65"/>
        <v>0</v>
      </c>
      <c r="J47" s="50">
        <f t="shared" si="65"/>
        <v>0</v>
      </c>
      <c r="K47" s="50">
        <f t="shared" si="65"/>
        <v>0</v>
      </c>
      <c r="L47" s="50">
        <f t="shared" si="1"/>
        <v>0</v>
      </c>
      <c r="M47" s="50">
        <f t="shared" si="65"/>
        <v>30000000</v>
      </c>
      <c r="N47" s="68">
        <f t="shared" si="3"/>
        <v>2.9264320940169447E-6</v>
      </c>
      <c r="O47" s="50">
        <f t="shared" si="65"/>
        <v>0</v>
      </c>
      <c r="P47" s="50">
        <f t="shared" si="65"/>
        <v>200000</v>
      </c>
      <c r="Q47" s="50">
        <f t="shared" si="65"/>
        <v>29800000</v>
      </c>
      <c r="R47" s="50">
        <f t="shared" si="65"/>
        <v>0</v>
      </c>
      <c r="S47" s="50">
        <f t="shared" si="65"/>
        <v>30000000</v>
      </c>
      <c r="T47" s="50">
        <f t="shared" si="65"/>
        <v>200000</v>
      </c>
      <c r="U47" s="50">
        <f t="shared" si="65"/>
        <v>0</v>
      </c>
      <c r="V47" s="50">
        <f t="shared" si="65"/>
        <v>0</v>
      </c>
      <c r="W47" s="50">
        <f t="shared" si="65"/>
        <v>0</v>
      </c>
      <c r="X47" s="50">
        <f t="shared" si="65"/>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200000</v>
      </c>
      <c r="Q48" s="57">
        <f t="shared" ref="Q48" si="66">M48-P48</f>
        <v>29800000</v>
      </c>
      <c r="R48" s="57">
        <v>0</v>
      </c>
      <c r="S48" s="57">
        <f>+M48-R48</f>
        <v>30000000</v>
      </c>
      <c r="T48" s="57">
        <f>P48-R48</f>
        <v>200000</v>
      </c>
      <c r="U48" s="57">
        <v>0</v>
      </c>
      <c r="V48" s="57">
        <f t="shared" ref="V48" si="67">+R48-U48</f>
        <v>0</v>
      </c>
      <c r="W48" s="57">
        <v>0</v>
      </c>
      <c r="X48" s="60">
        <f t="shared" ref="X48" si="68">+U48-W48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9">+F50+F67</f>
        <v>21830242000</v>
      </c>
      <c r="G49" s="50">
        <f t="shared" si="69"/>
        <v>0</v>
      </c>
      <c r="H49" s="50">
        <f t="shared" si="69"/>
        <v>0</v>
      </c>
      <c r="I49" s="50">
        <f t="shared" si="69"/>
        <v>0</v>
      </c>
      <c r="J49" s="50">
        <f t="shared" si="69"/>
        <v>20526548</v>
      </c>
      <c r="K49" s="50">
        <f t="shared" si="69"/>
        <v>20526548</v>
      </c>
      <c r="L49" s="50">
        <f t="shared" si="1"/>
        <v>0</v>
      </c>
      <c r="M49" s="50">
        <f t="shared" ref="M49" si="70">+M50+M67</f>
        <v>21830242000</v>
      </c>
      <c r="N49" s="51">
        <f t="shared" si="3"/>
        <v>2.1294906936318884E-3</v>
      </c>
      <c r="O49" s="50">
        <f t="shared" ref="O49:X49" si="71">+O50+O67</f>
        <v>0</v>
      </c>
      <c r="P49" s="50">
        <f t="shared" si="71"/>
        <v>14435986051.83</v>
      </c>
      <c r="Q49" s="50">
        <f t="shared" si="71"/>
        <v>7394255948.1700001</v>
      </c>
      <c r="R49" s="50">
        <f t="shared" si="71"/>
        <v>14086455826.83</v>
      </c>
      <c r="S49" s="50">
        <f t="shared" si="71"/>
        <v>7743786173.1700001</v>
      </c>
      <c r="T49" s="50">
        <f t="shared" si="71"/>
        <v>349530225.00000012</v>
      </c>
      <c r="U49" s="50">
        <f t="shared" si="71"/>
        <v>4978669922.2299995</v>
      </c>
      <c r="V49" s="50">
        <f t="shared" si="71"/>
        <v>9107785904.6000004</v>
      </c>
      <c r="W49" s="50">
        <f t="shared" si="71"/>
        <v>4751627564.3800001</v>
      </c>
      <c r="X49" s="50">
        <f t="shared" si="71"/>
        <v>227042357.84999996</v>
      </c>
      <c r="Y49" s="52">
        <f t="shared" si="5"/>
        <v>0.64527254561951264</v>
      </c>
      <c r="Z49" s="52">
        <f t="shared" si="6"/>
        <v>0.22806297439258802</v>
      </c>
      <c r="AA49" s="52">
        <f t="shared" si="7"/>
        <v>0.21766261520967106</v>
      </c>
      <c r="AB49" s="52">
        <f t="shared" si="8"/>
        <v>0.35343666167236287</v>
      </c>
      <c r="AC49" s="53">
        <f t="shared" si="9"/>
        <v>0.95439698525980921</v>
      </c>
    </row>
    <row r="50" spans="1:29" ht="42" customHeight="1" x14ac:dyDescent="0.25">
      <c r="A50" s="46" t="s">
        <v>121</v>
      </c>
      <c r="B50" s="47" t="s">
        <v>42</v>
      </c>
      <c r="C50" s="47">
        <v>20</v>
      </c>
      <c r="D50" s="47" t="s">
        <v>39</v>
      </c>
      <c r="E50" s="48" t="s">
        <v>122</v>
      </c>
      <c r="F50" s="50">
        <f t="shared" ref="F50:K50" si="72">+F51+F55+F62</f>
        <v>397971097</v>
      </c>
      <c r="G50" s="50">
        <f t="shared" si="72"/>
        <v>0</v>
      </c>
      <c r="H50" s="50">
        <f t="shared" si="72"/>
        <v>0</v>
      </c>
      <c r="I50" s="50">
        <f t="shared" si="72"/>
        <v>0</v>
      </c>
      <c r="J50" s="50">
        <f t="shared" si="72"/>
        <v>13502500</v>
      </c>
      <c r="K50" s="50">
        <f t="shared" si="72"/>
        <v>0</v>
      </c>
      <c r="L50" s="50">
        <f t="shared" si="1"/>
        <v>13502500</v>
      </c>
      <c r="M50" s="50">
        <f t="shared" ref="M50" si="73">+M51+M55+M62</f>
        <v>411473597</v>
      </c>
      <c r="N50" s="70">
        <f t="shared" si="3"/>
        <v>4.0138318003379815E-5</v>
      </c>
      <c r="O50" s="50">
        <f t="shared" ref="O50:X50" si="74">+O51+O55+O62</f>
        <v>0</v>
      </c>
      <c r="P50" s="50">
        <f t="shared" si="74"/>
        <v>184293735</v>
      </c>
      <c r="Q50" s="50">
        <f t="shared" si="74"/>
        <v>227179862</v>
      </c>
      <c r="R50" s="50">
        <f t="shared" si="74"/>
        <v>184279435</v>
      </c>
      <c r="S50" s="50">
        <f t="shared" si="74"/>
        <v>227194162</v>
      </c>
      <c r="T50" s="50">
        <f t="shared" si="74"/>
        <v>14300</v>
      </c>
      <c r="U50" s="50">
        <f t="shared" si="74"/>
        <v>58283689.780000001</v>
      </c>
      <c r="V50" s="50">
        <f t="shared" si="74"/>
        <v>125995745.22</v>
      </c>
      <c r="W50" s="50">
        <f t="shared" si="74"/>
        <v>42823689.780000001</v>
      </c>
      <c r="X50" s="50">
        <f t="shared" si="74"/>
        <v>15460000</v>
      </c>
      <c r="Y50" s="52">
        <f t="shared" si="5"/>
        <v>0.44785239282315359</v>
      </c>
      <c r="Z50" s="52">
        <f t="shared" si="6"/>
        <v>0.14164624463134143</v>
      </c>
      <c r="AA50" s="52">
        <f t="shared" si="7"/>
        <v>0.10407396754548021</v>
      </c>
      <c r="AB50" s="52">
        <f t="shared" si="8"/>
        <v>0.31627886085064238</v>
      </c>
      <c r="AC50" s="53">
        <f t="shared" si="9"/>
        <v>0.73474568857332212</v>
      </c>
    </row>
    <row r="51" spans="1:29" ht="66" customHeight="1" x14ac:dyDescent="0.25">
      <c r="A51" s="46" t="s">
        <v>123</v>
      </c>
      <c r="B51" s="47" t="s">
        <v>42</v>
      </c>
      <c r="C51" s="47">
        <v>20</v>
      </c>
      <c r="D51" s="47" t="s">
        <v>39</v>
      </c>
      <c r="E51" s="48" t="s">
        <v>124</v>
      </c>
      <c r="F51" s="50">
        <f>SUM(F52:F54)</f>
        <v>108052511</v>
      </c>
      <c r="G51" s="50">
        <f t="shared" ref="G51:K51" si="75">SUM(G52:G54)</f>
        <v>0</v>
      </c>
      <c r="H51" s="50">
        <f t="shared" si="75"/>
        <v>0</v>
      </c>
      <c r="I51" s="50">
        <f t="shared" si="75"/>
        <v>0</v>
      </c>
      <c r="J51" s="50">
        <f t="shared" si="75"/>
        <v>2500</v>
      </c>
      <c r="K51" s="50">
        <f t="shared" si="75"/>
        <v>0</v>
      </c>
      <c r="L51" s="50">
        <f t="shared" si="1"/>
        <v>2500</v>
      </c>
      <c r="M51" s="50">
        <f>SUM(M52:M54)</f>
        <v>108055011</v>
      </c>
      <c r="N51" s="70">
        <f t="shared" si="3"/>
        <v>1.05405217369918E-5</v>
      </c>
      <c r="O51" s="50">
        <f t="shared" ref="O51" si="76">+O52+O53</f>
        <v>0</v>
      </c>
      <c r="P51" s="50">
        <f t="shared" ref="P51:X51" si="77">SUM(P52:P54)</f>
        <v>49085355</v>
      </c>
      <c r="Q51" s="50">
        <f t="shared" si="77"/>
        <v>58969656</v>
      </c>
      <c r="R51" s="50">
        <f t="shared" si="77"/>
        <v>49081555</v>
      </c>
      <c r="S51" s="50">
        <f t="shared" si="77"/>
        <v>58973456</v>
      </c>
      <c r="T51" s="50">
        <f t="shared" si="77"/>
        <v>3800</v>
      </c>
      <c r="U51" s="50">
        <f t="shared" si="77"/>
        <v>23900000</v>
      </c>
      <c r="V51" s="50">
        <f t="shared" si="77"/>
        <v>25181555</v>
      </c>
      <c r="W51" s="50">
        <f t="shared" si="77"/>
        <v>13350000</v>
      </c>
      <c r="X51" s="50">
        <f t="shared" si="77"/>
        <v>10550000</v>
      </c>
      <c r="Y51" s="52">
        <f t="shared" si="5"/>
        <v>0.45422747678032255</v>
      </c>
      <c r="Z51" s="52">
        <f t="shared" si="6"/>
        <v>0.22118363395474552</v>
      </c>
      <c r="AA51" s="52">
        <f t="shared" si="7"/>
        <v>0.12354818047262982</v>
      </c>
      <c r="AB51" s="52">
        <f t="shared" si="8"/>
        <v>0.48694463734900006</v>
      </c>
      <c r="AC51" s="53">
        <f t="shared" si="9"/>
        <v>0.55857740585774063</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3"/>
        <v>1.0250141732623881E-5</v>
      </c>
      <c r="O52" s="57">
        <v>0</v>
      </c>
      <c r="P52" s="57">
        <v>47714535</v>
      </c>
      <c r="Q52" s="57">
        <f t="shared" ref="Q52:Q54" si="78">M52-P52</f>
        <v>57363677</v>
      </c>
      <c r="R52" s="57">
        <v>47713735</v>
      </c>
      <c r="S52" s="57">
        <f t="shared" ref="S52:S66" si="79">+M52-R52</f>
        <v>57364477</v>
      </c>
      <c r="T52" s="57">
        <f>P52-R52</f>
        <v>800</v>
      </c>
      <c r="U52" s="57">
        <v>23200000</v>
      </c>
      <c r="V52" s="57">
        <f t="shared" ref="V52:V66" si="80">+R52-U52</f>
        <v>24513735</v>
      </c>
      <c r="W52" s="57">
        <v>13000000</v>
      </c>
      <c r="X52" s="60">
        <f t="shared" ref="X52:X54" si="81">+U52-W52</f>
        <v>10200000</v>
      </c>
      <c r="Y52" s="61">
        <f t="shared" si="5"/>
        <v>0.45407829170142333</v>
      </c>
      <c r="Z52" s="61">
        <f t="shared" si="6"/>
        <v>0.22078792128666977</v>
      </c>
      <c r="AA52" s="61">
        <f t="shared" si="7"/>
        <v>0.12371736968649599</v>
      </c>
      <c r="AB52" s="61">
        <f t="shared" si="8"/>
        <v>0.48623315697251535</v>
      </c>
      <c r="AC52" s="62">
        <f t="shared" si="9"/>
        <v>0.56034482758620685</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1368320</v>
      </c>
      <c r="Q53" s="57">
        <f t="shared" si="78"/>
        <v>1605979</v>
      </c>
      <c r="R53" s="57">
        <v>1367820</v>
      </c>
      <c r="S53" s="57">
        <f t="shared" si="79"/>
        <v>1606479</v>
      </c>
      <c r="T53" s="57">
        <f>P53-R53</f>
        <v>500</v>
      </c>
      <c r="U53" s="57">
        <v>700000</v>
      </c>
      <c r="V53" s="57">
        <f t="shared" si="80"/>
        <v>667820</v>
      </c>
      <c r="W53" s="57">
        <v>350000</v>
      </c>
      <c r="X53" s="60">
        <f t="shared" si="81"/>
        <v>350000</v>
      </c>
      <c r="Y53" s="61">
        <f t="shared" si="5"/>
        <v>0.45987979016232061</v>
      </c>
      <c r="Z53" s="61">
        <f t="shared" si="6"/>
        <v>0.23534957312630639</v>
      </c>
      <c r="AA53" s="61">
        <f t="shared" si="7"/>
        <v>0.11767478656315319</v>
      </c>
      <c r="AB53" s="61">
        <f t="shared" si="8"/>
        <v>0.5117632437016566</v>
      </c>
      <c r="AC53" s="62">
        <f t="shared" si="9"/>
        <v>0.5</v>
      </c>
    </row>
    <row r="54" spans="1:29" ht="42" customHeight="1" x14ac:dyDescent="0.25">
      <c r="A54" s="54" t="s">
        <v>541</v>
      </c>
      <c r="B54" s="55" t="s">
        <v>42</v>
      </c>
      <c r="C54" s="55">
        <v>20</v>
      </c>
      <c r="D54" s="55" t="s">
        <v>39</v>
      </c>
      <c r="E54" s="69" t="s">
        <v>542</v>
      </c>
      <c r="F54" s="57">
        <v>0</v>
      </c>
      <c r="G54" s="57">
        <v>0</v>
      </c>
      <c r="H54" s="57">
        <v>0</v>
      </c>
      <c r="I54" s="57">
        <v>0</v>
      </c>
      <c r="J54" s="57">
        <v>2500</v>
      </c>
      <c r="K54" s="57">
        <v>0</v>
      </c>
      <c r="L54" s="57">
        <f t="shared" si="1"/>
        <v>2500</v>
      </c>
      <c r="M54" s="58">
        <f>+F54+L54</f>
        <v>2500</v>
      </c>
      <c r="N54" s="63"/>
      <c r="O54" s="57"/>
      <c r="P54" s="57">
        <v>2500</v>
      </c>
      <c r="Q54" s="57">
        <f t="shared" si="78"/>
        <v>0</v>
      </c>
      <c r="R54" s="57">
        <v>0</v>
      </c>
      <c r="S54" s="57">
        <f t="shared" si="79"/>
        <v>2500</v>
      </c>
      <c r="T54" s="57">
        <f>P54-R54</f>
        <v>2500</v>
      </c>
      <c r="U54" s="57">
        <v>0</v>
      </c>
      <c r="V54" s="57">
        <f t="shared" si="80"/>
        <v>0</v>
      </c>
      <c r="W54" s="57">
        <v>0</v>
      </c>
      <c r="X54" s="60">
        <f t="shared" si="81"/>
        <v>0</v>
      </c>
      <c r="Y54" s="61">
        <f t="shared" si="5"/>
        <v>0</v>
      </c>
      <c r="Z54" s="61">
        <f t="shared" si="6"/>
        <v>0</v>
      </c>
      <c r="AA54" s="61">
        <f t="shared" si="7"/>
        <v>0</v>
      </c>
      <c r="AB54" s="61" t="s">
        <v>41</v>
      </c>
      <c r="AC54" s="62" t="s">
        <v>41</v>
      </c>
    </row>
    <row r="55" spans="1:29" ht="67.5" customHeight="1" x14ac:dyDescent="0.25">
      <c r="A55" s="71" t="s">
        <v>129</v>
      </c>
      <c r="B55" s="47" t="s">
        <v>42</v>
      </c>
      <c r="C55" s="47">
        <v>20</v>
      </c>
      <c r="D55" s="47" t="s">
        <v>39</v>
      </c>
      <c r="E55" s="48" t="s">
        <v>130</v>
      </c>
      <c r="F55" s="50">
        <f>SUM(F56:F61)</f>
        <v>188131108</v>
      </c>
      <c r="G55" s="50">
        <f t="shared" ref="G55:X55" si="82">SUM(G56:G61)</f>
        <v>0</v>
      </c>
      <c r="H55" s="50">
        <f t="shared" si="82"/>
        <v>0</v>
      </c>
      <c r="I55" s="50">
        <f t="shared" si="82"/>
        <v>0</v>
      </c>
      <c r="J55" s="50">
        <f t="shared" si="82"/>
        <v>10000000</v>
      </c>
      <c r="K55" s="50">
        <f t="shared" si="82"/>
        <v>0</v>
      </c>
      <c r="L55" s="50">
        <f t="shared" si="1"/>
        <v>10000000</v>
      </c>
      <c r="M55" s="50">
        <f t="shared" si="82"/>
        <v>198131108</v>
      </c>
      <c r="N55" s="70">
        <f t="shared" ref="N55:N118" si="83">M55/$M$345</f>
        <v>1.9327241109144582E-5</v>
      </c>
      <c r="O55" s="50">
        <f t="shared" si="82"/>
        <v>0</v>
      </c>
      <c r="P55" s="50">
        <f t="shared" si="82"/>
        <v>97704880</v>
      </c>
      <c r="Q55" s="50">
        <f t="shared" si="82"/>
        <v>100426228</v>
      </c>
      <c r="R55" s="50">
        <f t="shared" si="82"/>
        <v>97697880</v>
      </c>
      <c r="S55" s="50">
        <f t="shared" si="82"/>
        <v>100433228</v>
      </c>
      <c r="T55" s="50">
        <f t="shared" si="82"/>
        <v>7000</v>
      </c>
      <c r="U55" s="50">
        <f t="shared" si="82"/>
        <v>24443689.780000001</v>
      </c>
      <c r="V55" s="50">
        <f t="shared" si="82"/>
        <v>73254190.219999999</v>
      </c>
      <c r="W55" s="50">
        <f t="shared" si="82"/>
        <v>19533689.780000001</v>
      </c>
      <c r="X55" s="50">
        <f t="shared" si="82"/>
        <v>4910000</v>
      </c>
      <c r="Y55" s="52">
        <f t="shared" si="5"/>
        <v>0.49309712637351222</v>
      </c>
      <c r="Z55" s="52">
        <f t="shared" si="6"/>
        <v>0.1233712869561099</v>
      </c>
      <c r="AA55" s="52">
        <f t="shared" si="7"/>
        <v>9.8589716562832733E-2</v>
      </c>
      <c r="AB55" s="52">
        <f t="shared" si="8"/>
        <v>0.25019672668434567</v>
      </c>
      <c r="AC55" s="53">
        <f t="shared" si="9"/>
        <v>0.79913016225490652</v>
      </c>
    </row>
    <row r="56" spans="1:29" ht="70.5" customHeight="1" x14ac:dyDescent="0.25">
      <c r="A56" s="72" t="s">
        <v>131</v>
      </c>
      <c r="B56" s="55" t="s">
        <v>42</v>
      </c>
      <c r="C56" s="55">
        <v>20</v>
      </c>
      <c r="D56" s="55" t="s">
        <v>39</v>
      </c>
      <c r="E56" s="56" t="s">
        <v>132</v>
      </c>
      <c r="F56" s="57">
        <v>29626524</v>
      </c>
      <c r="G56" s="57">
        <v>0</v>
      </c>
      <c r="H56" s="57">
        <v>0</v>
      </c>
      <c r="I56" s="57">
        <v>0</v>
      </c>
      <c r="J56" s="57">
        <v>0</v>
      </c>
      <c r="K56" s="57">
        <v>0</v>
      </c>
      <c r="L56" s="57">
        <f t="shared" si="1"/>
        <v>0</v>
      </c>
      <c r="M56" s="58">
        <f t="shared" ref="M56:M61" si="84">+F56+L56</f>
        <v>29626524</v>
      </c>
      <c r="N56" s="64">
        <f t="shared" si="83"/>
        <v>2.890000355592109E-6</v>
      </c>
      <c r="O56" s="57">
        <v>0</v>
      </c>
      <c r="P56" s="57">
        <v>6370825</v>
      </c>
      <c r="Q56" s="57">
        <f t="shared" ref="Q56:Q61" si="85">M56-P56</f>
        <v>23255699</v>
      </c>
      <c r="R56" s="57">
        <v>6369825</v>
      </c>
      <c r="S56" s="57">
        <f t="shared" si="79"/>
        <v>23256699</v>
      </c>
      <c r="T56" s="57">
        <f t="shared" ref="T56:T66" si="86">P56-R56</f>
        <v>1000</v>
      </c>
      <c r="U56" s="57">
        <v>710000</v>
      </c>
      <c r="V56" s="57">
        <f t="shared" si="80"/>
        <v>5659825</v>
      </c>
      <c r="W56" s="57">
        <v>430000</v>
      </c>
      <c r="X56" s="60">
        <f t="shared" ref="X56:X66" si="87">+U56-W56</f>
        <v>280000</v>
      </c>
      <c r="Y56" s="61">
        <f t="shared" si="5"/>
        <v>0.21500412940782387</v>
      </c>
      <c r="Z56" s="61">
        <f t="shared" si="6"/>
        <v>2.3965011892721537E-2</v>
      </c>
      <c r="AA56" s="61">
        <f t="shared" si="7"/>
        <v>1.4514021287141212E-2</v>
      </c>
      <c r="AB56" s="61">
        <f t="shared" si="8"/>
        <v>0.11146303077400085</v>
      </c>
      <c r="AC56" s="62">
        <f t="shared" si="9"/>
        <v>0.60563380281690138</v>
      </c>
    </row>
    <row r="57" spans="1:29" ht="70.5" customHeight="1" x14ac:dyDescent="0.25">
      <c r="A57" s="72" t="s">
        <v>133</v>
      </c>
      <c r="B57" s="55" t="s">
        <v>42</v>
      </c>
      <c r="C57" s="55">
        <v>20</v>
      </c>
      <c r="D57" s="55" t="s">
        <v>39</v>
      </c>
      <c r="E57" s="56" t="s">
        <v>134</v>
      </c>
      <c r="F57" s="57">
        <v>67160143</v>
      </c>
      <c r="G57" s="57">
        <v>0</v>
      </c>
      <c r="H57" s="57">
        <v>0</v>
      </c>
      <c r="I57" s="57">
        <v>0</v>
      </c>
      <c r="J57" s="57">
        <v>0</v>
      </c>
      <c r="K57" s="57">
        <v>0</v>
      </c>
      <c r="L57" s="57">
        <f t="shared" si="1"/>
        <v>0</v>
      </c>
      <c r="M57" s="58">
        <f t="shared" si="84"/>
        <v>67160143</v>
      </c>
      <c r="N57" s="65">
        <f t="shared" si="83"/>
        <v>6.5513199304655813E-6</v>
      </c>
      <c r="O57" s="57">
        <v>0</v>
      </c>
      <c r="P57" s="57">
        <v>36334095</v>
      </c>
      <c r="Q57" s="57">
        <f t="shared" si="85"/>
        <v>30826048</v>
      </c>
      <c r="R57" s="57">
        <v>36333095</v>
      </c>
      <c r="S57" s="57">
        <f t="shared" si="79"/>
        <v>30827048</v>
      </c>
      <c r="T57" s="57">
        <f t="shared" si="86"/>
        <v>1000</v>
      </c>
      <c r="U57" s="57">
        <v>10765086.779999999</v>
      </c>
      <c r="V57" s="57">
        <f t="shared" si="80"/>
        <v>25568008.219999999</v>
      </c>
      <c r="W57" s="57">
        <v>10765086.779999999</v>
      </c>
      <c r="X57" s="60">
        <f t="shared" si="87"/>
        <v>0</v>
      </c>
      <c r="Y57" s="61">
        <f t="shared" si="5"/>
        <v>0.54099192433226351</v>
      </c>
      <c r="Z57" s="61">
        <f t="shared" si="6"/>
        <v>0.16028981326022487</v>
      </c>
      <c r="AA57" s="61">
        <f t="shared" si="7"/>
        <v>0.16028981326022487</v>
      </c>
      <c r="AB57" s="61">
        <f t="shared" si="8"/>
        <v>0.29628873565546782</v>
      </c>
      <c r="AC57" s="62">
        <f t="shared" si="9"/>
        <v>1</v>
      </c>
    </row>
    <row r="58" spans="1:29" ht="70.5" customHeight="1" x14ac:dyDescent="0.25">
      <c r="A58" s="72" t="s">
        <v>135</v>
      </c>
      <c r="B58" s="55" t="s">
        <v>42</v>
      </c>
      <c r="C58" s="55">
        <v>20</v>
      </c>
      <c r="D58" s="55" t="s">
        <v>39</v>
      </c>
      <c r="E58" s="56" t="s">
        <v>136</v>
      </c>
      <c r="F58" s="57">
        <v>36885931</v>
      </c>
      <c r="G58" s="57">
        <v>0</v>
      </c>
      <c r="H58" s="57">
        <v>0</v>
      </c>
      <c r="I58" s="57">
        <v>0</v>
      </c>
      <c r="J58" s="57">
        <v>0</v>
      </c>
      <c r="K58" s="57">
        <v>0</v>
      </c>
      <c r="L58" s="57">
        <f t="shared" si="1"/>
        <v>0</v>
      </c>
      <c r="M58" s="58">
        <f t="shared" si="84"/>
        <v>36885931</v>
      </c>
      <c r="N58" s="64">
        <f t="shared" si="83"/>
        <v>3.5981390765364846E-6</v>
      </c>
      <c r="O58" s="57">
        <v>0</v>
      </c>
      <c r="P58" s="57">
        <v>19934143</v>
      </c>
      <c r="Q58" s="57">
        <f t="shared" si="85"/>
        <v>16951788</v>
      </c>
      <c r="R58" s="57">
        <v>19933143</v>
      </c>
      <c r="S58" s="57">
        <f t="shared" si="79"/>
        <v>16952788</v>
      </c>
      <c r="T58" s="57">
        <f t="shared" si="86"/>
        <v>1000</v>
      </c>
      <c r="U58" s="57">
        <v>3105000</v>
      </c>
      <c r="V58" s="57">
        <f t="shared" si="80"/>
        <v>16828143</v>
      </c>
      <c r="W58" s="57">
        <v>2885000</v>
      </c>
      <c r="X58" s="60">
        <f t="shared" si="87"/>
        <v>220000</v>
      </c>
      <c r="Y58" s="61">
        <f t="shared" si="5"/>
        <v>0.54039961740426179</v>
      </c>
      <c r="Z58" s="61">
        <f t="shared" si="6"/>
        <v>8.4178436488426989E-2</v>
      </c>
      <c r="AA58" s="61">
        <f t="shared" si="7"/>
        <v>7.8214102824190612E-2</v>
      </c>
      <c r="AB58" s="61">
        <f t="shared" si="8"/>
        <v>0.15577071814515153</v>
      </c>
      <c r="AC58" s="62">
        <f t="shared" si="9"/>
        <v>0.92914653784219003</v>
      </c>
    </row>
    <row r="59" spans="1:29" ht="42" customHeight="1" x14ac:dyDescent="0.25">
      <c r="A59" s="72" t="s">
        <v>137</v>
      </c>
      <c r="B59" s="55" t="s">
        <v>42</v>
      </c>
      <c r="C59" s="55">
        <v>20</v>
      </c>
      <c r="D59" s="55" t="s">
        <v>39</v>
      </c>
      <c r="E59" s="56" t="s">
        <v>138</v>
      </c>
      <c r="F59" s="57">
        <v>38212556</v>
      </c>
      <c r="G59" s="57">
        <v>0</v>
      </c>
      <c r="H59" s="57">
        <v>0</v>
      </c>
      <c r="I59" s="57">
        <v>0</v>
      </c>
      <c r="J59" s="57">
        <v>0</v>
      </c>
      <c r="K59" s="57">
        <v>0</v>
      </c>
      <c r="L59" s="57">
        <f t="shared" si="1"/>
        <v>0</v>
      </c>
      <c r="M59" s="58">
        <f t="shared" si="84"/>
        <v>38212556</v>
      </c>
      <c r="N59" s="64">
        <f t="shared" si="83"/>
        <v>3.7275483424273253E-6</v>
      </c>
      <c r="O59" s="57">
        <v>0</v>
      </c>
      <c r="P59" s="57">
        <v>18055344</v>
      </c>
      <c r="Q59" s="57">
        <f t="shared" si="85"/>
        <v>20157212</v>
      </c>
      <c r="R59" s="57">
        <v>18054344</v>
      </c>
      <c r="S59" s="57">
        <f t="shared" si="79"/>
        <v>20158212</v>
      </c>
      <c r="T59" s="57">
        <f t="shared" si="86"/>
        <v>1000</v>
      </c>
      <c r="U59" s="57">
        <v>6750000</v>
      </c>
      <c r="V59" s="57">
        <f t="shared" si="80"/>
        <v>11304344</v>
      </c>
      <c r="W59" s="57">
        <v>3500000</v>
      </c>
      <c r="X59" s="60">
        <f t="shared" si="87"/>
        <v>3250000</v>
      </c>
      <c r="Y59" s="61">
        <f t="shared" si="5"/>
        <v>0.47247150910292418</v>
      </c>
      <c r="Z59" s="61">
        <f t="shared" si="6"/>
        <v>0.17664350953126506</v>
      </c>
      <c r="AA59" s="61">
        <f t="shared" si="7"/>
        <v>9.159293086806336E-2</v>
      </c>
      <c r="AB59" s="61">
        <f t="shared" si="8"/>
        <v>0.37387124118162368</v>
      </c>
      <c r="AC59" s="62">
        <f t="shared" si="9"/>
        <v>0.51851851851851849</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84"/>
        <v>12350190</v>
      </c>
      <c r="N60" s="63">
        <f t="shared" si="83"/>
        <v>1.2047330794402377E-6</v>
      </c>
      <c r="O60" s="57">
        <v>0</v>
      </c>
      <c r="P60" s="57">
        <v>11082805</v>
      </c>
      <c r="Q60" s="57">
        <f t="shared" si="85"/>
        <v>1267385</v>
      </c>
      <c r="R60" s="57">
        <v>11080805</v>
      </c>
      <c r="S60" s="57">
        <f t="shared" si="79"/>
        <v>1269385</v>
      </c>
      <c r="T60" s="57">
        <f t="shared" si="86"/>
        <v>2000</v>
      </c>
      <c r="U60" s="57">
        <v>560000</v>
      </c>
      <c r="V60" s="57">
        <f t="shared" si="80"/>
        <v>10520805</v>
      </c>
      <c r="W60" s="57">
        <v>250000</v>
      </c>
      <c r="X60" s="60">
        <f t="shared" si="87"/>
        <v>310000</v>
      </c>
      <c r="Y60" s="61">
        <f t="shared" si="5"/>
        <v>0.89721737074490349</v>
      </c>
      <c r="Z60" s="61">
        <f t="shared" si="6"/>
        <v>4.5343431963394895E-2</v>
      </c>
      <c r="AA60" s="61">
        <f t="shared" si="7"/>
        <v>2.0242603555087006E-2</v>
      </c>
      <c r="AB60" s="61">
        <f t="shared" si="8"/>
        <v>5.0537844497759866E-2</v>
      </c>
      <c r="AC60" s="62">
        <f t="shared" si="9"/>
        <v>0.44642857142857145</v>
      </c>
    </row>
    <row r="61" spans="1:29" ht="42" customHeight="1" x14ac:dyDescent="0.25">
      <c r="A61" s="72" t="s">
        <v>141</v>
      </c>
      <c r="B61" s="55" t="s">
        <v>42</v>
      </c>
      <c r="C61" s="55">
        <v>20</v>
      </c>
      <c r="D61" s="55" t="s">
        <v>39</v>
      </c>
      <c r="E61" s="56" t="s">
        <v>142</v>
      </c>
      <c r="F61" s="57">
        <v>13895764</v>
      </c>
      <c r="G61" s="57">
        <v>0</v>
      </c>
      <c r="H61" s="57">
        <v>0</v>
      </c>
      <c r="I61" s="57">
        <v>0</v>
      </c>
      <c r="J61" s="57"/>
      <c r="K61" s="57">
        <v>0</v>
      </c>
      <c r="L61" s="57">
        <f t="shared" si="1"/>
        <v>0</v>
      </c>
      <c r="M61" s="58">
        <f t="shared" si="84"/>
        <v>13895764</v>
      </c>
      <c r="N61" s="64">
        <f t="shared" si="83"/>
        <v>1.3555003246828425E-6</v>
      </c>
      <c r="O61" s="57">
        <v>0</v>
      </c>
      <c r="P61" s="57">
        <v>5927668</v>
      </c>
      <c r="Q61" s="57">
        <f t="shared" si="85"/>
        <v>7968096</v>
      </c>
      <c r="R61" s="57">
        <v>5926668</v>
      </c>
      <c r="S61" s="57">
        <f t="shared" si="79"/>
        <v>7969096</v>
      </c>
      <c r="T61" s="57">
        <f t="shared" si="86"/>
        <v>1000</v>
      </c>
      <c r="U61" s="57">
        <v>2553603</v>
      </c>
      <c r="V61" s="57">
        <f t="shared" si="80"/>
        <v>3373065</v>
      </c>
      <c r="W61" s="57">
        <v>1703603</v>
      </c>
      <c r="X61" s="60">
        <f t="shared" si="87"/>
        <v>850000</v>
      </c>
      <c r="Y61" s="61">
        <f t="shared" si="5"/>
        <v>0.42650897064745774</v>
      </c>
      <c r="Z61" s="61">
        <f t="shared" si="6"/>
        <v>0.18376844914752438</v>
      </c>
      <c r="AA61" s="61">
        <f t="shared" si="7"/>
        <v>0.12259872864852915</v>
      </c>
      <c r="AB61" s="61">
        <f t="shared" si="8"/>
        <v>0.43086655098615279</v>
      </c>
      <c r="AC61" s="62">
        <f t="shared" si="9"/>
        <v>0.66713698253017406</v>
      </c>
    </row>
    <row r="62" spans="1:29" ht="42" customHeight="1" x14ac:dyDescent="0.25">
      <c r="A62" s="46" t="s">
        <v>143</v>
      </c>
      <c r="B62" s="47" t="s">
        <v>42</v>
      </c>
      <c r="C62" s="47">
        <v>20</v>
      </c>
      <c r="D62" s="47" t="s">
        <v>39</v>
      </c>
      <c r="E62" s="48" t="s">
        <v>144</v>
      </c>
      <c r="F62" s="50">
        <f>SUM(F63:F66)</f>
        <v>101787478</v>
      </c>
      <c r="G62" s="50">
        <f t="shared" ref="G62:S62" si="88">SUM(G63:G66)</f>
        <v>0</v>
      </c>
      <c r="H62" s="50">
        <f t="shared" si="88"/>
        <v>0</v>
      </c>
      <c r="I62" s="50">
        <f t="shared" si="88"/>
        <v>0</v>
      </c>
      <c r="J62" s="50">
        <f t="shared" si="88"/>
        <v>3500000</v>
      </c>
      <c r="K62" s="50">
        <f t="shared" si="88"/>
        <v>0</v>
      </c>
      <c r="L62" s="50">
        <f t="shared" si="1"/>
        <v>3500000</v>
      </c>
      <c r="M62" s="50">
        <f t="shared" si="88"/>
        <v>105287478</v>
      </c>
      <c r="N62" s="70">
        <f t="shared" si="83"/>
        <v>1.0270555157243433E-5</v>
      </c>
      <c r="O62" s="50">
        <f t="shared" si="88"/>
        <v>0</v>
      </c>
      <c r="P62" s="50">
        <f t="shared" si="88"/>
        <v>37503500</v>
      </c>
      <c r="Q62" s="50">
        <f t="shared" si="88"/>
        <v>67783978</v>
      </c>
      <c r="R62" s="50">
        <f t="shared" si="88"/>
        <v>37500000</v>
      </c>
      <c r="S62" s="50">
        <f t="shared" si="88"/>
        <v>67787478</v>
      </c>
      <c r="T62" s="50">
        <f>SUM(T63:T66)</f>
        <v>3500</v>
      </c>
      <c r="U62" s="50">
        <f>SUM(U63:U66)</f>
        <v>9940000</v>
      </c>
      <c r="V62" s="50">
        <f>SUM(V63:V66)</f>
        <v>27560000</v>
      </c>
      <c r="W62" s="50">
        <f>SUM(W63:W66)</f>
        <v>9940000</v>
      </c>
      <c r="X62" s="50">
        <f>SUM(X63:X66)</f>
        <v>0</v>
      </c>
      <c r="Y62" s="52">
        <f t="shared" si="5"/>
        <v>0.35616771065596231</v>
      </c>
      <c r="Z62" s="52">
        <f t="shared" si="6"/>
        <v>9.4408187837873747E-2</v>
      </c>
      <c r="AA62" s="52">
        <f t="shared" si="7"/>
        <v>9.4408187837873747E-2</v>
      </c>
      <c r="AB62" s="52">
        <f t="shared" si="8"/>
        <v>0.26506666666666667</v>
      </c>
      <c r="AC62" s="53">
        <f t="shared" si="9"/>
        <v>1</v>
      </c>
    </row>
    <row r="63" spans="1:29" ht="54.75" customHeight="1" x14ac:dyDescent="0.25">
      <c r="A63" s="54" t="s">
        <v>145</v>
      </c>
      <c r="B63" s="55" t="s">
        <v>42</v>
      </c>
      <c r="C63" s="55">
        <v>20</v>
      </c>
      <c r="D63" s="55" t="s">
        <v>39</v>
      </c>
      <c r="E63" s="69" t="s">
        <v>146</v>
      </c>
      <c r="F63" s="57">
        <v>25266796</v>
      </c>
      <c r="G63" s="57">
        <v>0</v>
      </c>
      <c r="H63" s="57">
        <v>0</v>
      </c>
      <c r="I63" s="57">
        <v>0</v>
      </c>
      <c r="J63" s="57">
        <v>0</v>
      </c>
      <c r="K63" s="57">
        <v>0</v>
      </c>
      <c r="L63" s="57">
        <f t="shared" si="1"/>
        <v>0</v>
      </c>
      <c r="M63" s="58">
        <f>+F63+L63</f>
        <v>25266796</v>
      </c>
      <c r="N63" s="64">
        <f t="shared" si="83"/>
        <v>2.4647187575792986E-6</v>
      </c>
      <c r="O63" s="57">
        <v>0</v>
      </c>
      <c r="P63" s="57">
        <v>6501000</v>
      </c>
      <c r="Q63" s="57">
        <f t="shared" ref="Q63:Q66" si="89">M63-P63</f>
        <v>18765796</v>
      </c>
      <c r="R63" s="57">
        <v>6500000</v>
      </c>
      <c r="S63" s="57">
        <f t="shared" si="79"/>
        <v>18766796</v>
      </c>
      <c r="T63" s="57">
        <f t="shared" si="86"/>
        <v>1000</v>
      </c>
      <c r="U63" s="57">
        <v>5000000</v>
      </c>
      <c r="V63" s="57">
        <f t="shared" si="80"/>
        <v>1500000</v>
      </c>
      <c r="W63" s="57">
        <v>5000000</v>
      </c>
      <c r="X63" s="60">
        <f t="shared" si="87"/>
        <v>0</v>
      </c>
      <c r="Y63" s="61">
        <f t="shared" si="5"/>
        <v>0.25725461985761866</v>
      </c>
      <c r="Z63" s="61">
        <f t="shared" si="6"/>
        <v>0.19788816912124513</v>
      </c>
      <c r="AA63" s="61">
        <f t="shared" si="7"/>
        <v>0.19788816912124513</v>
      </c>
      <c r="AB63" s="61">
        <f t="shared" si="8"/>
        <v>0.76923076923076927</v>
      </c>
      <c r="AC63" s="62">
        <f t="shared" si="9"/>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83"/>
        <v>3.4141707763531021E-7</v>
      </c>
      <c r="O64" s="57"/>
      <c r="P64" s="57">
        <v>3500000</v>
      </c>
      <c r="Q64" s="57">
        <f t="shared" si="89"/>
        <v>0</v>
      </c>
      <c r="R64" s="57">
        <v>3500000</v>
      </c>
      <c r="S64" s="57">
        <f t="shared" si="79"/>
        <v>0</v>
      </c>
      <c r="T64" s="57">
        <f t="shared" si="86"/>
        <v>0</v>
      </c>
      <c r="U64" s="57">
        <v>0</v>
      </c>
      <c r="V64" s="57">
        <f t="shared" si="80"/>
        <v>3500000</v>
      </c>
      <c r="W64" s="57">
        <v>0</v>
      </c>
      <c r="X64" s="60">
        <f t="shared" si="87"/>
        <v>0</v>
      </c>
      <c r="Y64" s="61">
        <f t="shared" si="5"/>
        <v>1</v>
      </c>
      <c r="Z64" s="61">
        <f t="shared" si="6"/>
        <v>0</v>
      </c>
      <c r="AA64" s="61">
        <f t="shared" si="7"/>
        <v>0</v>
      </c>
      <c r="AB64" s="61">
        <f t="shared" si="8"/>
        <v>0</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0</v>
      </c>
      <c r="L65" s="57">
        <f t="shared" si="1"/>
        <v>0</v>
      </c>
      <c r="M65" s="58">
        <f>+F65+L65</f>
        <v>71520682</v>
      </c>
      <c r="N65" s="64">
        <f t="shared" si="83"/>
        <v>6.9766806396926665E-6</v>
      </c>
      <c r="O65" s="57">
        <v>0</v>
      </c>
      <c r="P65" s="57">
        <v>26502000</v>
      </c>
      <c r="Q65" s="57">
        <f t="shared" si="89"/>
        <v>45018682</v>
      </c>
      <c r="R65" s="57">
        <v>26500000</v>
      </c>
      <c r="S65" s="57">
        <f t="shared" si="79"/>
        <v>45020682</v>
      </c>
      <c r="T65" s="57">
        <f t="shared" si="86"/>
        <v>2000</v>
      </c>
      <c r="U65" s="57">
        <v>3940000</v>
      </c>
      <c r="V65" s="57">
        <f t="shared" si="80"/>
        <v>22560000</v>
      </c>
      <c r="W65" s="57">
        <v>3940000</v>
      </c>
      <c r="X65" s="60">
        <f t="shared" si="87"/>
        <v>0</v>
      </c>
      <c r="Y65" s="61">
        <f t="shared" si="5"/>
        <v>0.37052219384597029</v>
      </c>
      <c r="Z65" s="61">
        <f t="shared" si="6"/>
        <v>5.5088960141627286E-2</v>
      </c>
      <c r="AA65" s="61">
        <f t="shared" si="7"/>
        <v>5.5088960141627286E-2</v>
      </c>
      <c r="AB65" s="61">
        <f t="shared" si="8"/>
        <v>0.14867924528301887</v>
      </c>
      <c r="AC65" s="62">
        <f t="shared" si="9"/>
        <v>1</v>
      </c>
    </row>
    <row r="66" spans="1:29" ht="47.25" customHeight="1" x14ac:dyDescent="0.25">
      <c r="A66" s="54" t="s">
        <v>149</v>
      </c>
      <c r="B66" s="55" t="s">
        <v>42</v>
      </c>
      <c r="C66" s="55">
        <v>20</v>
      </c>
      <c r="D66" s="55" t="s">
        <v>39</v>
      </c>
      <c r="E66" s="69" t="s">
        <v>150</v>
      </c>
      <c r="F66" s="57">
        <v>5000000</v>
      </c>
      <c r="G66" s="57">
        <v>0</v>
      </c>
      <c r="H66" s="57">
        <v>0</v>
      </c>
      <c r="I66" s="57">
        <v>0</v>
      </c>
      <c r="J66" s="57">
        <v>0</v>
      </c>
      <c r="K66" s="57">
        <v>0</v>
      </c>
      <c r="L66" s="57">
        <f t="shared" si="1"/>
        <v>0</v>
      </c>
      <c r="M66" s="58">
        <f>+F66+L66</f>
        <v>5000000</v>
      </c>
      <c r="N66" s="63">
        <f t="shared" si="83"/>
        <v>4.8773868233615745E-7</v>
      </c>
      <c r="O66" s="57">
        <v>0</v>
      </c>
      <c r="P66" s="57">
        <v>1000500</v>
      </c>
      <c r="Q66" s="57">
        <f t="shared" si="89"/>
        <v>3999500</v>
      </c>
      <c r="R66" s="57">
        <v>1000000</v>
      </c>
      <c r="S66" s="57">
        <f t="shared" si="79"/>
        <v>4000000</v>
      </c>
      <c r="T66" s="57">
        <f t="shared" si="86"/>
        <v>500</v>
      </c>
      <c r="U66" s="57">
        <v>1000000</v>
      </c>
      <c r="V66" s="57">
        <f t="shared" si="80"/>
        <v>0</v>
      </c>
      <c r="W66" s="57">
        <v>1000000</v>
      </c>
      <c r="X66" s="60">
        <f t="shared" si="87"/>
        <v>0</v>
      </c>
      <c r="Y66" s="61">
        <f t="shared" si="5"/>
        <v>0.2</v>
      </c>
      <c r="Z66" s="61">
        <f t="shared" si="6"/>
        <v>0.2</v>
      </c>
      <c r="AA66" s="61">
        <f t="shared" si="7"/>
        <v>0.2</v>
      </c>
      <c r="AB66" s="61">
        <f t="shared" si="8"/>
        <v>1</v>
      </c>
      <c r="AC66" s="62">
        <f t="shared" si="9"/>
        <v>1</v>
      </c>
    </row>
    <row r="67" spans="1:29" ht="42" customHeight="1" x14ac:dyDescent="0.25">
      <c r="A67" s="46" t="s">
        <v>151</v>
      </c>
      <c r="B67" s="47" t="s">
        <v>42</v>
      </c>
      <c r="C67" s="47">
        <v>20</v>
      </c>
      <c r="D67" s="47" t="s">
        <v>39</v>
      </c>
      <c r="E67" s="48" t="s">
        <v>152</v>
      </c>
      <c r="F67" s="50">
        <f t="shared" ref="F67:K67" si="90">+F70+F80+F87+F93+F76+F68</f>
        <v>21432270903</v>
      </c>
      <c r="G67" s="50">
        <f t="shared" si="90"/>
        <v>0</v>
      </c>
      <c r="H67" s="50">
        <f t="shared" si="90"/>
        <v>0</v>
      </c>
      <c r="I67" s="50">
        <f t="shared" si="90"/>
        <v>0</v>
      </c>
      <c r="J67" s="50">
        <f t="shared" si="90"/>
        <v>7024048</v>
      </c>
      <c r="K67" s="50">
        <f t="shared" si="90"/>
        <v>20526548</v>
      </c>
      <c r="L67" s="50">
        <f t="shared" si="1"/>
        <v>-13502500</v>
      </c>
      <c r="M67" s="50">
        <f t="shared" ref="M67:X67" si="91">+M70+M80+M87+M93+M76+M68</f>
        <v>21418768403</v>
      </c>
      <c r="N67" s="51">
        <f t="shared" si="83"/>
        <v>2.0893523756285088E-3</v>
      </c>
      <c r="O67" s="50">
        <f t="shared" si="91"/>
        <v>0</v>
      </c>
      <c r="P67" s="50">
        <f t="shared" si="91"/>
        <v>14251692316.83</v>
      </c>
      <c r="Q67" s="50">
        <f t="shared" si="91"/>
        <v>7167076086.1700001</v>
      </c>
      <c r="R67" s="50">
        <f t="shared" si="91"/>
        <v>13902176391.83</v>
      </c>
      <c r="S67" s="50">
        <f t="shared" si="91"/>
        <v>7516592011.1700001</v>
      </c>
      <c r="T67" s="50">
        <f t="shared" si="91"/>
        <v>349515925.00000012</v>
      </c>
      <c r="U67" s="50">
        <f t="shared" si="91"/>
        <v>4920386232.4499998</v>
      </c>
      <c r="V67" s="50">
        <f t="shared" si="91"/>
        <v>8981790159.3800011</v>
      </c>
      <c r="W67" s="50">
        <f t="shared" si="91"/>
        <v>4708803874.6000004</v>
      </c>
      <c r="X67" s="50">
        <f t="shared" si="91"/>
        <v>211582357.84999996</v>
      </c>
      <c r="Y67" s="52">
        <f t="shared" si="5"/>
        <v>0.64906516239667655</v>
      </c>
      <c r="Z67" s="52">
        <f t="shared" si="6"/>
        <v>0.22972311665505615</v>
      </c>
      <c r="AA67" s="52">
        <f t="shared" si="7"/>
        <v>0.2198447541895297</v>
      </c>
      <c r="AB67" s="52">
        <f t="shared" si="8"/>
        <v>0.35392920459141936</v>
      </c>
      <c r="AC67" s="53">
        <f t="shared" si="9"/>
        <v>0.95699883142209208</v>
      </c>
    </row>
    <row r="68" spans="1:29" ht="42" customHeight="1" x14ac:dyDescent="0.25">
      <c r="A68" s="46" t="s">
        <v>153</v>
      </c>
      <c r="B68" s="47" t="s">
        <v>42</v>
      </c>
      <c r="C68" s="47">
        <v>20</v>
      </c>
      <c r="D68" s="47" t="s">
        <v>39</v>
      </c>
      <c r="E68" s="48" t="s">
        <v>154</v>
      </c>
      <c r="F68" s="50">
        <f>SUM(F69)</f>
        <v>31530000</v>
      </c>
      <c r="G68" s="50">
        <f t="shared" ref="G68:X68" si="92">+G69</f>
        <v>0</v>
      </c>
      <c r="H68" s="50">
        <f t="shared" si="92"/>
        <v>0</v>
      </c>
      <c r="I68" s="50">
        <f t="shared" si="92"/>
        <v>0</v>
      </c>
      <c r="J68" s="50">
        <f t="shared" si="92"/>
        <v>0</v>
      </c>
      <c r="K68" s="50">
        <f t="shared" si="92"/>
        <v>0</v>
      </c>
      <c r="L68" s="50">
        <f t="shared" si="1"/>
        <v>0</v>
      </c>
      <c r="M68" s="50">
        <f t="shared" si="92"/>
        <v>31530000</v>
      </c>
      <c r="N68" s="68">
        <f t="shared" si="83"/>
        <v>3.0756801308118088E-6</v>
      </c>
      <c r="O68" s="50">
        <f t="shared" si="92"/>
        <v>0</v>
      </c>
      <c r="P68" s="50">
        <f t="shared" si="92"/>
        <v>27501000</v>
      </c>
      <c r="Q68" s="50">
        <f t="shared" si="92"/>
        <v>4029000</v>
      </c>
      <c r="R68" s="50">
        <f t="shared" si="92"/>
        <v>27500000</v>
      </c>
      <c r="S68" s="50">
        <f>+S69</f>
        <v>4030000</v>
      </c>
      <c r="T68" s="50">
        <f t="shared" si="92"/>
        <v>1000</v>
      </c>
      <c r="U68" s="50">
        <f t="shared" si="92"/>
        <v>0</v>
      </c>
      <c r="V68" s="50">
        <f t="shared" si="92"/>
        <v>27500000</v>
      </c>
      <c r="W68" s="50">
        <f t="shared" si="92"/>
        <v>0</v>
      </c>
      <c r="X68" s="50">
        <f t="shared" si="92"/>
        <v>0</v>
      </c>
      <c r="Y68" s="52">
        <f t="shared" si="5"/>
        <v>0.87218522042499202</v>
      </c>
      <c r="Z68" s="52">
        <f t="shared" si="6"/>
        <v>0</v>
      </c>
      <c r="AA68" s="52">
        <f t="shared" si="7"/>
        <v>0</v>
      </c>
      <c r="AB68" s="52">
        <f t="shared" si="8"/>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0</v>
      </c>
      <c r="L69" s="57">
        <f t="shared" si="1"/>
        <v>0</v>
      </c>
      <c r="M69" s="58">
        <f>+F69+L69</f>
        <v>31530000</v>
      </c>
      <c r="N69" s="64">
        <f t="shared" si="83"/>
        <v>3.0756801308118088E-6</v>
      </c>
      <c r="O69" s="57">
        <v>0</v>
      </c>
      <c r="P69" s="57">
        <v>27501000</v>
      </c>
      <c r="Q69" s="57">
        <f t="shared" ref="Q69" si="93">M69-P69</f>
        <v>4029000</v>
      </c>
      <c r="R69" s="57">
        <v>27500000</v>
      </c>
      <c r="S69" s="57">
        <f t="shared" ref="S69" si="94">+M69-R69</f>
        <v>4030000</v>
      </c>
      <c r="T69" s="57">
        <f t="shared" ref="T69:T93" si="95">P69-R69</f>
        <v>1000</v>
      </c>
      <c r="U69" s="57">
        <v>0</v>
      </c>
      <c r="V69" s="57">
        <f t="shared" ref="V69" si="96">+R69-U69</f>
        <v>27500000</v>
      </c>
      <c r="W69" s="57">
        <v>0</v>
      </c>
      <c r="X69" s="60">
        <f t="shared" ref="X69" si="97">+U69-W69</f>
        <v>0</v>
      </c>
      <c r="Y69" s="61">
        <f t="shared" si="5"/>
        <v>0.87218522042499202</v>
      </c>
      <c r="Z69" s="61">
        <f t="shared" si="6"/>
        <v>0</v>
      </c>
      <c r="AA69" s="61">
        <f t="shared" si="7"/>
        <v>0</v>
      </c>
      <c r="AB69" s="61">
        <f t="shared" si="8"/>
        <v>0</v>
      </c>
      <c r="AC69" s="62" t="s">
        <v>41</v>
      </c>
    </row>
    <row r="70" spans="1:29" ht="90" customHeight="1" x14ac:dyDescent="0.25">
      <c r="A70" s="46" t="s">
        <v>157</v>
      </c>
      <c r="B70" s="47" t="s">
        <v>42</v>
      </c>
      <c r="C70" s="47">
        <v>20</v>
      </c>
      <c r="D70" s="47" t="s">
        <v>39</v>
      </c>
      <c r="E70" s="48" t="s">
        <v>158</v>
      </c>
      <c r="F70" s="50">
        <f>SUM(F71:F75)</f>
        <v>825691953</v>
      </c>
      <c r="G70" s="50">
        <f t="shared" ref="G70:X70" si="98">SUM(G71:G75)</f>
        <v>0</v>
      </c>
      <c r="H70" s="50">
        <f t="shared" si="98"/>
        <v>0</v>
      </c>
      <c r="I70" s="50">
        <f t="shared" si="98"/>
        <v>0</v>
      </c>
      <c r="J70" s="50">
        <f t="shared" si="98"/>
        <v>6969048</v>
      </c>
      <c r="K70" s="50">
        <f t="shared" si="98"/>
        <v>1968048</v>
      </c>
      <c r="L70" s="50">
        <f t="shared" si="1"/>
        <v>5001000</v>
      </c>
      <c r="M70" s="50">
        <f t="shared" si="98"/>
        <v>830692953</v>
      </c>
      <c r="N70" s="51">
        <f t="shared" si="83"/>
        <v>8.1032217264430316E-5</v>
      </c>
      <c r="O70" s="50">
        <f t="shared" si="98"/>
        <v>0</v>
      </c>
      <c r="P70" s="50">
        <f t="shared" si="98"/>
        <v>789432503</v>
      </c>
      <c r="Q70" s="50">
        <f t="shared" si="98"/>
        <v>41260450</v>
      </c>
      <c r="R70" s="50">
        <f t="shared" si="98"/>
        <v>767189818.86000001</v>
      </c>
      <c r="S70" s="50">
        <f t="shared" si="98"/>
        <v>63503134.140000001</v>
      </c>
      <c r="T70" s="50">
        <f t="shared" si="98"/>
        <v>22242684.140000001</v>
      </c>
      <c r="U70" s="50">
        <f t="shared" si="98"/>
        <v>9029386.8599999994</v>
      </c>
      <c r="V70" s="50">
        <f t="shared" si="98"/>
        <v>758160432</v>
      </c>
      <c r="W70" s="50">
        <f t="shared" si="98"/>
        <v>9029386.8599999994</v>
      </c>
      <c r="X70" s="50">
        <f t="shared" si="98"/>
        <v>0</v>
      </c>
      <c r="Y70" s="52">
        <f t="shared" si="5"/>
        <v>0.92355402328783209</v>
      </c>
      <c r="Z70" s="52">
        <f t="shared" si="6"/>
        <v>1.0869704416524646E-2</v>
      </c>
      <c r="AA70" s="52">
        <f t="shared" si="7"/>
        <v>1.0869704416524646E-2</v>
      </c>
      <c r="AB70" s="52">
        <f t="shared" si="8"/>
        <v>1.1769429987245072E-2</v>
      </c>
      <c r="AC70" s="53">
        <f t="shared" si="9"/>
        <v>1</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83"/>
        <v>2.1979409157883095E-6</v>
      </c>
      <c r="O71" s="57">
        <v>0</v>
      </c>
      <c r="P71" s="57">
        <v>4000000</v>
      </c>
      <c r="Q71" s="57">
        <f t="shared" ref="Q71:Q75" si="99">M71-P71</f>
        <v>18531952</v>
      </c>
      <c r="R71" s="57">
        <v>4000000</v>
      </c>
      <c r="S71" s="57">
        <f t="shared" ref="S71:S93" si="100">+M71-R71</f>
        <v>18531952</v>
      </c>
      <c r="T71" s="57">
        <f t="shared" si="95"/>
        <v>0</v>
      </c>
      <c r="U71" s="57">
        <v>4000000</v>
      </c>
      <c r="V71" s="57">
        <f t="shared" ref="V71:V75" si="101">+R71-U71</f>
        <v>0</v>
      </c>
      <c r="W71" s="57">
        <v>4000000</v>
      </c>
      <c r="X71" s="60">
        <f t="shared" ref="X71:X93" si="102">+U71-W71</f>
        <v>0</v>
      </c>
      <c r="Y71" s="61">
        <f t="shared" si="5"/>
        <v>0.17752567553845314</v>
      </c>
      <c r="Z71" s="61">
        <f t="shared" si="6"/>
        <v>0.17752567553845314</v>
      </c>
      <c r="AA71" s="61">
        <f t="shared" si="7"/>
        <v>0.17752567553845314</v>
      </c>
      <c r="AB71" s="61">
        <f t="shared" si="8"/>
        <v>1</v>
      </c>
      <c r="AC71" s="62">
        <f t="shared" si="9"/>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83"/>
        <v>6.7981485773148668E-7</v>
      </c>
      <c r="O72" s="57">
        <v>0</v>
      </c>
      <c r="P72" s="57">
        <v>6969048</v>
      </c>
      <c r="Q72" s="57">
        <f t="shared" si="99"/>
        <v>0</v>
      </c>
      <c r="R72" s="57">
        <v>6968048</v>
      </c>
      <c r="S72" s="57">
        <f t="shared" si="100"/>
        <v>1000</v>
      </c>
      <c r="T72" s="57">
        <f t="shared" si="95"/>
        <v>1000</v>
      </c>
      <c r="U72" s="57">
        <v>0</v>
      </c>
      <c r="V72" s="57">
        <f t="shared" si="101"/>
        <v>6968048</v>
      </c>
      <c r="W72" s="57">
        <v>0</v>
      </c>
      <c r="X72" s="60">
        <f t="shared" si="102"/>
        <v>0</v>
      </c>
      <c r="Y72" s="61">
        <f t="shared" si="5"/>
        <v>0.99985650837818885</v>
      </c>
      <c r="Z72" s="61">
        <f t="shared" si="6"/>
        <v>0</v>
      </c>
      <c r="AA72" s="61">
        <f t="shared" si="7"/>
        <v>0</v>
      </c>
      <c r="AB72" s="61">
        <f t="shared" si="8"/>
        <v>0</v>
      </c>
      <c r="AC72" s="62" t="s">
        <v>41</v>
      </c>
    </row>
    <row r="73" spans="1:29" ht="42" customHeight="1" x14ac:dyDescent="0.25">
      <c r="A73" s="54" t="s">
        <v>163</v>
      </c>
      <c r="B73" s="55" t="s">
        <v>42</v>
      </c>
      <c r="C73" s="55">
        <v>20</v>
      </c>
      <c r="D73" s="55" t="s">
        <v>39</v>
      </c>
      <c r="E73" s="69" t="s">
        <v>164</v>
      </c>
      <c r="F73" s="57">
        <v>25423160</v>
      </c>
      <c r="G73" s="57">
        <v>0</v>
      </c>
      <c r="H73" s="57">
        <v>0</v>
      </c>
      <c r="I73" s="57">
        <v>0</v>
      </c>
      <c r="J73" s="57">
        <v>0</v>
      </c>
      <c r="K73" s="57">
        <v>0</v>
      </c>
      <c r="L73" s="57">
        <f t="shared" si="1"/>
        <v>0</v>
      </c>
      <c r="M73" s="58">
        <f>+F73+L73</f>
        <v>25423160</v>
      </c>
      <c r="N73" s="64">
        <f t="shared" si="83"/>
        <v>2.479971711844261E-6</v>
      </c>
      <c r="O73" s="57">
        <v>0</v>
      </c>
      <c r="P73" s="57">
        <v>13885882</v>
      </c>
      <c r="Q73" s="57">
        <f t="shared" si="99"/>
        <v>11537278</v>
      </c>
      <c r="R73" s="57">
        <v>6885382</v>
      </c>
      <c r="S73" s="57">
        <f t="shared" si="100"/>
        <v>18537778</v>
      </c>
      <c r="T73" s="57">
        <f t="shared" si="95"/>
        <v>7000500</v>
      </c>
      <c r="U73" s="57">
        <v>5000000</v>
      </c>
      <c r="V73" s="57">
        <f t="shared" si="101"/>
        <v>1885382</v>
      </c>
      <c r="W73" s="57">
        <v>5000000</v>
      </c>
      <c r="X73" s="60">
        <f t="shared" si="102"/>
        <v>0</v>
      </c>
      <c r="Y73" s="61">
        <f t="shared" ref="Y73:Y136" si="103">+R73/M73</f>
        <v>0.27083108472746897</v>
      </c>
      <c r="Z73" s="61">
        <f t="shared" ref="Z73:Z136" si="104">+U73/M73</f>
        <v>0.1966710668540024</v>
      </c>
      <c r="AA73" s="61">
        <f t="shared" ref="AA73:AA136" si="105">+W73/M73</f>
        <v>0.1966710668540024</v>
      </c>
      <c r="AB73" s="61">
        <f t="shared" ref="AB73:AB91" si="106">+U73/R73</f>
        <v>0.72617612210912919</v>
      </c>
      <c r="AC73" s="62">
        <f t="shared" ref="AC73:AC87" si="107">+W73/U73</f>
        <v>1</v>
      </c>
    </row>
    <row r="74" spans="1:29" ht="42" customHeight="1" x14ac:dyDescent="0.25">
      <c r="A74" s="54" t="s">
        <v>165</v>
      </c>
      <c r="B74" s="55" t="s">
        <v>42</v>
      </c>
      <c r="C74" s="55">
        <v>20</v>
      </c>
      <c r="D74" s="55" t="s">
        <v>39</v>
      </c>
      <c r="E74" s="69" t="s">
        <v>166</v>
      </c>
      <c r="F74" s="57">
        <v>752677982</v>
      </c>
      <c r="G74" s="57">
        <v>0</v>
      </c>
      <c r="H74" s="57">
        <v>0</v>
      </c>
      <c r="I74" s="57">
        <v>0</v>
      </c>
      <c r="J74" s="57">
        <v>0</v>
      </c>
      <c r="K74" s="57">
        <v>0</v>
      </c>
      <c r="L74" s="57">
        <f t="shared" si="1"/>
        <v>0</v>
      </c>
      <c r="M74" s="58">
        <f>+F74+L74</f>
        <v>752677982</v>
      </c>
      <c r="N74" s="65">
        <f t="shared" si="83"/>
        <v>7.342203343282361E-5</v>
      </c>
      <c r="O74" s="57">
        <v>0</v>
      </c>
      <c r="P74" s="57">
        <v>749357002</v>
      </c>
      <c r="Q74" s="57">
        <f t="shared" si="99"/>
        <v>3320980</v>
      </c>
      <c r="R74" s="57">
        <v>749307002</v>
      </c>
      <c r="S74" s="57">
        <f t="shared" si="100"/>
        <v>3370980</v>
      </c>
      <c r="T74" s="57">
        <f t="shared" si="95"/>
        <v>50000</v>
      </c>
      <c r="U74" s="57">
        <v>0</v>
      </c>
      <c r="V74" s="57">
        <f t="shared" si="101"/>
        <v>749307002</v>
      </c>
      <c r="W74" s="57">
        <v>0</v>
      </c>
      <c r="X74" s="60">
        <f t="shared" si="102"/>
        <v>0</v>
      </c>
      <c r="Y74" s="61">
        <f t="shared" si="103"/>
        <v>0.99552135165287725</v>
      </c>
      <c r="Z74" s="61">
        <f t="shared" si="104"/>
        <v>0</v>
      </c>
      <c r="AA74" s="61">
        <f t="shared" si="105"/>
        <v>0</v>
      </c>
      <c r="AB74" s="61">
        <f t="shared" si="106"/>
        <v>0</v>
      </c>
      <c r="AC74" s="62" t="s">
        <v>41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8">+G75-H75-I75+J75-K75</f>
        <v>0</v>
      </c>
      <c r="M75" s="58">
        <f>+F75+L75</f>
        <v>23090811</v>
      </c>
      <c r="N75" s="64">
        <f t="shared" si="83"/>
        <v>2.2524563462426498E-6</v>
      </c>
      <c r="O75" s="57">
        <v>0</v>
      </c>
      <c r="P75" s="57">
        <v>15220571</v>
      </c>
      <c r="Q75" s="57">
        <f t="shared" si="99"/>
        <v>7870240</v>
      </c>
      <c r="R75" s="57">
        <v>29386.86</v>
      </c>
      <c r="S75" s="57">
        <f t="shared" si="100"/>
        <v>23061424.140000001</v>
      </c>
      <c r="T75" s="57">
        <f t="shared" si="95"/>
        <v>15191184.140000001</v>
      </c>
      <c r="U75" s="57">
        <v>29386.86</v>
      </c>
      <c r="V75" s="57">
        <f t="shared" si="101"/>
        <v>0</v>
      </c>
      <c r="W75" s="57">
        <v>29386.86</v>
      </c>
      <c r="X75" s="60">
        <f t="shared" si="102"/>
        <v>0</v>
      </c>
      <c r="Y75" s="61">
        <f t="shared" si="103"/>
        <v>1.2726646976583022E-3</v>
      </c>
      <c r="Z75" s="61">
        <f t="shared" si="104"/>
        <v>1.2726646976583022E-3</v>
      </c>
      <c r="AA75" s="61">
        <f t="shared" si="105"/>
        <v>1.2726646976583022E-3</v>
      </c>
      <c r="AB75" s="61">
        <f t="shared" si="106"/>
        <v>1</v>
      </c>
      <c r="AC75" s="62">
        <f t="shared" si="107"/>
        <v>1</v>
      </c>
    </row>
    <row r="76" spans="1:29" ht="69.75" customHeight="1" x14ac:dyDescent="0.25">
      <c r="A76" s="46" t="s">
        <v>169</v>
      </c>
      <c r="B76" s="47" t="s">
        <v>42</v>
      </c>
      <c r="C76" s="47">
        <v>20</v>
      </c>
      <c r="D76" s="47" t="s">
        <v>39</v>
      </c>
      <c r="E76" s="74" t="s">
        <v>170</v>
      </c>
      <c r="F76" s="50">
        <f t="shared" ref="F76:X76" si="109">SUM(F77:F79)</f>
        <v>10466197495</v>
      </c>
      <c r="G76" s="50">
        <f t="shared" si="109"/>
        <v>0</v>
      </c>
      <c r="H76" s="50">
        <f t="shared" si="109"/>
        <v>0</v>
      </c>
      <c r="I76" s="50">
        <f t="shared" si="109"/>
        <v>0</v>
      </c>
      <c r="J76" s="50">
        <f t="shared" si="109"/>
        <v>0</v>
      </c>
      <c r="K76" s="50">
        <f t="shared" si="109"/>
        <v>0</v>
      </c>
      <c r="L76" s="50">
        <f t="shared" si="108"/>
        <v>0</v>
      </c>
      <c r="M76" s="50">
        <f t="shared" si="109"/>
        <v>10466197495</v>
      </c>
      <c r="N76" s="51">
        <f t="shared" si="83"/>
        <v>1.0209538750562584E-3</v>
      </c>
      <c r="O76" s="50">
        <f t="shared" si="109"/>
        <v>0</v>
      </c>
      <c r="P76" s="50">
        <f t="shared" si="109"/>
        <v>6938778541</v>
      </c>
      <c r="Q76" s="50">
        <f t="shared" si="109"/>
        <v>3527418954</v>
      </c>
      <c r="R76" s="50">
        <f t="shared" si="109"/>
        <v>6924778241</v>
      </c>
      <c r="S76" s="50">
        <f t="shared" si="109"/>
        <v>3541419254</v>
      </c>
      <c r="T76" s="50">
        <f t="shared" si="109"/>
        <v>14000300</v>
      </c>
      <c r="U76" s="50">
        <f t="shared" si="109"/>
        <v>3180142395.5599999</v>
      </c>
      <c r="V76" s="50">
        <f t="shared" si="109"/>
        <v>3744635845.4400001</v>
      </c>
      <c r="W76" s="50">
        <f t="shared" si="109"/>
        <v>3178942395.5599999</v>
      </c>
      <c r="X76" s="50">
        <f t="shared" si="109"/>
        <v>1200000</v>
      </c>
      <c r="Y76" s="52">
        <f t="shared" si="103"/>
        <v>0.66163267455139874</v>
      </c>
      <c r="Z76" s="52">
        <f t="shared" si="104"/>
        <v>0.30384888084514405</v>
      </c>
      <c r="AA76" s="52">
        <f t="shared" si="105"/>
        <v>0.30373422602417649</v>
      </c>
      <c r="AB76" s="52">
        <f t="shared" si="106"/>
        <v>0.45924104496677121</v>
      </c>
      <c r="AC76" s="53">
        <f t="shared" si="107"/>
        <v>0.99962265840621622</v>
      </c>
    </row>
    <row r="77" spans="1:29" ht="42" customHeight="1" x14ac:dyDescent="0.25">
      <c r="A77" s="54" t="s">
        <v>171</v>
      </c>
      <c r="B77" s="55" t="s">
        <v>42</v>
      </c>
      <c r="C77" s="55">
        <v>20</v>
      </c>
      <c r="D77" s="55" t="s">
        <v>39</v>
      </c>
      <c r="E77" s="56" t="s">
        <v>172</v>
      </c>
      <c r="F77" s="57">
        <v>2058984641</v>
      </c>
      <c r="G77" s="57">
        <v>0</v>
      </c>
      <c r="H77" s="57">
        <v>0</v>
      </c>
      <c r="I77" s="57">
        <v>0</v>
      </c>
      <c r="J77" s="57">
        <v>0</v>
      </c>
      <c r="K77" s="57">
        <v>0</v>
      </c>
      <c r="L77" s="57">
        <f t="shared" si="108"/>
        <v>0</v>
      </c>
      <c r="M77" s="58">
        <f>+F77+L77</f>
        <v>2058984641</v>
      </c>
      <c r="N77" s="59">
        <f t="shared" si="83"/>
        <v>2.0084929115034525E-4</v>
      </c>
      <c r="O77" s="57">
        <v>0</v>
      </c>
      <c r="P77" s="57">
        <v>1143864561</v>
      </c>
      <c r="Q77" s="57">
        <f t="shared" ref="Q77:Q79" si="110">M77-P77</f>
        <v>915120080</v>
      </c>
      <c r="R77" s="57">
        <v>1129864561</v>
      </c>
      <c r="S77" s="57">
        <f t="shared" si="100"/>
        <v>929120080</v>
      </c>
      <c r="T77" s="57">
        <f t="shared" si="95"/>
        <v>14000000</v>
      </c>
      <c r="U77" s="57">
        <v>985656375</v>
      </c>
      <c r="V77" s="57">
        <f t="shared" ref="V77:V79" si="111">+R77-U77</f>
        <v>144208186</v>
      </c>
      <c r="W77" s="57">
        <v>985656375</v>
      </c>
      <c r="X77" s="60">
        <f t="shared" si="102"/>
        <v>0</v>
      </c>
      <c r="Y77" s="61">
        <f t="shared" si="103"/>
        <v>0.5487484163316787</v>
      </c>
      <c r="Z77" s="61">
        <f t="shared" si="104"/>
        <v>0.4787099210809509</v>
      </c>
      <c r="AA77" s="61">
        <f t="shared" si="105"/>
        <v>0.4787099210809509</v>
      </c>
      <c r="AB77" s="61">
        <f t="shared" si="106"/>
        <v>0.87236683848870622</v>
      </c>
      <c r="AC77" s="62">
        <f t="shared" si="107"/>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8"/>
        <v>0</v>
      </c>
      <c r="M78" s="58">
        <f>+F78+L78</f>
        <v>8298070764</v>
      </c>
      <c r="N78" s="59">
        <f t="shared" si="83"/>
        <v>8.0945802007311026E-4</v>
      </c>
      <c r="O78" s="57">
        <v>0</v>
      </c>
      <c r="P78" s="57">
        <v>5712246421</v>
      </c>
      <c r="Q78" s="57">
        <f t="shared" si="110"/>
        <v>2585824343</v>
      </c>
      <c r="R78" s="57">
        <v>5712246421</v>
      </c>
      <c r="S78" s="57">
        <f t="shared" si="100"/>
        <v>2585824343</v>
      </c>
      <c r="T78" s="57">
        <f t="shared" si="95"/>
        <v>0</v>
      </c>
      <c r="U78" s="57">
        <v>2193286020.5599999</v>
      </c>
      <c r="V78" s="57">
        <f t="shared" si="111"/>
        <v>3518960400.4400001</v>
      </c>
      <c r="W78" s="57">
        <v>2193286020.5599999</v>
      </c>
      <c r="X78" s="60">
        <f t="shared" si="102"/>
        <v>0</v>
      </c>
      <c r="Y78" s="61">
        <f t="shared" si="103"/>
        <v>0.6883824666549927</v>
      </c>
      <c r="Z78" s="61">
        <f t="shared" si="104"/>
        <v>0.2643127641276885</v>
      </c>
      <c r="AA78" s="61">
        <f t="shared" si="105"/>
        <v>0.2643127641276885</v>
      </c>
      <c r="AB78" s="61">
        <f t="shared" si="106"/>
        <v>0.38396208057425468</v>
      </c>
      <c r="AC78" s="62">
        <f t="shared" si="107"/>
        <v>1</v>
      </c>
    </row>
    <row r="79" spans="1:29" ht="42" customHeight="1" x14ac:dyDescent="0.25">
      <c r="A79" s="54" t="s">
        <v>175</v>
      </c>
      <c r="B79" s="55" t="s">
        <v>42</v>
      </c>
      <c r="C79" s="55">
        <v>20</v>
      </c>
      <c r="D79" s="55" t="s">
        <v>39</v>
      </c>
      <c r="E79" s="56" t="s">
        <v>176</v>
      </c>
      <c r="F79" s="57">
        <v>109142090</v>
      </c>
      <c r="G79" s="57">
        <v>0</v>
      </c>
      <c r="H79" s="57">
        <v>0</v>
      </c>
      <c r="I79" s="57">
        <v>0</v>
      </c>
      <c r="J79" s="57">
        <v>0</v>
      </c>
      <c r="K79" s="57">
        <v>0</v>
      </c>
      <c r="L79" s="57">
        <f t="shared" si="108"/>
        <v>0</v>
      </c>
      <c r="M79" s="58">
        <f>+F79+L79</f>
        <v>109142090</v>
      </c>
      <c r="N79" s="65">
        <f t="shared" si="83"/>
        <v>1.0646563832802861E-5</v>
      </c>
      <c r="O79" s="57">
        <v>0</v>
      </c>
      <c r="P79" s="57">
        <v>82667559</v>
      </c>
      <c r="Q79" s="57">
        <f t="shared" si="110"/>
        <v>26474531</v>
      </c>
      <c r="R79" s="57">
        <v>82667259</v>
      </c>
      <c r="S79" s="57">
        <f t="shared" si="100"/>
        <v>26474831</v>
      </c>
      <c r="T79" s="57">
        <f t="shared" si="95"/>
        <v>300</v>
      </c>
      <c r="U79" s="57">
        <v>1200000</v>
      </c>
      <c r="V79" s="57">
        <f t="shared" si="111"/>
        <v>81467259</v>
      </c>
      <c r="W79" s="57">
        <v>0</v>
      </c>
      <c r="X79" s="60">
        <f t="shared" si="102"/>
        <v>1200000</v>
      </c>
      <c r="Y79" s="61">
        <f t="shared" si="103"/>
        <v>0.7574278539104391</v>
      </c>
      <c r="Z79" s="61">
        <f t="shared" si="104"/>
        <v>1.0994841678402896E-2</v>
      </c>
      <c r="AA79" s="61">
        <f t="shared" si="105"/>
        <v>0</v>
      </c>
      <c r="AB79" s="61">
        <f t="shared" si="106"/>
        <v>1.4516025020256205E-2</v>
      </c>
      <c r="AC79" s="62">
        <f t="shared" si="107"/>
        <v>0</v>
      </c>
    </row>
    <row r="80" spans="1:29" ht="56.25" customHeight="1" x14ac:dyDescent="0.25">
      <c r="A80" s="46" t="s">
        <v>177</v>
      </c>
      <c r="B80" s="47" t="s">
        <v>42</v>
      </c>
      <c r="C80" s="47">
        <v>20</v>
      </c>
      <c r="D80" s="47" t="s">
        <v>39</v>
      </c>
      <c r="E80" s="48" t="s">
        <v>178</v>
      </c>
      <c r="F80" s="50">
        <f t="shared" ref="F80:X80" si="112">SUM(F81:F86)</f>
        <v>9755136599</v>
      </c>
      <c r="G80" s="50">
        <f t="shared" si="112"/>
        <v>0</v>
      </c>
      <c r="H80" s="50">
        <f t="shared" si="112"/>
        <v>0</v>
      </c>
      <c r="I80" s="50">
        <f t="shared" si="112"/>
        <v>0</v>
      </c>
      <c r="J80" s="50">
        <f t="shared" si="112"/>
        <v>0</v>
      </c>
      <c r="K80" s="50">
        <f t="shared" si="112"/>
        <v>18558500</v>
      </c>
      <c r="L80" s="50">
        <f t="shared" si="108"/>
        <v>-18558500</v>
      </c>
      <c r="M80" s="50">
        <f t="shared" si="112"/>
        <v>9736578099</v>
      </c>
      <c r="N80" s="51">
        <f t="shared" si="83"/>
        <v>9.4978115449386976E-4</v>
      </c>
      <c r="O80" s="50">
        <f t="shared" si="112"/>
        <v>0</v>
      </c>
      <c r="P80" s="50">
        <f>SUM(P81:P86)</f>
        <v>6168384234.8299999</v>
      </c>
      <c r="Q80" s="50">
        <f t="shared" si="112"/>
        <v>3568193864.1699996</v>
      </c>
      <c r="R80" s="50">
        <f t="shared" si="112"/>
        <v>5857970710.8299999</v>
      </c>
      <c r="S80" s="50">
        <f>SUM(S81:S86)</f>
        <v>3878607388.1700001</v>
      </c>
      <c r="T80" s="50">
        <f t="shared" si="112"/>
        <v>310413524.00000012</v>
      </c>
      <c r="U80" s="50">
        <f t="shared" si="112"/>
        <v>1727043936.8899999</v>
      </c>
      <c r="V80" s="50">
        <f t="shared" si="112"/>
        <v>4130926773.9400001</v>
      </c>
      <c r="W80" s="50">
        <f>SUM(W81:W86)</f>
        <v>1516661579.04</v>
      </c>
      <c r="X80" s="50">
        <f t="shared" si="112"/>
        <v>210382357.84999996</v>
      </c>
      <c r="Y80" s="52">
        <f t="shared" si="103"/>
        <v>0.60164573747235139</v>
      </c>
      <c r="Z80" s="52">
        <f t="shared" si="104"/>
        <v>0.17737688942970392</v>
      </c>
      <c r="AA80" s="52">
        <f t="shared" si="105"/>
        <v>0.15576946681049778</v>
      </c>
      <c r="AB80" s="52">
        <f t="shared" si="106"/>
        <v>0.29481948991262535</v>
      </c>
      <c r="AC80" s="53">
        <f t="shared" si="107"/>
        <v>0.87818355204740817</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8"/>
        <v>0</v>
      </c>
      <c r="M81" s="58">
        <f t="shared" ref="M81:M86" si="113">+F81+L81</f>
        <v>2192242194</v>
      </c>
      <c r="N81" s="59">
        <f t="shared" si="83"/>
        <v>2.1384826381265736E-4</v>
      </c>
      <c r="O81" s="57">
        <v>0</v>
      </c>
      <c r="P81" s="57">
        <v>1411718000</v>
      </c>
      <c r="Q81" s="57">
        <f t="shared" ref="Q81:Q86" si="114">M81-P81</f>
        <v>780524194</v>
      </c>
      <c r="R81" s="57">
        <v>1411518000</v>
      </c>
      <c r="S81" s="57">
        <f t="shared" si="100"/>
        <v>780724194</v>
      </c>
      <c r="T81" s="57">
        <f t="shared" si="95"/>
        <v>200000</v>
      </c>
      <c r="U81" s="57">
        <v>421452500</v>
      </c>
      <c r="V81" s="57">
        <f t="shared" ref="V81:V86" si="115">+R81-U81</f>
        <v>990065500</v>
      </c>
      <c r="W81" s="57">
        <v>396896500</v>
      </c>
      <c r="X81" s="60">
        <f t="shared" si="102"/>
        <v>24556000</v>
      </c>
      <c r="Y81" s="61">
        <f t="shared" si="103"/>
        <v>0.64386955230732135</v>
      </c>
      <c r="Z81" s="61">
        <f t="shared" si="104"/>
        <v>0.19224723488740589</v>
      </c>
      <c r="AA81" s="61">
        <f t="shared" si="105"/>
        <v>0.18104591777599915</v>
      </c>
      <c r="AB81" s="61">
        <f t="shared" si="106"/>
        <v>0.29858103120186918</v>
      </c>
      <c r="AC81" s="62">
        <f t="shared" si="107"/>
        <v>0.94173483370012046</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8"/>
        <v>0</v>
      </c>
      <c r="M82" s="58">
        <f t="shared" si="113"/>
        <v>4636565048</v>
      </c>
      <c r="N82" s="59">
        <f t="shared" si="83"/>
        <v>4.522864254154805E-4</v>
      </c>
      <c r="O82" s="57">
        <v>0</v>
      </c>
      <c r="P82" s="57">
        <v>3091025920</v>
      </c>
      <c r="Q82" s="57">
        <f t="shared" si="114"/>
        <v>1545539128</v>
      </c>
      <c r="R82" s="57">
        <v>3072260060</v>
      </c>
      <c r="S82" s="57">
        <f t="shared" si="100"/>
        <v>1564304988</v>
      </c>
      <c r="T82" s="57">
        <f t="shared" si="95"/>
        <v>18765860</v>
      </c>
      <c r="U82" s="57">
        <v>936133240</v>
      </c>
      <c r="V82" s="57">
        <f t="shared" si="115"/>
        <v>2136126820</v>
      </c>
      <c r="W82" s="57">
        <v>821693640</v>
      </c>
      <c r="X82" s="60">
        <f t="shared" si="102"/>
        <v>114439600</v>
      </c>
      <c r="Y82" s="61">
        <f t="shared" si="103"/>
        <v>0.6626155415042071</v>
      </c>
      <c r="Z82" s="61">
        <f t="shared" si="104"/>
        <v>0.20190231999523109</v>
      </c>
      <c r="AA82" s="61">
        <f t="shared" si="105"/>
        <v>0.17722034124258446</v>
      </c>
      <c r="AB82" s="61">
        <f t="shared" si="106"/>
        <v>0.30470507760335885</v>
      </c>
      <c r="AC82" s="62">
        <f t="shared" si="107"/>
        <v>0.87775287201638097</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8"/>
        <v>0</v>
      </c>
      <c r="M83" s="58">
        <f t="shared" si="113"/>
        <v>3139043</v>
      </c>
      <c r="N83" s="63">
        <f t="shared" si="83"/>
        <v>3.0620653932330774E-7</v>
      </c>
      <c r="O83" s="57">
        <v>0</v>
      </c>
      <c r="P83" s="57">
        <v>3139043</v>
      </c>
      <c r="Q83" s="57">
        <f t="shared" si="114"/>
        <v>0</v>
      </c>
      <c r="R83" s="57">
        <v>771745</v>
      </c>
      <c r="S83" s="57">
        <f t="shared" si="100"/>
        <v>2367298</v>
      </c>
      <c r="T83" s="57">
        <f t="shared" si="95"/>
        <v>2367298</v>
      </c>
      <c r="U83" s="57">
        <v>771745</v>
      </c>
      <c r="V83" s="57">
        <f t="shared" si="115"/>
        <v>0</v>
      </c>
      <c r="W83" s="57">
        <v>771745</v>
      </c>
      <c r="X83" s="60">
        <f t="shared" si="102"/>
        <v>0</v>
      </c>
      <c r="Y83" s="61">
        <f t="shared" si="103"/>
        <v>0.24585359295810857</v>
      </c>
      <c r="Z83" s="61">
        <f t="shared" si="104"/>
        <v>0.24585359295810857</v>
      </c>
      <c r="AA83" s="61">
        <f t="shared" si="105"/>
        <v>0.24585359295810857</v>
      </c>
      <c r="AB83" s="61">
        <f t="shared" si="106"/>
        <v>1</v>
      </c>
      <c r="AC83" s="62">
        <f t="shared" si="107"/>
        <v>1</v>
      </c>
    </row>
    <row r="84" spans="1:29" ht="42" customHeight="1" x14ac:dyDescent="0.25">
      <c r="A84" s="54" t="s">
        <v>185</v>
      </c>
      <c r="B84" s="55" t="s">
        <v>42</v>
      </c>
      <c r="C84" s="55">
        <v>20</v>
      </c>
      <c r="D84" s="55" t="s">
        <v>39</v>
      </c>
      <c r="E84" s="56" t="s">
        <v>186</v>
      </c>
      <c r="F84" s="57">
        <v>2090733752</v>
      </c>
      <c r="G84" s="57">
        <v>0</v>
      </c>
      <c r="H84" s="57">
        <v>0</v>
      </c>
      <c r="I84" s="57">
        <v>0</v>
      </c>
      <c r="J84" s="57">
        <v>0</v>
      </c>
      <c r="K84" s="57">
        <v>0</v>
      </c>
      <c r="L84" s="57">
        <f t="shared" si="108"/>
        <v>0</v>
      </c>
      <c r="M84" s="58">
        <f t="shared" si="113"/>
        <v>2090733752</v>
      </c>
      <c r="N84" s="59">
        <f t="shared" si="83"/>
        <v>2.0394634506324213E-4</v>
      </c>
      <c r="O84" s="57">
        <v>0</v>
      </c>
      <c r="P84" s="57">
        <v>1154473173.4300001</v>
      </c>
      <c r="Q84" s="57">
        <f t="shared" si="114"/>
        <v>936260578.56999993</v>
      </c>
      <c r="R84" s="57">
        <v>1040443807.4299999</v>
      </c>
      <c r="S84" s="57">
        <f t="shared" si="100"/>
        <v>1050289944.5700001</v>
      </c>
      <c r="T84" s="57">
        <f t="shared" si="95"/>
        <v>114029366.00000012</v>
      </c>
      <c r="U84" s="57">
        <v>359686451.88999999</v>
      </c>
      <c r="V84" s="57">
        <f t="shared" si="115"/>
        <v>680757355.53999996</v>
      </c>
      <c r="W84" s="57">
        <v>288299694.04000002</v>
      </c>
      <c r="X84" s="60">
        <f t="shared" si="102"/>
        <v>71386757.849999964</v>
      </c>
      <c r="Y84" s="61">
        <f t="shared" si="103"/>
        <v>0.49764529148425013</v>
      </c>
      <c r="Z84" s="61">
        <f t="shared" si="104"/>
        <v>0.17203838200149743</v>
      </c>
      <c r="AA84" s="61">
        <f t="shared" si="105"/>
        <v>0.13789402584820376</v>
      </c>
      <c r="AB84" s="61">
        <f t="shared" si="106"/>
        <v>0.34570483222775999</v>
      </c>
      <c r="AC84" s="62">
        <f t="shared" si="107"/>
        <v>0.80153059011566108</v>
      </c>
    </row>
    <row r="85" spans="1:29" ht="66" customHeight="1" x14ac:dyDescent="0.25">
      <c r="A85" s="54" t="s">
        <v>187</v>
      </c>
      <c r="B85" s="55" t="s">
        <v>42</v>
      </c>
      <c r="C85" s="55">
        <v>20</v>
      </c>
      <c r="D85" s="55" t="s">
        <v>39</v>
      </c>
      <c r="E85" s="56" t="s">
        <v>188</v>
      </c>
      <c r="F85" s="57">
        <v>421932963</v>
      </c>
      <c r="G85" s="57">
        <v>0</v>
      </c>
      <c r="H85" s="57">
        <v>0</v>
      </c>
      <c r="I85" s="57">
        <v>0</v>
      </c>
      <c r="J85" s="57">
        <v>0</v>
      </c>
      <c r="K85" s="57">
        <v>18558500</v>
      </c>
      <c r="L85" s="57">
        <f t="shared" si="108"/>
        <v>-18558500</v>
      </c>
      <c r="M85" s="58">
        <f t="shared" si="113"/>
        <v>403374463</v>
      </c>
      <c r="N85" s="65">
        <f t="shared" si="83"/>
        <v>3.9348265814335017E-5</v>
      </c>
      <c r="O85" s="57">
        <v>0</v>
      </c>
      <c r="P85" s="57">
        <v>213233410</v>
      </c>
      <c r="Q85" s="57">
        <f t="shared" si="114"/>
        <v>190141053</v>
      </c>
      <c r="R85" s="57">
        <v>213212410</v>
      </c>
      <c r="S85" s="57">
        <f t="shared" si="100"/>
        <v>190162053</v>
      </c>
      <c r="T85" s="57">
        <f t="shared" si="95"/>
        <v>21000</v>
      </c>
      <c r="U85" s="57">
        <v>7500000</v>
      </c>
      <c r="V85" s="57">
        <f t="shared" si="115"/>
        <v>205712410</v>
      </c>
      <c r="W85" s="57">
        <v>7500000</v>
      </c>
      <c r="X85" s="60">
        <f t="shared" si="102"/>
        <v>0</v>
      </c>
      <c r="Y85" s="61">
        <f t="shared" si="103"/>
        <v>0.52857190912454965</v>
      </c>
      <c r="Z85" s="61">
        <f t="shared" si="104"/>
        <v>1.8593145297846978E-2</v>
      </c>
      <c r="AA85" s="61">
        <f t="shared" si="105"/>
        <v>1.8593145297846978E-2</v>
      </c>
      <c r="AB85" s="61">
        <f t="shared" si="106"/>
        <v>3.5176188853172287E-2</v>
      </c>
      <c r="AC85" s="62">
        <f t="shared" si="107"/>
        <v>1</v>
      </c>
    </row>
    <row r="86" spans="1:29" ht="82.5" customHeight="1" x14ac:dyDescent="0.25">
      <c r="A86" s="54" t="s">
        <v>189</v>
      </c>
      <c r="B86" s="55" t="s">
        <v>42</v>
      </c>
      <c r="C86" s="55">
        <v>20</v>
      </c>
      <c r="D86" s="55" t="s">
        <v>39</v>
      </c>
      <c r="E86" s="56" t="s">
        <v>190</v>
      </c>
      <c r="F86" s="57">
        <v>410523599</v>
      </c>
      <c r="G86" s="57">
        <v>0</v>
      </c>
      <c r="H86" s="57">
        <v>0</v>
      </c>
      <c r="I86" s="57">
        <v>0</v>
      </c>
      <c r="J86" s="57">
        <v>0</v>
      </c>
      <c r="K86" s="57">
        <v>0</v>
      </c>
      <c r="L86" s="57">
        <f t="shared" si="108"/>
        <v>0</v>
      </c>
      <c r="M86" s="58">
        <f t="shared" si="113"/>
        <v>410523599</v>
      </c>
      <c r="N86" s="65">
        <f t="shared" si="83"/>
        <v>4.0045647848831419E-5</v>
      </c>
      <c r="O86" s="57">
        <v>0</v>
      </c>
      <c r="P86" s="57">
        <v>294794688.39999998</v>
      </c>
      <c r="Q86" s="57">
        <f t="shared" si="114"/>
        <v>115728910.60000002</v>
      </c>
      <c r="R86" s="57">
        <v>119764688.40000001</v>
      </c>
      <c r="S86" s="57">
        <f t="shared" si="100"/>
        <v>290758910.60000002</v>
      </c>
      <c r="T86" s="57">
        <f t="shared" si="95"/>
        <v>175029999.99999997</v>
      </c>
      <c r="U86" s="57">
        <v>1500000</v>
      </c>
      <c r="V86" s="57">
        <f t="shared" si="115"/>
        <v>118264688.40000001</v>
      </c>
      <c r="W86" s="57">
        <v>1500000</v>
      </c>
      <c r="X86" s="60">
        <f t="shared" si="102"/>
        <v>0</v>
      </c>
      <c r="Y86" s="61">
        <f t="shared" si="103"/>
        <v>0.29173642804393324</v>
      </c>
      <c r="Z86" s="61">
        <f t="shared" si="104"/>
        <v>3.6538703345042048E-3</v>
      </c>
      <c r="AA86" s="61">
        <f t="shared" si="105"/>
        <v>3.6538703345042048E-3</v>
      </c>
      <c r="AB86" s="61">
        <f t="shared" si="106"/>
        <v>1.2524559785019236E-2</v>
      </c>
      <c r="AC86" s="62">
        <f t="shared" si="107"/>
        <v>1</v>
      </c>
    </row>
    <row r="87" spans="1:29" ht="42" customHeight="1" x14ac:dyDescent="0.25">
      <c r="A87" s="46" t="s">
        <v>191</v>
      </c>
      <c r="B87" s="47" t="s">
        <v>42</v>
      </c>
      <c r="C87" s="47">
        <v>20</v>
      </c>
      <c r="D87" s="47" t="s">
        <v>39</v>
      </c>
      <c r="E87" s="48" t="s">
        <v>192</v>
      </c>
      <c r="F87" s="50">
        <f>SUM(F88:F92)</f>
        <v>329214856</v>
      </c>
      <c r="G87" s="50">
        <f t="shared" ref="G87:K87" si="116">SUM(G88:G92)</f>
        <v>0</v>
      </c>
      <c r="H87" s="50">
        <f t="shared" si="116"/>
        <v>0</v>
      </c>
      <c r="I87" s="50">
        <f t="shared" si="116"/>
        <v>0</v>
      </c>
      <c r="J87" s="50">
        <f t="shared" si="116"/>
        <v>55000</v>
      </c>
      <c r="K87" s="50">
        <f t="shared" si="116"/>
        <v>0</v>
      </c>
      <c r="L87" s="50">
        <f t="shared" si="108"/>
        <v>55000</v>
      </c>
      <c r="M87" s="50">
        <f>SUM(M88:M92)</f>
        <v>329269856</v>
      </c>
      <c r="N87" s="70">
        <f t="shared" si="83"/>
        <v>3.211952913969126E-5</v>
      </c>
      <c r="O87" s="50">
        <f t="shared" ref="O87" si="117">SUM(O88:O91)</f>
        <v>0</v>
      </c>
      <c r="P87" s="50">
        <f>SUM(P88:P92)</f>
        <v>323596038</v>
      </c>
      <c r="Q87" s="50">
        <f t="shared" ref="Q87:X87" si="118">SUM(Q88:Q92)</f>
        <v>5673818</v>
      </c>
      <c r="R87" s="50">
        <f>SUM(R88:R92)</f>
        <v>320737621.13999999</v>
      </c>
      <c r="S87" s="50">
        <f t="shared" si="118"/>
        <v>8532234.8599999994</v>
      </c>
      <c r="T87" s="50">
        <f t="shared" si="118"/>
        <v>2858416.86</v>
      </c>
      <c r="U87" s="50">
        <f>SUM(U88:U92)</f>
        <v>170513.14</v>
      </c>
      <c r="V87" s="50">
        <f t="shared" si="118"/>
        <v>320567108</v>
      </c>
      <c r="W87" s="50">
        <f>SUM(W88:W92)</f>
        <v>170513.14</v>
      </c>
      <c r="X87" s="50">
        <f t="shared" si="118"/>
        <v>0</v>
      </c>
      <c r="Y87" s="52">
        <f t="shared" si="103"/>
        <v>0.97408740975062102</v>
      </c>
      <c r="Z87" s="52">
        <f t="shared" si="104"/>
        <v>5.1785226279565662E-4</v>
      </c>
      <c r="AA87" s="52">
        <f t="shared" si="105"/>
        <v>5.1785226279565662E-4</v>
      </c>
      <c r="AB87" s="52">
        <f t="shared" si="106"/>
        <v>5.3162812455222425E-4</v>
      </c>
      <c r="AC87" s="53">
        <f t="shared" si="107"/>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8"/>
        <v>0</v>
      </c>
      <c r="M88" s="58">
        <f t="shared" ref="M88:M93" si="119">+F88+L88</f>
        <v>106996400</v>
      </c>
      <c r="N88" s="65">
        <f t="shared" si="83"/>
        <v>1.0437256630142487E-5</v>
      </c>
      <c r="O88" s="57">
        <v>0</v>
      </c>
      <c r="P88" s="58">
        <v>106996400</v>
      </c>
      <c r="Q88" s="57">
        <f t="shared" ref="Q88:Q93" si="120">M88-P88</f>
        <v>0</v>
      </c>
      <c r="R88" s="58">
        <v>106996400</v>
      </c>
      <c r="S88" s="57">
        <f t="shared" si="100"/>
        <v>0</v>
      </c>
      <c r="T88" s="57">
        <f t="shared" si="95"/>
        <v>0</v>
      </c>
      <c r="U88" s="57">
        <v>0</v>
      </c>
      <c r="V88" s="57">
        <f t="shared" ref="V88:V93" si="121">+R88-U88</f>
        <v>106996400</v>
      </c>
      <c r="W88" s="57">
        <v>0</v>
      </c>
      <c r="X88" s="60">
        <f t="shared" si="102"/>
        <v>0</v>
      </c>
      <c r="Y88" s="61">
        <f t="shared" si="103"/>
        <v>1</v>
      </c>
      <c r="Z88" s="61">
        <f t="shared" si="104"/>
        <v>0</v>
      </c>
      <c r="AA88" s="61">
        <f t="shared" si="105"/>
        <v>0</v>
      </c>
      <c r="AB88" s="61">
        <f t="shared" si="106"/>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0</v>
      </c>
      <c r="L89" s="57">
        <f t="shared" si="108"/>
        <v>0</v>
      </c>
      <c r="M89" s="58">
        <f t="shared" si="119"/>
        <v>12752725</v>
      </c>
      <c r="N89" s="64">
        <f t="shared" si="83"/>
        <v>1.2439994575390748E-6</v>
      </c>
      <c r="O89" s="57">
        <v>0</v>
      </c>
      <c r="P89" s="58">
        <v>7078907</v>
      </c>
      <c r="Q89" s="57">
        <f t="shared" si="120"/>
        <v>5673818</v>
      </c>
      <c r="R89" s="58">
        <v>7078107</v>
      </c>
      <c r="S89" s="57">
        <f t="shared" si="100"/>
        <v>5674618</v>
      </c>
      <c r="T89" s="57">
        <f t="shared" si="95"/>
        <v>800</v>
      </c>
      <c r="U89" s="57">
        <v>0</v>
      </c>
      <c r="V89" s="57">
        <f t="shared" si="121"/>
        <v>7078107</v>
      </c>
      <c r="W89" s="57">
        <v>0</v>
      </c>
      <c r="X89" s="60">
        <f t="shared" si="102"/>
        <v>0</v>
      </c>
      <c r="Y89" s="61">
        <f t="shared" si="103"/>
        <v>0.55502702363612488</v>
      </c>
      <c r="Z89" s="61">
        <f t="shared" si="104"/>
        <v>0</v>
      </c>
      <c r="AA89" s="61">
        <f t="shared" si="105"/>
        <v>0</v>
      </c>
      <c r="AB89" s="61">
        <f t="shared" si="106"/>
        <v>0</v>
      </c>
      <c r="AC89" s="62" t="s">
        <v>41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8"/>
        <v>0</v>
      </c>
      <c r="M90" s="58">
        <f t="shared" si="119"/>
        <v>2973130</v>
      </c>
      <c r="N90" s="63">
        <f t="shared" si="83"/>
        <v>2.9002210172281996E-7</v>
      </c>
      <c r="O90" s="57">
        <v>0</v>
      </c>
      <c r="P90" s="58">
        <v>2973130</v>
      </c>
      <c r="Q90" s="57">
        <f t="shared" si="120"/>
        <v>0</v>
      </c>
      <c r="R90" s="58">
        <v>170513.14</v>
      </c>
      <c r="S90" s="57">
        <f t="shared" si="100"/>
        <v>2802616.86</v>
      </c>
      <c r="T90" s="57">
        <f t="shared" si="95"/>
        <v>2802616.86</v>
      </c>
      <c r="U90" s="57">
        <v>170513.14</v>
      </c>
      <c r="V90" s="57">
        <f t="shared" si="121"/>
        <v>0</v>
      </c>
      <c r="W90" s="57">
        <v>170513.14</v>
      </c>
      <c r="X90" s="60">
        <f t="shared" si="102"/>
        <v>0</v>
      </c>
      <c r="Y90" s="61">
        <f t="shared" si="103"/>
        <v>5.7351390622004422E-2</v>
      </c>
      <c r="Z90" s="61">
        <f t="shared" si="104"/>
        <v>5.7351390622004422E-2</v>
      </c>
      <c r="AA90" s="61">
        <f t="shared" si="105"/>
        <v>5.7351390622004422E-2</v>
      </c>
      <c r="AB90" s="61">
        <f t="shared" si="106"/>
        <v>1</v>
      </c>
      <c r="AC90" s="62">
        <f t="shared" ref="AC90" si="122">+W90/U90</f>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8"/>
        <v>40000</v>
      </c>
      <c r="M91" s="58">
        <f t="shared" si="119"/>
        <v>206532601</v>
      </c>
      <c r="N91" s="65">
        <f t="shared" si="83"/>
        <v>2.0146787734239871E-5</v>
      </c>
      <c r="O91" s="57">
        <v>0</v>
      </c>
      <c r="P91" s="58">
        <v>206532601</v>
      </c>
      <c r="Q91" s="57">
        <f t="shared" si="120"/>
        <v>0</v>
      </c>
      <c r="R91" s="58">
        <v>206492601</v>
      </c>
      <c r="S91" s="57">
        <f t="shared" si="100"/>
        <v>40000</v>
      </c>
      <c r="T91" s="57">
        <f t="shared" si="95"/>
        <v>40000</v>
      </c>
      <c r="U91" s="57">
        <v>0</v>
      </c>
      <c r="V91" s="57">
        <f t="shared" si="121"/>
        <v>206492601</v>
      </c>
      <c r="W91" s="57">
        <v>0</v>
      </c>
      <c r="X91" s="60">
        <f>+U91-W91</f>
        <v>0</v>
      </c>
      <c r="Y91" s="61">
        <f t="shared" si="103"/>
        <v>0.99980632597562646</v>
      </c>
      <c r="Z91" s="61">
        <f t="shared" si="104"/>
        <v>0</v>
      </c>
      <c r="AA91" s="61">
        <f t="shared" si="105"/>
        <v>0</v>
      </c>
      <c r="AB91" s="61">
        <f t="shared" si="106"/>
        <v>0</v>
      </c>
      <c r="AC91" s="62" t="s">
        <v>41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8"/>
        <v>15000</v>
      </c>
      <c r="M92" s="58">
        <f t="shared" si="119"/>
        <v>15000</v>
      </c>
      <c r="N92" s="63">
        <f t="shared" si="83"/>
        <v>1.4632160470084724E-9</v>
      </c>
      <c r="O92" s="57">
        <v>0</v>
      </c>
      <c r="P92" s="58">
        <v>15000</v>
      </c>
      <c r="Q92" s="57">
        <f t="shared" si="120"/>
        <v>0</v>
      </c>
      <c r="R92" s="58">
        <v>0</v>
      </c>
      <c r="S92" s="57">
        <f t="shared" si="100"/>
        <v>15000</v>
      </c>
      <c r="T92" s="57">
        <f t="shared" si="95"/>
        <v>15000</v>
      </c>
      <c r="U92" s="57">
        <v>0</v>
      </c>
      <c r="V92" s="57">
        <f t="shared" si="121"/>
        <v>0</v>
      </c>
      <c r="W92" s="57">
        <v>0</v>
      </c>
      <c r="X92" s="60">
        <f>+U92-W92</f>
        <v>0</v>
      </c>
      <c r="Y92" s="61">
        <f t="shared" si="103"/>
        <v>0</v>
      </c>
      <c r="Z92" s="61">
        <f t="shared" si="104"/>
        <v>0</v>
      </c>
      <c r="AA92" s="61">
        <f t="shared" si="105"/>
        <v>0</v>
      </c>
      <c r="AB92" s="61" t="s">
        <v>41</v>
      </c>
      <c r="AC92" s="62" t="s">
        <v>41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8"/>
        <v>0</v>
      </c>
      <c r="M93" s="49">
        <f t="shared" si="119"/>
        <v>24500000</v>
      </c>
      <c r="N93" s="68">
        <f t="shared" si="83"/>
        <v>2.3899195434471716E-6</v>
      </c>
      <c r="O93" s="75">
        <f>+O103</f>
        <v>0</v>
      </c>
      <c r="P93" s="75">
        <v>4000000</v>
      </c>
      <c r="Q93" s="50">
        <f t="shared" si="120"/>
        <v>20500000</v>
      </c>
      <c r="R93" s="75">
        <v>4000000</v>
      </c>
      <c r="S93" s="50">
        <f t="shared" si="100"/>
        <v>20500000</v>
      </c>
      <c r="T93" s="50">
        <f t="shared" si="95"/>
        <v>0</v>
      </c>
      <c r="U93" s="75">
        <v>4000000</v>
      </c>
      <c r="V93" s="50">
        <f t="shared" si="121"/>
        <v>0</v>
      </c>
      <c r="W93" s="50">
        <v>4000000</v>
      </c>
      <c r="X93" s="66">
        <f t="shared" si="102"/>
        <v>0</v>
      </c>
      <c r="Y93" s="52">
        <f t="shared" si="103"/>
        <v>0.16326530612244897</v>
      </c>
      <c r="Z93" s="52">
        <f t="shared" si="104"/>
        <v>0.16326530612244897</v>
      </c>
      <c r="AA93" s="52">
        <f t="shared" si="105"/>
        <v>0.16326530612244897</v>
      </c>
      <c r="AB93" s="52">
        <f t="shared" ref="AB93:AB156" si="123">+U93/R93</f>
        <v>1</v>
      </c>
      <c r="AC93" s="53">
        <f t="shared" ref="AC93:AC156" si="124">+W93/U93</f>
        <v>1</v>
      </c>
    </row>
    <row r="94" spans="1:29" ht="39" customHeight="1" x14ac:dyDescent="0.25">
      <c r="A94" s="312" t="s">
        <v>203</v>
      </c>
      <c r="B94" s="47" t="s">
        <v>38</v>
      </c>
      <c r="C94" s="47">
        <v>10</v>
      </c>
      <c r="D94" s="316" t="s">
        <v>39</v>
      </c>
      <c r="E94" s="308" t="s">
        <v>204</v>
      </c>
      <c r="F94" s="75">
        <f t="shared" ref="F94:K94" si="125">+F104</f>
        <v>10647256000</v>
      </c>
      <c r="G94" s="75">
        <f t="shared" si="125"/>
        <v>0</v>
      </c>
      <c r="H94" s="75">
        <f t="shared" si="125"/>
        <v>0</v>
      </c>
      <c r="I94" s="75">
        <f t="shared" si="125"/>
        <v>0</v>
      </c>
      <c r="J94" s="75">
        <f t="shared" si="125"/>
        <v>0</v>
      </c>
      <c r="K94" s="75">
        <f t="shared" si="125"/>
        <v>0</v>
      </c>
      <c r="L94" s="50">
        <f t="shared" si="108"/>
        <v>0</v>
      </c>
      <c r="M94" s="75">
        <f t="shared" ref="M94" si="126">+M104</f>
        <v>10647256000</v>
      </c>
      <c r="N94" s="51">
        <f t="shared" si="83"/>
        <v>1.0386157223871493E-3</v>
      </c>
      <c r="O94" s="75">
        <f t="shared" ref="O94:X94" si="127">+O104</f>
        <v>0</v>
      </c>
      <c r="P94" s="75">
        <f t="shared" si="127"/>
        <v>6793455336.1300001</v>
      </c>
      <c r="Q94" s="75">
        <f t="shared" si="127"/>
        <v>3853800663.8699999</v>
      </c>
      <c r="R94" s="75">
        <f t="shared" si="127"/>
        <v>67394974.090000004</v>
      </c>
      <c r="S94" s="75">
        <f t="shared" si="127"/>
        <v>10579861025.91</v>
      </c>
      <c r="T94" s="75">
        <f t="shared" si="127"/>
        <v>6726060362.04</v>
      </c>
      <c r="U94" s="75">
        <f t="shared" si="127"/>
        <v>67394974.090000004</v>
      </c>
      <c r="V94" s="75">
        <f t="shared" si="127"/>
        <v>0</v>
      </c>
      <c r="W94" s="75">
        <f t="shared" si="127"/>
        <v>67394974.090000004</v>
      </c>
      <c r="X94" s="75">
        <f t="shared" si="127"/>
        <v>0</v>
      </c>
      <c r="Y94" s="52">
        <f t="shared" si="103"/>
        <v>6.3297974698833205E-3</v>
      </c>
      <c r="Z94" s="52">
        <f t="shared" si="104"/>
        <v>6.3297974698833205E-3</v>
      </c>
      <c r="AA94" s="52">
        <f t="shared" si="105"/>
        <v>6.3297974698833205E-3</v>
      </c>
      <c r="AB94" s="52">
        <f t="shared" si="123"/>
        <v>1</v>
      </c>
      <c r="AC94" s="53">
        <f t="shared" si="124"/>
        <v>1</v>
      </c>
    </row>
    <row r="95" spans="1:29" ht="42.75" customHeight="1" x14ac:dyDescent="0.25">
      <c r="A95" s="312"/>
      <c r="B95" s="47" t="s">
        <v>42</v>
      </c>
      <c r="C95" s="47">
        <v>20</v>
      </c>
      <c r="D95" s="316"/>
      <c r="E95" s="308"/>
      <c r="F95" s="50">
        <f t="shared" ref="F95:K95" si="128">+F96+F99</f>
        <v>6139374360</v>
      </c>
      <c r="G95" s="50">
        <f t="shared" si="128"/>
        <v>0</v>
      </c>
      <c r="H95" s="50">
        <f t="shared" si="128"/>
        <v>0</v>
      </c>
      <c r="I95" s="50">
        <f t="shared" si="128"/>
        <v>0</v>
      </c>
      <c r="J95" s="50">
        <f t="shared" si="128"/>
        <v>0</v>
      </c>
      <c r="K95" s="50">
        <f t="shared" si="128"/>
        <v>0</v>
      </c>
      <c r="L95" s="50">
        <f t="shared" si="108"/>
        <v>0</v>
      </c>
      <c r="M95" s="50">
        <f t="shared" ref="M95" si="129">+M96+M99</f>
        <v>6139374360</v>
      </c>
      <c r="N95" s="51">
        <f t="shared" si="83"/>
        <v>5.9888207214295797E-4</v>
      </c>
      <c r="O95" s="50">
        <f t="shared" ref="O95:X95" si="130">+O96+O99</f>
        <v>5923654360</v>
      </c>
      <c r="P95" s="50">
        <f t="shared" si="130"/>
        <v>215720000</v>
      </c>
      <c r="Q95" s="50">
        <f t="shared" si="130"/>
        <v>5923654360</v>
      </c>
      <c r="R95" s="50">
        <f t="shared" si="130"/>
        <v>56250245</v>
      </c>
      <c r="S95" s="50">
        <f t="shared" si="130"/>
        <v>6083124115</v>
      </c>
      <c r="T95" s="50">
        <f t="shared" si="130"/>
        <v>159469755</v>
      </c>
      <c r="U95" s="50">
        <f t="shared" si="130"/>
        <v>46978886</v>
      </c>
      <c r="V95" s="50">
        <f t="shared" si="130"/>
        <v>9271359</v>
      </c>
      <c r="W95" s="50">
        <f t="shared" si="130"/>
        <v>46978886</v>
      </c>
      <c r="X95" s="50">
        <f t="shared" si="130"/>
        <v>0</v>
      </c>
      <c r="Y95" s="52">
        <f t="shared" si="103"/>
        <v>9.1622112778279897E-3</v>
      </c>
      <c r="Z95" s="52">
        <f t="shared" si="104"/>
        <v>7.6520640777474926E-3</v>
      </c>
      <c r="AA95" s="52">
        <f t="shared" si="105"/>
        <v>7.6520640777474926E-3</v>
      </c>
      <c r="AB95" s="52">
        <f t="shared" si="123"/>
        <v>0.83517655789765899</v>
      </c>
      <c r="AC95" s="53">
        <f t="shared" si="124"/>
        <v>1</v>
      </c>
    </row>
    <row r="96" spans="1:29" ht="42" customHeight="1" x14ac:dyDescent="0.25">
      <c r="A96" s="46" t="s">
        <v>205</v>
      </c>
      <c r="B96" s="47" t="s">
        <v>42</v>
      </c>
      <c r="C96" s="47">
        <v>20</v>
      </c>
      <c r="D96" s="47" t="s">
        <v>39</v>
      </c>
      <c r="E96" s="48" t="s">
        <v>206</v>
      </c>
      <c r="F96" s="50">
        <f t="shared" ref="F96:U97" si="131">+F97</f>
        <v>5923654360</v>
      </c>
      <c r="G96" s="50">
        <f t="shared" si="131"/>
        <v>0</v>
      </c>
      <c r="H96" s="50">
        <f t="shared" si="131"/>
        <v>0</v>
      </c>
      <c r="I96" s="50">
        <f t="shared" si="131"/>
        <v>0</v>
      </c>
      <c r="J96" s="50">
        <f t="shared" si="131"/>
        <v>0</v>
      </c>
      <c r="K96" s="50">
        <f t="shared" si="131"/>
        <v>0</v>
      </c>
      <c r="L96" s="50">
        <f t="shared" si="108"/>
        <v>0</v>
      </c>
      <c r="M96" s="50">
        <f t="shared" si="131"/>
        <v>5923654360</v>
      </c>
      <c r="N96" s="51">
        <f t="shared" si="83"/>
        <v>5.7783907443224685E-4</v>
      </c>
      <c r="O96" s="50">
        <f t="shared" si="131"/>
        <v>5923654360</v>
      </c>
      <c r="P96" s="50">
        <f t="shared" si="131"/>
        <v>0</v>
      </c>
      <c r="Q96" s="50">
        <f t="shared" si="131"/>
        <v>5923654360</v>
      </c>
      <c r="R96" s="50">
        <f t="shared" si="131"/>
        <v>0</v>
      </c>
      <c r="S96" s="50">
        <f t="shared" si="131"/>
        <v>5923654360</v>
      </c>
      <c r="T96" s="50">
        <f t="shared" si="131"/>
        <v>0</v>
      </c>
      <c r="U96" s="50">
        <f t="shared" si="131"/>
        <v>0</v>
      </c>
      <c r="V96" s="50">
        <f t="shared" ref="V96:X97" si="132">+V97</f>
        <v>0</v>
      </c>
      <c r="W96" s="50">
        <f t="shared" si="132"/>
        <v>0</v>
      </c>
      <c r="X96" s="50">
        <f t="shared" si="132"/>
        <v>0</v>
      </c>
      <c r="Y96" s="52">
        <f t="shared" si="103"/>
        <v>0</v>
      </c>
      <c r="Z96" s="52">
        <f t="shared" si="104"/>
        <v>0</v>
      </c>
      <c r="AA96" s="52">
        <f t="shared" si="105"/>
        <v>0</v>
      </c>
      <c r="AB96" s="52" t="s">
        <v>41</v>
      </c>
      <c r="AC96" s="53" t="s">
        <v>41</v>
      </c>
    </row>
    <row r="97" spans="1:29" ht="42" customHeight="1" x14ac:dyDescent="0.25">
      <c r="A97" s="46" t="s">
        <v>207</v>
      </c>
      <c r="B97" s="47" t="s">
        <v>42</v>
      </c>
      <c r="C97" s="47">
        <v>20</v>
      </c>
      <c r="D97" s="47" t="s">
        <v>39</v>
      </c>
      <c r="E97" s="76" t="s">
        <v>208</v>
      </c>
      <c r="F97" s="50">
        <f>SUM(F98)</f>
        <v>5923654360</v>
      </c>
      <c r="G97" s="50">
        <f t="shared" si="131"/>
        <v>0</v>
      </c>
      <c r="H97" s="50">
        <f t="shared" si="131"/>
        <v>0</v>
      </c>
      <c r="I97" s="50">
        <f t="shared" si="131"/>
        <v>0</v>
      </c>
      <c r="J97" s="50">
        <f t="shared" si="131"/>
        <v>0</v>
      </c>
      <c r="K97" s="50">
        <f t="shared" si="131"/>
        <v>0</v>
      </c>
      <c r="L97" s="50">
        <f t="shared" si="108"/>
        <v>0</v>
      </c>
      <c r="M97" s="50">
        <f t="shared" si="131"/>
        <v>5923654360</v>
      </c>
      <c r="N97" s="51">
        <f t="shared" si="83"/>
        <v>5.7783907443224685E-4</v>
      </c>
      <c r="O97" s="50">
        <f t="shared" si="131"/>
        <v>5923654360</v>
      </c>
      <c r="P97" s="50">
        <f t="shared" si="131"/>
        <v>0</v>
      </c>
      <c r="Q97" s="50">
        <f t="shared" si="131"/>
        <v>5923654360</v>
      </c>
      <c r="R97" s="50">
        <f t="shared" si="131"/>
        <v>0</v>
      </c>
      <c r="S97" s="50">
        <f t="shared" si="131"/>
        <v>5923654360</v>
      </c>
      <c r="T97" s="50">
        <f t="shared" si="131"/>
        <v>0</v>
      </c>
      <c r="U97" s="50">
        <f t="shared" si="131"/>
        <v>0</v>
      </c>
      <c r="V97" s="50">
        <f t="shared" si="132"/>
        <v>0</v>
      </c>
      <c r="W97" s="50">
        <f t="shared" si="132"/>
        <v>0</v>
      </c>
      <c r="X97" s="50">
        <f t="shared" si="132"/>
        <v>0</v>
      </c>
      <c r="Y97" s="52">
        <f t="shared" si="103"/>
        <v>0</v>
      </c>
      <c r="Z97" s="52">
        <f t="shared" si="104"/>
        <v>0</v>
      </c>
      <c r="AA97" s="52">
        <f t="shared" si="105"/>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8"/>
        <v>0</v>
      </c>
      <c r="M98" s="58">
        <f>+F98+L98</f>
        <v>5923654360</v>
      </c>
      <c r="N98" s="59">
        <f t="shared" si="83"/>
        <v>5.7783907443224685E-4</v>
      </c>
      <c r="O98" s="57">
        <v>5923654360</v>
      </c>
      <c r="P98" s="57">
        <v>0</v>
      </c>
      <c r="Q98" s="57">
        <f t="shared" ref="Q98" si="133">M98-P98</f>
        <v>5923654360</v>
      </c>
      <c r="R98" s="57">
        <v>0</v>
      </c>
      <c r="S98" s="57">
        <f t="shared" ref="S98" si="134">+M98-R98</f>
        <v>5923654360</v>
      </c>
      <c r="T98" s="57">
        <f t="shared" ref="T98" si="135">P98-R98</f>
        <v>0</v>
      </c>
      <c r="U98" s="57">
        <v>0</v>
      </c>
      <c r="V98" s="57">
        <f t="shared" ref="V98" si="136">+R98-U98</f>
        <v>0</v>
      </c>
      <c r="W98" s="57">
        <v>0</v>
      </c>
      <c r="X98" s="60">
        <f t="shared" ref="X98" si="137">+U98-W98</f>
        <v>0</v>
      </c>
      <c r="Y98" s="61">
        <f t="shared" si="103"/>
        <v>0</v>
      </c>
      <c r="Z98" s="61">
        <f t="shared" si="104"/>
        <v>0</v>
      </c>
      <c r="AA98" s="61">
        <f t="shared" si="105"/>
        <v>0</v>
      </c>
      <c r="AB98" s="61" t="s">
        <v>41</v>
      </c>
      <c r="AC98" s="62" t="s">
        <v>41</v>
      </c>
    </row>
    <row r="99" spans="1:29" ht="42" customHeight="1" x14ac:dyDescent="0.25">
      <c r="A99" s="46" t="s">
        <v>211</v>
      </c>
      <c r="B99" s="47" t="s">
        <v>42</v>
      </c>
      <c r="C99" s="47">
        <v>20</v>
      </c>
      <c r="D99" s="47" t="s">
        <v>39</v>
      </c>
      <c r="E99" s="48" t="s">
        <v>212</v>
      </c>
      <c r="F99" s="50">
        <f t="shared" ref="F99:U100" si="138">+F100</f>
        <v>215720000</v>
      </c>
      <c r="G99" s="50">
        <f t="shared" si="138"/>
        <v>0</v>
      </c>
      <c r="H99" s="50">
        <f t="shared" si="138"/>
        <v>0</v>
      </c>
      <c r="I99" s="50">
        <f t="shared" si="138"/>
        <v>0</v>
      </c>
      <c r="J99" s="50">
        <f t="shared" si="138"/>
        <v>0</v>
      </c>
      <c r="K99" s="50">
        <f t="shared" si="138"/>
        <v>0</v>
      </c>
      <c r="L99" s="50">
        <f t="shared" si="108"/>
        <v>0</v>
      </c>
      <c r="M99" s="50">
        <f t="shared" si="138"/>
        <v>215720000</v>
      </c>
      <c r="N99" s="70">
        <f t="shared" si="83"/>
        <v>2.1042997710711177E-5</v>
      </c>
      <c r="O99" s="50">
        <f t="shared" si="138"/>
        <v>0</v>
      </c>
      <c r="P99" s="50">
        <f t="shared" si="138"/>
        <v>215720000</v>
      </c>
      <c r="Q99" s="50">
        <f t="shared" si="138"/>
        <v>0</v>
      </c>
      <c r="R99" s="50">
        <f t="shared" si="138"/>
        <v>56250245</v>
      </c>
      <c r="S99" s="50">
        <f t="shared" si="138"/>
        <v>159469755</v>
      </c>
      <c r="T99" s="50">
        <f t="shared" si="138"/>
        <v>159469755</v>
      </c>
      <c r="U99" s="50">
        <f t="shared" si="138"/>
        <v>46978886</v>
      </c>
      <c r="V99" s="50">
        <f t="shared" ref="V99:X100" si="139">+V100</f>
        <v>9271359</v>
      </c>
      <c r="W99" s="50">
        <f t="shared" si="139"/>
        <v>46978886</v>
      </c>
      <c r="X99" s="50">
        <f t="shared" si="139"/>
        <v>0</v>
      </c>
      <c r="Y99" s="52">
        <f t="shared" si="103"/>
        <v>0.26075581772668271</v>
      </c>
      <c r="Z99" s="52">
        <f t="shared" si="104"/>
        <v>0.21777714630076025</v>
      </c>
      <c r="AA99" s="52">
        <f t="shared" si="105"/>
        <v>0.21777714630076025</v>
      </c>
      <c r="AB99" s="52">
        <f t="shared" si="123"/>
        <v>0.83517655789765899</v>
      </c>
      <c r="AC99" s="53">
        <f t="shared" si="124"/>
        <v>1</v>
      </c>
    </row>
    <row r="100" spans="1:29" ht="42" customHeight="1" x14ac:dyDescent="0.25">
      <c r="A100" s="46" t="s">
        <v>213</v>
      </c>
      <c r="B100" s="47" t="s">
        <v>42</v>
      </c>
      <c r="C100" s="47">
        <v>20</v>
      </c>
      <c r="D100" s="47" t="s">
        <v>39</v>
      </c>
      <c r="E100" s="48" t="s">
        <v>214</v>
      </c>
      <c r="F100" s="50">
        <f t="shared" si="138"/>
        <v>215720000</v>
      </c>
      <c r="G100" s="50">
        <f t="shared" si="138"/>
        <v>0</v>
      </c>
      <c r="H100" s="50">
        <f t="shared" si="138"/>
        <v>0</v>
      </c>
      <c r="I100" s="50">
        <f t="shared" si="138"/>
        <v>0</v>
      </c>
      <c r="J100" s="50">
        <f t="shared" si="138"/>
        <v>0</v>
      </c>
      <c r="K100" s="50">
        <f t="shared" si="138"/>
        <v>0</v>
      </c>
      <c r="L100" s="50">
        <f t="shared" si="108"/>
        <v>0</v>
      </c>
      <c r="M100" s="50">
        <f t="shared" si="138"/>
        <v>215720000</v>
      </c>
      <c r="N100" s="70">
        <f t="shared" si="83"/>
        <v>2.1042997710711177E-5</v>
      </c>
      <c r="O100" s="50">
        <f t="shared" si="138"/>
        <v>0</v>
      </c>
      <c r="P100" s="50">
        <f t="shared" si="138"/>
        <v>215720000</v>
      </c>
      <c r="Q100" s="50">
        <f t="shared" si="138"/>
        <v>0</v>
      </c>
      <c r="R100" s="50">
        <f t="shared" si="138"/>
        <v>56250245</v>
      </c>
      <c r="S100" s="50">
        <f t="shared" si="138"/>
        <v>159469755</v>
      </c>
      <c r="T100" s="50">
        <f t="shared" si="138"/>
        <v>159469755</v>
      </c>
      <c r="U100" s="50">
        <f t="shared" si="138"/>
        <v>46978886</v>
      </c>
      <c r="V100" s="50">
        <f t="shared" si="139"/>
        <v>9271359</v>
      </c>
      <c r="W100" s="50">
        <f t="shared" si="139"/>
        <v>46978886</v>
      </c>
      <c r="X100" s="50">
        <f t="shared" si="139"/>
        <v>0</v>
      </c>
      <c r="Y100" s="52">
        <f t="shared" si="103"/>
        <v>0.26075581772668271</v>
      </c>
      <c r="Z100" s="52">
        <f t="shared" si="104"/>
        <v>0.21777714630076025</v>
      </c>
      <c r="AA100" s="52">
        <f t="shared" si="105"/>
        <v>0.21777714630076025</v>
      </c>
      <c r="AB100" s="52">
        <f t="shared" si="123"/>
        <v>0.83517655789765899</v>
      </c>
      <c r="AC100" s="53">
        <f t="shared" si="124"/>
        <v>1</v>
      </c>
    </row>
    <row r="101" spans="1:29" ht="51.75" customHeight="1" x14ac:dyDescent="0.25">
      <c r="A101" s="46" t="s">
        <v>215</v>
      </c>
      <c r="B101" s="47" t="s">
        <v>42</v>
      </c>
      <c r="C101" s="47">
        <v>20</v>
      </c>
      <c r="D101" s="47" t="s">
        <v>39</v>
      </c>
      <c r="E101" s="48" t="s">
        <v>216</v>
      </c>
      <c r="F101" s="50">
        <f>SUM(F102:F103)</f>
        <v>215720000</v>
      </c>
      <c r="G101" s="50">
        <f t="shared" ref="G101:K101" si="140">SUM(G102:G103)</f>
        <v>0</v>
      </c>
      <c r="H101" s="50">
        <f t="shared" si="140"/>
        <v>0</v>
      </c>
      <c r="I101" s="50">
        <f t="shared" si="140"/>
        <v>0</v>
      </c>
      <c r="J101" s="50">
        <f t="shared" si="140"/>
        <v>0</v>
      </c>
      <c r="K101" s="50">
        <f t="shared" si="140"/>
        <v>0</v>
      </c>
      <c r="L101" s="50">
        <f t="shared" si="108"/>
        <v>0</v>
      </c>
      <c r="M101" s="50">
        <f>SUM(M102:M103)</f>
        <v>215720000</v>
      </c>
      <c r="N101" s="70">
        <f t="shared" si="83"/>
        <v>2.1042997710711177E-5</v>
      </c>
      <c r="O101" s="50">
        <f t="shared" ref="O101" si="141">+O102+O103</f>
        <v>0</v>
      </c>
      <c r="P101" s="50">
        <f t="shared" ref="P101:X101" si="142">SUM(P102:P103)</f>
        <v>215720000</v>
      </c>
      <c r="Q101" s="50">
        <f t="shared" si="142"/>
        <v>0</v>
      </c>
      <c r="R101" s="50">
        <f t="shared" si="142"/>
        <v>56250245</v>
      </c>
      <c r="S101" s="50">
        <f t="shared" si="142"/>
        <v>159469755</v>
      </c>
      <c r="T101" s="50">
        <f t="shared" si="142"/>
        <v>159469755</v>
      </c>
      <c r="U101" s="50">
        <f t="shared" si="142"/>
        <v>46978886</v>
      </c>
      <c r="V101" s="50">
        <f t="shared" si="142"/>
        <v>9271359</v>
      </c>
      <c r="W101" s="50">
        <f t="shared" si="142"/>
        <v>46978886</v>
      </c>
      <c r="X101" s="50">
        <f t="shared" si="142"/>
        <v>0</v>
      </c>
      <c r="Y101" s="52">
        <f t="shared" si="103"/>
        <v>0.26075581772668271</v>
      </c>
      <c r="Z101" s="52">
        <f t="shared" si="104"/>
        <v>0.21777714630076025</v>
      </c>
      <c r="AA101" s="52">
        <f t="shared" si="105"/>
        <v>0.21777714630076025</v>
      </c>
      <c r="AB101" s="52">
        <f t="shared" si="123"/>
        <v>0.83517655789765899</v>
      </c>
      <c r="AC101" s="53">
        <f t="shared" si="124"/>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8"/>
        <v>0</v>
      </c>
      <c r="M102" s="58">
        <f>+F102+L102</f>
        <v>69958009</v>
      </c>
      <c r="N102" s="65">
        <f t="shared" si="83"/>
        <v>6.8242454257042085E-6</v>
      </c>
      <c r="O102" s="60">
        <v>0</v>
      </c>
      <c r="P102" s="57">
        <v>69958009</v>
      </c>
      <c r="Q102" s="57">
        <f t="shared" ref="Q102:Q103" si="143">M102-P102</f>
        <v>0</v>
      </c>
      <c r="R102" s="57">
        <v>36731826</v>
      </c>
      <c r="S102" s="57">
        <f t="shared" ref="S102:S103" si="144">+M102-R102</f>
        <v>33226183</v>
      </c>
      <c r="T102" s="57">
        <f t="shared" ref="T102:T103" si="145">P102-R102</f>
        <v>33226183</v>
      </c>
      <c r="U102" s="57">
        <v>27460467</v>
      </c>
      <c r="V102" s="57">
        <f t="shared" ref="V102:V103" si="146">+R102-U102</f>
        <v>9271359</v>
      </c>
      <c r="W102" s="57">
        <v>27460467</v>
      </c>
      <c r="X102" s="60">
        <f t="shared" ref="X102:X103" si="147">+U102-W102</f>
        <v>0</v>
      </c>
      <c r="Y102" s="61">
        <f t="shared" si="103"/>
        <v>0.52505533712373087</v>
      </c>
      <c r="Z102" s="61">
        <f t="shared" si="104"/>
        <v>0.3925278519575936</v>
      </c>
      <c r="AA102" s="61">
        <f t="shared" si="105"/>
        <v>0.3925278519575936</v>
      </c>
      <c r="AB102" s="61">
        <f t="shared" si="123"/>
        <v>0.74759329960890042</v>
      </c>
      <c r="AC102" s="62">
        <f t="shared" si="124"/>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8"/>
        <v>0</v>
      </c>
      <c r="M103" s="58">
        <f>+F103+L103</f>
        <v>145761991</v>
      </c>
      <c r="N103" s="65">
        <f t="shared" si="83"/>
        <v>1.4218752285006968E-5</v>
      </c>
      <c r="O103" s="60">
        <v>0</v>
      </c>
      <c r="P103" s="57">
        <v>145761991</v>
      </c>
      <c r="Q103" s="57">
        <f t="shared" si="143"/>
        <v>0</v>
      </c>
      <c r="R103" s="57">
        <v>19518419</v>
      </c>
      <c r="S103" s="57">
        <f t="shared" si="144"/>
        <v>126243572</v>
      </c>
      <c r="T103" s="57">
        <f t="shared" si="145"/>
        <v>126243572</v>
      </c>
      <c r="U103" s="57">
        <v>19518419</v>
      </c>
      <c r="V103" s="57">
        <f t="shared" si="146"/>
        <v>0</v>
      </c>
      <c r="W103" s="57">
        <v>19518419</v>
      </c>
      <c r="X103" s="60">
        <f t="shared" si="147"/>
        <v>0</v>
      </c>
      <c r="Y103" s="61">
        <f t="shared" si="103"/>
        <v>0.13390609490233979</v>
      </c>
      <c r="Z103" s="61">
        <f t="shared" si="104"/>
        <v>0.13390609490233979</v>
      </c>
      <c r="AA103" s="61">
        <f t="shared" si="105"/>
        <v>0.13390609490233979</v>
      </c>
      <c r="AB103" s="61">
        <f t="shared" si="123"/>
        <v>1</v>
      </c>
      <c r="AC103" s="62">
        <f t="shared" si="124"/>
        <v>1</v>
      </c>
    </row>
    <row r="104" spans="1:29" ht="42" customHeight="1" x14ac:dyDescent="0.25">
      <c r="A104" s="77" t="s">
        <v>221</v>
      </c>
      <c r="B104" s="78" t="s">
        <v>38</v>
      </c>
      <c r="C104" s="78">
        <v>10</v>
      </c>
      <c r="D104" s="78" t="s">
        <v>39</v>
      </c>
      <c r="E104" s="76" t="s">
        <v>222</v>
      </c>
      <c r="F104" s="75">
        <f t="shared" ref="F104:K104" si="148">+F105</f>
        <v>10647256000</v>
      </c>
      <c r="G104" s="75">
        <f t="shared" si="148"/>
        <v>0</v>
      </c>
      <c r="H104" s="75">
        <f t="shared" si="148"/>
        <v>0</v>
      </c>
      <c r="I104" s="50">
        <f t="shared" si="148"/>
        <v>0</v>
      </c>
      <c r="J104" s="75">
        <f t="shared" si="148"/>
        <v>0</v>
      </c>
      <c r="K104" s="75">
        <f t="shared" si="148"/>
        <v>0</v>
      </c>
      <c r="L104" s="50">
        <f t="shared" si="108"/>
        <v>0</v>
      </c>
      <c r="M104" s="75">
        <f>+M105</f>
        <v>10647256000</v>
      </c>
      <c r="N104" s="51">
        <f t="shared" si="83"/>
        <v>1.0386157223871493E-3</v>
      </c>
      <c r="O104" s="75">
        <f t="shared" ref="O104:X104" si="149">+O105</f>
        <v>0</v>
      </c>
      <c r="P104" s="75">
        <f t="shared" si="149"/>
        <v>6793455336.1300001</v>
      </c>
      <c r="Q104" s="75">
        <f t="shared" si="149"/>
        <v>3853800663.8699999</v>
      </c>
      <c r="R104" s="75">
        <f t="shared" si="149"/>
        <v>67394974.090000004</v>
      </c>
      <c r="S104" s="75">
        <f t="shared" si="149"/>
        <v>10579861025.91</v>
      </c>
      <c r="T104" s="75">
        <f t="shared" si="149"/>
        <v>6726060362.04</v>
      </c>
      <c r="U104" s="75">
        <f t="shared" si="149"/>
        <v>67394974.090000004</v>
      </c>
      <c r="V104" s="75">
        <f t="shared" si="149"/>
        <v>0</v>
      </c>
      <c r="W104" s="75">
        <f t="shared" si="149"/>
        <v>67394974.090000004</v>
      </c>
      <c r="X104" s="75">
        <f t="shared" si="149"/>
        <v>0</v>
      </c>
      <c r="Y104" s="52">
        <f t="shared" si="103"/>
        <v>6.3297974698833205E-3</v>
      </c>
      <c r="Z104" s="52">
        <f t="shared" si="104"/>
        <v>6.3297974698833205E-3</v>
      </c>
      <c r="AA104" s="52">
        <f t="shared" si="105"/>
        <v>6.3297974698833205E-3</v>
      </c>
      <c r="AB104" s="52">
        <f t="shared" si="123"/>
        <v>1</v>
      </c>
      <c r="AC104" s="53">
        <f t="shared" si="124"/>
        <v>1</v>
      </c>
    </row>
    <row r="105" spans="1:29" ht="42" customHeight="1" x14ac:dyDescent="0.25">
      <c r="A105" s="77" t="s">
        <v>223</v>
      </c>
      <c r="B105" s="78" t="s">
        <v>38</v>
      </c>
      <c r="C105" s="78">
        <v>10</v>
      </c>
      <c r="D105" s="78" t="s">
        <v>39</v>
      </c>
      <c r="E105" s="76" t="s">
        <v>224</v>
      </c>
      <c r="F105" s="75">
        <f>SUM(F106:F107)</f>
        <v>10647256000</v>
      </c>
      <c r="G105" s="75">
        <f t="shared" ref="G105:K105" si="150">+G106+G107</f>
        <v>0</v>
      </c>
      <c r="H105" s="75">
        <f t="shared" si="150"/>
        <v>0</v>
      </c>
      <c r="I105" s="50">
        <f t="shared" si="150"/>
        <v>0</v>
      </c>
      <c r="J105" s="75">
        <f t="shared" si="150"/>
        <v>0</v>
      </c>
      <c r="K105" s="75">
        <f t="shared" si="150"/>
        <v>0</v>
      </c>
      <c r="L105" s="50">
        <f t="shared" si="108"/>
        <v>0</v>
      </c>
      <c r="M105" s="75">
        <f>+M106+M107</f>
        <v>10647256000</v>
      </c>
      <c r="N105" s="51">
        <f t="shared" si="83"/>
        <v>1.0386157223871493E-3</v>
      </c>
      <c r="O105" s="75">
        <f t="shared" ref="O105:X105" si="151">+O106+O107</f>
        <v>0</v>
      </c>
      <c r="P105" s="75">
        <f t="shared" si="151"/>
        <v>6793455336.1300001</v>
      </c>
      <c r="Q105" s="75">
        <f t="shared" si="151"/>
        <v>3853800663.8699999</v>
      </c>
      <c r="R105" s="75">
        <f t="shared" si="151"/>
        <v>67394974.090000004</v>
      </c>
      <c r="S105" s="75">
        <f t="shared" si="151"/>
        <v>10579861025.91</v>
      </c>
      <c r="T105" s="75">
        <f t="shared" si="151"/>
        <v>6726060362.04</v>
      </c>
      <c r="U105" s="75">
        <f t="shared" si="151"/>
        <v>67394974.090000004</v>
      </c>
      <c r="V105" s="75">
        <f t="shared" si="151"/>
        <v>0</v>
      </c>
      <c r="W105" s="75">
        <f t="shared" si="151"/>
        <v>67394974.090000004</v>
      </c>
      <c r="X105" s="75">
        <f t="shared" si="151"/>
        <v>0</v>
      </c>
      <c r="Y105" s="52">
        <f t="shared" si="103"/>
        <v>6.3297974698833205E-3</v>
      </c>
      <c r="Z105" s="52">
        <f t="shared" si="104"/>
        <v>6.3297974698833205E-3</v>
      </c>
      <c r="AA105" s="52">
        <f t="shared" si="105"/>
        <v>6.3297974698833205E-3</v>
      </c>
      <c r="AB105" s="52">
        <f t="shared" si="123"/>
        <v>1</v>
      </c>
      <c r="AC105" s="53">
        <f t="shared" si="124"/>
        <v>1</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8"/>
        <v>0</v>
      </c>
      <c r="M106" s="58">
        <f>+F106+L106</f>
        <v>7147256000</v>
      </c>
      <c r="N106" s="59">
        <f t="shared" si="83"/>
        <v>6.9719864475183905E-4</v>
      </c>
      <c r="O106" s="57">
        <v>0</v>
      </c>
      <c r="P106" s="57">
        <v>6787955336.1300001</v>
      </c>
      <c r="Q106" s="57">
        <f t="shared" ref="Q106:Q107" si="152">M106-P106</f>
        <v>359300663.86999989</v>
      </c>
      <c r="R106" s="57">
        <v>67394974.090000004</v>
      </c>
      <c r="S106" s="57">
        <f t="shared" ref="S106:S107" si="153">+M106-R106</f>
        <v>7079861025.9099998</v>
      </c>
      <c r="T106" s="57">
        <f t="shared" ref="T106:T107" si="154">P106-R106</f>
        <v>6720560362.04</v>
      </c>
      <c r="U106" s="57">
        <v>67394974.090000004</v>
      </c>
      <c r="V106" s="57">
        <f t="shared" ref="V106:V107" si="155">+R106-U106</f>
        <v>0</v>
      </c>
      <c r="W106" s="57">
        <v>67394974.090000004</v>
      </c>
      <c r="X106" s="60">
        <f t="shared" ref="X106:X107" si="156">+U106-W106</f>
        <v>0</v>
      </c>
      <c r="Y106" s="61">
        <f t="shared" si="103"/>
        <v>9.4294893158996963E-3</v>
      </c>
      <c r="Z106" s="61">
        <f t="shared" si="104"/>
        <v>9.4294893158996963E-3</v>
      </c>
      <c r="AA106" s="61">
        <f t="shared" si="105"/>
        <v>9.4294893158996963E-3</v>
      </c>
      <c r="AB106" s="61">
        <f t="shared" si="123"/>
        <v>1</v>
      </c>
      <c r="AC106" s="62">
        <f t="shared" si="124"/>
        <v>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8"/>
        <v>0</v>
      </c>
      <c r="M107" s="58">
        <f>+F107+L107</f>
        <v>3500000000</v>
      </c>
      <c r="N107" s="59">
        <f t="shared" si="83"/>
        <v>3.4141707763531024E-4</v>
      </c>
      <c r="O107" s="57">
        <v>0</v>
      </c>
      <c r="P107" s="57">
        <v>5500000</v>
      </c>
      <c r="Q107" s="57">
        <f t="shared" si="152"/>
        <v>3494500000</v>
      </c>
      <c r="R107" s="57">
        <v>0</v>
      </c>
      <c r="S107" s="57">
        <f t="shared" si="153"/>
        <v>3500000000</v>
      </c>
      <c r="T107" s="57">
        <f t="shared" si="154"/>
        <v>5500000</v>
      </c>
      <c r="U107" s="57">
        <v>0</v>
      </c>
      <c r="V107" s="57">
        <f t="shared" si="155"/>
        <v>0</v>
      </c>
      <c r="W107" s="57">
        <v>0</v>
      </c>
      <c r="X107" s="60">
        <f t="shared" si="156"/>
        <v>0</v>
      </c>
      <c r="Y107" s="61">
        <f t="shared" si="103"/>
        <v>0</v>
      </c>
      <c r="Z107" s="61">
        <f t="shared" si="104"/>
        <v>0</v>
      </c>
      <c r="AA107" s="61">
        <f t="shared" si="105"/>
        <v>0</v>
      </c>
      <c r="AB107" s="61" t="s">
        <v>41</v>
      </c>
      <c r="AC107" s="62" t="s">
        <v>41</v>
      </c>
    </row>
    <row r="108" spans="1:29" ht="48.75" customHeight="1" x14ac:dyDescent="0.25">
      <c r="A108" s="46" t="s">
        <v>229</v>
      </c>
      <c r="B108" s="47" t="s">
        <v>42</v>
      </c>
      <c r="C108" s="47">
        <v>20</v>
      </c>
      <c r="D108" s="47" t="s">
        <v>39</v>
      </c>
      <c r="E108" s="48" t="s">
        <v>230</v>
      </c>
      <c r="F108" s="50">
        <f t="shared" ref="F108:K109" si="157">+F109</f>
        <v>16583220384</v>
      </c>
      <c r="G108" s="50">
        <f t="shared" si="157"/>
        <v>0</v>
      </c>
      <c r="H108" s="50">
        <f t="shared" si="157"/>
        <v>0</v>
      </c>
      <c r="I108" s="50">
        <f t="shared" si="157"/>
        <v>0</v>
      </c>
      <c r="J108" s="50">
        <f t="shared" si="157"/>
        <v>0</v>
      </c>
      <c r="K108" s="50">
        <f t="shared" si="157"/>
        <v>0</v>
      </c>
      <c r="L108" s="50">
        <f t="shared" si="108"/>
        <v>0</v>
      </c>
      <c r="M108" s="50">
        <f>+M109</f>
        <v>16583220384</v>
      </c>
      <c r="N108" s="51">
        <f t="shared" si="83"/>
        <v>1.6176556117964533E-3</v>
      </c>
      <c r="O108" s="50">
        <f t="shared" ref="O108:X109" si="158">+O109</f>
        <v>0</v>
      </c>
      <c r="P108" s="50">
        <f t="shared" si="158"/>
        <v>0</v>
      </c>
      <c r="Q108" s="50">
        <f t="shared" si="158"/>
        <v>16583220384</v>
      </c>
      <c r="R108" s="50">
        <f t="shared" si="158"/>
        <v>0</v>
      </c>
      <c r="S108" s="50">
        <f t="shared" si="158"/>
        <v>16583220384</v>
      </c>
      <c r="T108" s="50">
        <f t="shared" si="158"/>
        <v>0</v>
      </c>
      <c r="U108" s="50">
        <f t="shared" si="158"/>
        <v>0</v>
      </c>
      <c r="V108" s="50">
        <f t="shared" si="158"/>
        <v>0</v>
      </c>
      <c r="W108" s="50">
        <f t="shared" si="158"/>
        <v>0</v>
      </c>
      <c r="X108" s="50">
        <f t="shared" si="158"/>
        <v>0</v>
      </c>
      <c r="Y108" s="52">
        <f t="shared" si="103"/>
        <v>0</v>
      </c>
      <c r="Z108" s="52">
        <f t="shared" si="104"/>
        <v>0</v>
      </c>
      <c r="AA108" s="52">
        <f t="shared" si="105"/>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7"/>
        <v>0</v>
      </c>
      <c r="H109" s="50">
        <f t="shared" si="157"/>
        <v>0</v>
      </c>
      <c r="I109" s="50">
        <f t="shared" si="157"/>
        <v>0</v>
      </c>
      <c r="J109" s="50">
        <f t="shared" si="157"/>
        <v>0</v>
      </c>
      <c r="K109" s="50">
        <f t="shared" si="157"/>
        <v>0</v>
      </c>
      <c r="L109" s="50">
        <f t="shared" si="108"/>
        <v>0</v>
      </c>
      <c r="M109" s="50">
        <f>+M110</f>
        <v>16583220384</v>
      </c>
      <c r="N109" s="51">
        <f t="shared" si="83"/>
        <v>1.6176556117964533E-3</v>
      </c>
      <c r="O109" s="50">
        <f t="shared" si="158"/>
        <v>0</v>
      </c>
      <c r="P109" s="50">
        <f t="shared" si="158"/>
        <v>0</v>
      </c>
      <c r="Q109" s="50">
        <f t="shared" si="158"/>
        <v>16583220384</v>
      </c>
      <c r="R109" s="50">
        <f t="shared" si="158"/>
        <v>0</v>
      </c>
      <c r="S109" s="50">
        <f t="shared" si="158"/>
        <v>16583220384</v>
      </c>
      <c r="T109" s="50">
        <f t="shared" si="158"/>
        <v>0</v>
      </c>
      <c r="U109" s="50">
        <f t="shared" si="158"/>
        <v>0</v>
      </c>
      <c r="V109" s="50">
        <f t="shared" si="158"/>
        <v>0</v>
      </c>
      <c r="W109" s="50">
        <f t="shared" si="158"/>
        <v>0</v>
      </c>
      <c r="X109" s="50">
        <f t="shared" si="158"/>
        <v>0</v>
      </c>
      <c r="Y109" s="61">
        <f t="shared" si="103"/>
        <v>0</v>
      </c>
      <c r="Z109" s="61">
        <f t="shared" si="104"/>
        <v>0</v>
      </c>
      <c r="AA109" s="61">
        <f t="shared" si="105"/>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8"/>
        <v>0</v>
      </c>
      <c r="M110" s="83">
        <f>+F110+L110</f>
        <v>16583220384</v>
      </c>
      <c r="N110" s="84">
        <f t="shared" si="83"/>
        <v>1.6176556117964533E-3</v>
      </c>
      <c r="O110" s="82">
        <v>0</v>
      </c>
      <c r="P110" s="82">
        <v>0</v>
      </c>
      <c r="Q110" s="57">
        <f t="shared" ref="Q110" si="159">M110-P110</f>
        <v>16583220384</v>
      </c>
      <c r="R110" s="82">
        <v>0</v>
      </c>
      <c r="S110" s="57">
        <f t="shared" ref="S110" si="160">+M110-R110</f>
        <v>16583220384</v>
      </c>
      <c r="T110" s="57">
        <f t="shared" ref="T110" si="161">P110-R110</f>
        <v>0</v>
      </c>
      <c r="U110" s="82">
        <v>0</v>
      </c>
      <c r="V110" s="57">
        <f t="shared" ref="V110" si="162">+R110-U110</f>
        <v>0</v>
      </c>
      <c r="W110" s="82">
        <v>0</v>
      </c>
      <c r="X110" s="60">
        <f t="shared" ref="X110" si="163">+U110-W110</f>
        <v>0</v>
      </c>
      <c r="Y110" s="61">
        <f t="shared" si="103"/>
        <v>0</v>
      </c>
      <c r="Z110" s="61">
        <f t="shared" si="104"/>
        <v>0</v>
      </c>
      <c r="AA110" s="61">
        <f t="shared" si="105"/>
        <v>0</v>
      </c>
      <c r="AB110" s="61" t="s">
        <v>41</v>
      </c>
      <c r="AC110" s="62" t="s">
        <v>41</v>
      </c>
    </row>
    <row r="111" spans="1:29" ht="27" customHeight="1" thickBot="1" x14ac:dyDescent="0.3">
      <c r="A111" s="324" t="s">
        <v>235</v>
      </c>
      <c r="B111" s="336" t="s">
        <v>38</v>
      </c>
      <c r="C111" s="338">
        <v>11</v>
      </c>
      <c r="D111" s="87" t="s">
        <v>39</v>
      </c>
      <c r="E111" s="340" t="s">
        <v>236</v>
      </c>
      <c r="F111" s="88">
        <f t="shared" ref="F111:K112" si="164">+F113</f>
        <v>2665328141553</v>
      </c>
      <c r="G111" s="28">
        <f t="shared" si="164"/>
        <v>0</v>
      </c>
      <c r="H111" s="28">
        <f t="shared" si="164"/>
        <v>0</v>
      </c>
      <c r="I111" s="28">
        <f t="shared" si="164"/>
        <v>0</v>
      </c>
      <c r="J111" s="28">
        <f t="shared" si="164"/>
        <v>0</v>
      </c>
      <c r="K111" s="28">
        <f t="shared" si="164"/>
        <v>0</v>
      </c>
      <c r="L111" s="28">
        <f t="shared" si="108"/>
        <v>0</v>
      </c>
      <c r="M111" s="28">
        <f>+M113</f>
        <v>2665328141553</v>
      </c>
      <c r="N111" s="89">
        <f t="shared" si="83"/>
        <v>0.25999672715090794</v>
      </c>
      <c r="O111" s="28">
        <f t="shared" ref="O111:X112" si="165">+O113</f>
        <v>0</v>
      </c>
      <c r="P111" s="28">
        <f t="shared" si="165"/>
        <v>205438653436</v>
      </c>
      <c r="Q111" s="28">
        <f t="shared" si="165"/>
        <v>2459889488117</v>
      </c>
      <c r="R111" s="28">
        <f t="shared" si="165"/>
        <v>205438653436</v>
      </c>
      <c r="S111" s="28">
        <f t="shared" si="165"/>
        <v>2459889488117</v>
      </c>
      <c r="T111" s="28">
        <f t="shared" si="165"/>
        <v>0</v>
      </c>
      <c r="U111" s="28">
        <f t="shared" si="165"/>
        <v>0</v>
      </c>
      <c r="V111" s="28">
        <f t="shared" si="165"/>
        <v>205438653436</v>
      </c>
      <c r="W111" s="28">
        <f t="shared" si="165"/>
        <v>0</v>
      </c>
      <c r="X111" s="28">
        <f t="shared" si="165"/>
        <v>0</v>
      </c>
      <c r="Y111" s="30">
        <f t="shared" si="103"/>
        <v>7.7078184195473048E-2</v>
      </c>
      <c r="Z111" s="30">
        <f t="shared" si="104"/>
        <v>0</v>
      </c>
      <c r="AA111" s="30">
        <f t="shared" si="105"/>
        <v>0</v>
      </c>
      <c r="AB111" s="30">
        <f t="shared" ref="AB111" si="166">+U111/R111</f>
        <v>0</v>
      </c>
      <c r="AC111" s="30" t="s">
        <v>41</v>
      </c>
    </row>
    <row r="112" spans="1:29" ht="27" customHeight="1" thickBot="1" x14ac:dyDescent="0.3">
      <c r="A112" s="326"/>
      <c r="B112" s="337"/>
      <c r="C112" s="339"/>
      <c r="D112" s="90" t="s">
        <v>237</v>
      </c>
      <c r="E112" s="341"/>
      <c r="F112" s="34">
        <f t="shared" si="164"/>
        <v>57940921534</v>
      </c>
      <c r="G112" s="34">
        <f t="shared" si="164"/>
        <v>0</v>
      </c>
      <c r="H112" s="34">
        <f t="shared" si="164"/>
        <v>0</v>
      </c>
      <c r="I112" s="34">
        <f t="shared" si="164"/>
        <v>0</v>
      </c>
      <c r="J112" s="34">
        <f t="shared" si="164"/>
        <v>0</v>
      </c>
      <c r="K112" s="34">
        <f t="shared" si="164"/>
        <v>0</v>
      </c>
      <c r="L112" s="34">
        <f t="shared" si="108"/>
        <v>0</v>
      </c>
      <c r="M112" s="34">
        <f>+M114</f>
        <v>57940921534</v>
      </c>
      <c r="N112" s="91">
        <f t="shared" si="83"/>
        <v>5.6520057444671701E-3</v>
      </c>
      <c r="O112" s="34">
        <f t="shared" si="165"/>
        <v>0</v>
      </c>
      <c r="P112" s="34">
        <f t="shared" si="165"/>
        <v>0</v>
      </c>
      <c r="Q112" s="34">
        <f t="shared" si="165"/>
        <v>57940921534</v>
      </c>
      <c r="R112" s="34">
        <f t="shared" si="165"/>
        <v>0</v>
      </c>
      <c r="S112" s="34">
        <f t="shared" si="165"/>
        <v>57940921534</v>
      </c>
      <c r="T112" s="34">
        <f t="shared" si="165"/>
        <v>0</v>
      </c>
      <c r="U112" s="34">
        <f t="shared" si="165"/>
        <v>0</v>
      </c>
      <c r="V112" s="34">
        <f t="shared" si="165"/>
        <v>0</v>
      </c>
      <c r="W112" s="34">
        <f t="shared" si="165"/>
        <v>0</v>
      </c>
      <c r="X112" s="34">
        <f t="shared" si="165"/>
        <v>0</v>
      </c>
      <c r="Y112" s="30">
        <f t="shared" si="103"/>
        <v>0</v>
      </c>
      <c r="Z112" s="30">
        <f t="shared" si="104"/>
        <v>0</v>
      </c>
      <c r="AA112" s="30">
        <f t="shared" si="105"/>
        <v>0</v>
      </c>
      <c r="AB112" s="30" t="s">
        <v>41</v>
      </c>
      <c r="AC112" s="30" t="s">
        <v>41</v>
      </c>
    </row>
    <row r="113" spans="1:29" ht="38.25" customHeight="1" x14ac:dyDescent="0.25">
      <c r="A113" s="333" t="s">
        <v>238</v>
      </c>
      <c r="B113" s="334" t="s">
        <v>38</v>
      </c>
      <c r="C113" s="334">
        <v>11</v>
      </c>
      <c r="D113" s="39" t="s">
        <v>39</v>
      </c>
      <c r="E113" s="335" t="s">
        <v>239</v>
      </c>
      <c r="F113" s="92">
        <f t="shared" ref="F113:K113" si="167">+F118</f>
        <v>2665328141553</v>
      </c>
      <c r="G113" s="92">
        <f t="shared" si="167"/>
        <v>0</v>
      </c>
      <c r="H113" s="92">
        <f t="shared" si="167"/>
        <v>0</v>
      </c>
      <c r="I113" s="92">
        <f t="shared" si="167"/>
        <v>0</v>
      </c>
      <c r="J113" s="92">
        <f t="shared" si="167"/>
        <v>0</v>
      </c>
      <c r="K113" s="92">
        <f t="shared" si="167"/>
        <v>0</v>
      </c>
      <c r="L113" s="42">
        <f t="shared" si="108"/>
        <v>0</v>
      </c>
      <c r="M113" s="92">
        <f>+M118</f>
        <v>2665328141553</v>
      </c>
      <c r="N113" s="93">
        <f t="shared" si="83"/>
        <v>0.25999672715090794</v>
      </c>
      <c r="O113" s="92">
        <f t="shared" ref="O113:X113" si="168">+O118</f>
        <v>0</v>
      </c>
      <c r="P113" s="92">
        <f t="shared" si="168"/>
        <v>205438653436</v>
      </c>
      <c r="Q113" s="92">
        <f t="shared" si="168"/>
        <v>2459889488117</v>
      </c>
      <c r="R113" s="92">
        <f t="shared" si="168"/>
        <v>205438653436</v>
      </c>
      <c r="S113" s="92">
        <f t="shared" si="168"/>
        <v>2459889488117</v>
      </c>
      <c r="T113" s="92">
        <f t="shared" si="168"/>
        <v>0</v>
      </c>
      <c r="U113" s="92">
        <f t="shared" si="168"/>
        <v>0</v>
      </c>
      <c r="V113" s="92">
        <f t="shared" si="168"/>
        <v>205438653436</v>
      </c>
      <c r="W113" s="92">
        <f t="shared" si="168"/>
        <v>0</v>
      </c>
      <c r="X113" s="92">
        <f t="shared" si="168"/>
        <v>0</v>
      </c>
      <c r="Y113" s="61">
        <f t="shared" si="103"/>
        <v>7.7078184195473048E-2</v>
      </c>
      <c r="Z113" s="61">
        <f t="shared" si="104"/>
        <v>0</v>
      </c>
      <c r="AA113" s="61">
        <f t="shared" si="105"/>
        <v>0</v>
      </c>
      <c r="AB113" s="61">
        <f t="shared" ref="AB113:AB119" si="169">+U113/R113</f>
        <v>0</v>
      </c>
      <c r="AC113" s="62" t="s">
        <v>41</v>
      </c>
    </row>
    <row r="114" spans="1:29" ht="29.25" customHeight="1" x14ac:dyDescent="0.25">
      <c r="A114" s="312"/>
      <c r="B114" s="316"/>
      <c r="C114" s="316"/>
      <c r="D114" s="47" t="s">
        <v>237</v>
      </c>
      <c r="E114" s="308"/>
      <c r="F114" s="66">
        <f t="shared" ref="F114:K116" si="170">+F115</f>
        <v>57940921534</v>
      </c>
      <c r="G114" s="66">
        <f t="shared" si="170"/>
        <v>0</v>
      </c>
      <c r="H114" s="66">
        <f t="shared" si="170"/>
        <v>0</v>
      </c>
      <c r="I114" s="66">
        <f t="shared" si="170"/>
        <v>0</v>
      </c>
      <c r="J114" s="66">
        <f t="shared" si="170"/>
        <v>0</v>
      </c>
      <c r="K114" s="66">
        <f t="shared" si="170"/>
        <v>0</v>
      </c>
      <c r="L114" s="50">
        <f t="shared" si="108"/>
        <v>0</v>
      </c>
      <c r="M114" s="66">
        <f>+M115</f>
        <v>57940921534</v>
      </c>
      <c r="N114" s="51">
        <f t="shared" si="83"/>
        <v>5.6520057444671701E-3</v>
      </c>
      <c r="O114" s="66">
        <f t="shared" ref="O114:X116" si="171">+O115</f>
        <v>0</v>
      </c>
      <c r="P114" s="66">
        <f t="shared" si="171"/>
        <v>0</v>
      </c>
      <c r="Q114" s="66">
        <f t="shared" si="171"/>
        <v>57940921534</v>
      </c>
      <c r="R114" s="66">
        <f t="shared" si="171"/>
        <v>0</v>
      </c>
      <c r="S114" s="66">
        <f t="shared" si="171"/>
        <v>57940921534</v>
      </c>
      <c r="T114" s="66">
        <f t="shared" si="171"/>
        <v>0</v>
      </c>
      <c r="U114" s="66">
        <f t="shared" si="171"/>
        <v>0</v>
      </c>
      <c r="V114" s="66">
        <f t="shared" si="171"/>
        <v>0</v>
      </c>
      <c r="W114" s="66">
        <f t="shared" si="171"/>
        <v>0</v>
      </c>
      <c r="X114" s="66">
        <f t="shared" si="171"/>
        <v>0</v>
      </c>
      <c r="Y114" s="61">
        <f t="shared" si="103"/>
        <v>0</v>
      </c>
      <c r="Z114" s="61">
        <f t="shared" si="104"/>
        <v>0</v>
      </c>
      <c r="AA114" s="61">
        <f t="shared" si="105"/>
        <v>0</v>
      </c>
      <c r="AB114" s="61" t="s">
        <v>41</v>
      </c>
      <c r="AC114" s="62" t="s">
        <v>41</v>
      </c>
    </row>
    <row r="115" spans="1:29" ht="42" customHeight="1" x14ac:dyDescent="0.25">
      <c r="A115" s="46" t="s">
        <v>240</v>
      </c>
      <c r="B115" s="47" t="s">
        <v>38</v>
      </c>
      <c r="C115" s="47">
        <v>11</v>
      </c>
      <c r="D115" s="47" t="s">
        <v>237</v>
      </c>
      <c r="E115" s="48" t="s">
        <v>241</v>
      </c>
      <c r="F115" s="66">
        <f t="shared" si="170"/>
        <v>57940921534</v>
      </c>
      <c r="G115" s="66">
        <f t="shared" si="170"/>
        <v>0</v>
      </c>
      <c r="H115" s="66">
        <f t="shared" si="170"/>
        <v>0</v>
      </c>
      <c r="I115" s="66">
        <f t="shared" si="170"/>
        <v>0</v>
      </c>
      <c r="J115" s="66">
        <f t="shared" si="170"/>
        <v>0</v>
      </c>
      <c r="K115" s="66">
        <f t="shared" si="170"/>
        <v>0</v>
      </c>
      <c r="L115" s="50">
        <f t="shared" si="108"/>
        <v>0</v>
      </c>
      <c r="M115" s="66">
        <f>+M116</f>
        <v>57940921534</v>
      </c>
      <c r="N115" s="51">
        <f t="shared" si="83"/>
        <v>5.6520057444671701E-3</v>
      </c>
      <c r="O115" s="66">
        <f t="shared" si="171"/>
        <v>0</v>
      </c>
      <c r="P115" s="66">
        <f t="shared" si="171"/>
        <v>0</v>
      </c>
      <c r="Q115" s="66">
        <f t="shared" si="171"/>
        <v>57940921534</v>
      </c>
      <c r="R115" s="66">
        <f t="shared" si="171"/>
        <v>0</v>
      </c>
      <c r="S115" s="66">
        <f t="shared" si="171"/>
        <v>57940921534</v>
      </c>
      <c r="T115" s="66">
        <f t="shared" si="171"/>
        <v>0</v>
      </c>
      <c r="U115" s="66">
        <f t="shared" si="171"/>
        <v>0</v>
      </c>
      <c r="V115" s="66">
        <f t="shared" si="171"/>
        <v>0</v>
      </c>
      <c r="W115" s="66">
        <f t="shared" si="171"/>
        <v>0</v>
      </c>
      <c r="X115" s="66">
        <f t="shared" si="171"/>
        <v>0</v>
      </c>
      <c r="Y115" s="61">
        <f t="shared" si="103"/>
        <v>0</v>
      </c>
      <c r="Z115" s="61">
        <f t="shared" si="104"/>
        <v>0</v>
      </c>
      <c r="AA115" s="61">
        <f t="shared" si="105"/>
        <v>0</v>
      </c>
      <c r="AB115" s="61" t="s">
        <v>41</v>
      </c>
      <c r="AC115" s="62" t="s">
        <v>41</v>
      </c>
    </row>
    <row r="116" spans="1:29" ht="42" customHeight="1" x14ac:dyDescent="0.25">
      <c r="A116" s="46" t="s">
        <v>242</v>
      </c>
      <c r="B116" s="47" t="s">
        <v>38</v>
      </c>
      <c r="C116" s="47">
        <v>11</v>
      </c>
      <c r="D116" s="47" t="s">
        <v>237</v>
      </c>
      <c r="E116" s="48" t="s">
        <v>243</v>
      </c>
      <c r="F116" s="66">
        <f t="shared" si="170"/>
        <v>57940921534</v>
      </c>
      <c r="G116" s="66">
        <f t="shared" si="170"/>
        <v>0</v>
      </c>
      <c r="H116" s="66">
        <f t="shared" si="170"/>
        <v>0</v>
      </c>
      <c r="I116" s="66">
        <f t="shared" si="170"/>
        <v>0</v>
      </c>
      <c r="J116" s="66">
        <f t="shared" si="170"/>
        <v>0</v>
      </c>
      <c r="K116" s="66">
        <f t="shared" si="170"/>
        <v>0</v>
      </c>
      <c r="L116" s="50">
        <f t="shared" si="108"/>
        <v>0</v>
      </c>
      <c r="M116" s="66">
        <f>+M117</f>
        <v>57940921534</v>
      </c>
      <c r="N116" s="51">
        <f t="shared" si="83"/>
        <v>5.6520057444671701E-3</v>
      </c>
      <c r="O116" s="66">
        <f t="shared" si="171"/>
        <v>0</v>
      </c>
      <c r="P116" s="66">
        <f t="shared" si="171"/>
        <v>0</v>
      </c>
      <c r="Q116" s="66">
        <f t="shared" si="171"/>
        <v>57940921534</v>
      </c>
      <c r="R116" s="66">
        <f t="shared" si="171"/>
        <v>0</v>
      </c>
      <c r="S116" s="66">
        <f t="shared" si="171"/>
        <v>57940921534</v>
      </c>
      <c r="T116" s="66">
        <f t="shared" si="171"/>
        <v>0</v>
      </c>
      <c r="U116" s="66">
        <f t="shared" si="171"/>
        <v>0</v>
      </c>
      <c r="V116" s="66">
        <f t="shared" si="171"/>
        <v>0</v>
      </c>
      <c r="W116" s="66">
        <f t="shared" si="171"/>
        <v>0</v>
      </c>
      <c r="X116" s="66">
        <f t="shared" si="171"/>
        <v>0</v>
      </c>
      <c r="Y116" s="61">
        <f t="shared" si="103"/>
        <v>0</v>
      </c>
      <c r="Z116" s="61">
        <f t="shared" si="104"/>
        <v>0</v>
      </c>
      <c r="AA116" s="61">
        <f t="shared" si="105"/>
        <v>0</v>
      </c>
      <c r="AB116" s="61" t="s">
        <v>41</v>
      </c>
      <c r="AC116" s="62"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8"/>
        <v>0</v>
      </c>
      <c r="M117" s="58">
        <f>+F117+L117</f>
        <v>57940921534</v>
      </c>
      <c r="N117" s="59">
        <f t="shared" si="83"/>
        <v>5.6520057444671701E-3</v>
      </c>
      <c r="O117" s="57">
        <v>0</v>
      </c>
      <c r="P117" s="57">
        <v>0</v>
      </c>
      <c r="Q117" s="57">
        <f t="shared" ref="Q117" si="172">M117-P117</f>
        <v>57940921534</v>
      </c>
      <c r="R117" s="57">
        <v>0</v>
      </c>
      <c r="S117" s="57">
        <f t="shared" ref="S117" si="173">+M117-R117</f>
        <v>57940921534</v>
      </c>
      <c r="T117" s="57">
        <f t="shared" ref="T117" si="174">P117-R117</f>
        <v>0</v>
      </c>
      <c r="U117" s="57">
        <v>0</v>
      </c>
      <c r="V117" s="57">
        <f t="shared" ref="V117" si="175">+R117-U117</f>
        <v>0</v>
      </c>
      <c r="W117" s="57">
        <v>0</v>
      </c>
      <c r="X117" s="60">
        <f t="shared" ref="X117" si="176">+U117-W117</f>
        <v>0</v>
      </c>
      <c r="Y117" s="61">
        <f t="shared" si="103"/>
        <v>0</v>
      </c>
      <c r="Z117" s="61">
        <f t="shared" si="104"/>
        <v>0</v>
      </c>
      <c r="AA117" s="61">
        <f t="shared" si="105"/>
        <v>0</v>
      </c>
      <c r="AB117" s="61" t="s">
        <v>41</v>
      </c>
      <c r="AC117" s="62" t="s">
        <v>41</v>
      </c>
    </row>
    <row r="118" spans="1:29" ht="42" customHeight="1" x14ac:dyDescent="0.25">
      <c r="A118" s="46" t="s">
        <v>245</v>
      </c>
      <c r="B118" s="47" t="s">
        <v>38</v>
      </c>
      <c r="C118" s="47">
        <v>11</v>
      </c>
      <c r="D118" s="47" t="s">
        <v>39</v>
      </c>
      <c r="E118" s="48" t="s">
        <v>246</v>
      </c>
      <c r="F118" s="66">
        <f t="shared" ref="F118:X118" si="177">+F119</f>
        <v>2665328141553</v>
      </c>
      <c r="G118" s="66">
        <f t="shared" si="177"/>
        <v>0</v>
      </c>
      <c r="H118" s="66">
        <f t="shared" si="177"/>
        <v>0</v>
      </c>
      <c r="I118" s="66">
        <f t="shared" si="177"/>
        <v>0</v>
      </c>
      <c r="J118" s="66">
        <f t="shared" si="177"/>
        <v>0</v>
      </c>
      <c r="K118" s="66">
        <f t="shared" si="177"/>
        <v>0</v>
      </c>
      <c r="L118" s="50">
        <f t="shared" si="108"/>
        <v>0</v>
      </c>
      <c r="M118" s="66">
        <f t="shared" si="177"/>
        <v>2665328141553</v>
      </c>
      <c r="N118" s="96">
        <f t="shared" si="83"/>
        <v>0.25999672715090794</v>
      </c>
      <c r="O118" s="66">
        <f t="shared" si="177"/>
        <v>0</v>
      </c>
      <c r="P118" s="66">
        <f t="shared" si="177"/>
        <v>205438653436</v>
      </c>
      <c r="Q118" s="66">
        <f t="shared" si="177"/>
        <v>2459889488117</v>
      </c>
      <c r="R118" s="66">
        <f t="shared" si="177"/>
        <v>205438653436</v>
      </c>
      <c r="S118" s="66">
        <f t="shared" si="177"/>
        <v>2459889488117</v>
      </c>
      <c r="T118" s="66">
        <f t="shared" si="177"/>
        <v>0</v>
      </c>
      <c r="U118" s="66">
        <f t="shared" si="177"/>
        <v>0</v>
      </c>
      <c r="V118" s="66">
        <f t="shared" si="177"/>
        <v>205438653436</v>
      </c>
      <c r="W118" s="66">
        <f t="shared" si="177"/>
        <v>0</v>
      </c>
      <c r="X118" s="66">
        <f t="shared" si="177"/>
        <v>0</v>
      </c>
      <c r="Y118" s="61">
        <f t="shared" si="103"/>
        <v>7.7078184195473048E-2</v>
      </c>
      <c r="Z118" s="61">
        <f t="shared" si="104"/>
        <v>0</v>
      </c>
      <c r="AA118" s="61">
        <f t="shared" si="105"/>
        <v>0</v>
      </c>
      <c r="AB118" s="61">
        <f t="shared" si="169"/>
        <v>0</v>
      </c>
      <c r="AC118" s="62"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8"/>
        <v>0</v>
      </c>
      <c r="M119" s="83">
        <f>+F119+L119</f>
        <v>2665328141553</v>
      </c>
      <c r="N119" s="97">
        <f t="shared" ref="N119:N182" si="178">M119/$M$345</f>
        <v>0.25999672715090794</v>
      </c>
      <c r="O119" s="82">
        <v>0</v>
      </c>
      <c r="P119" s="82">
        <v>205438653436</v>
      </c>
      <c r="Q119" s="57">
        <f t="shared" ref="Q119" si="179">M119-P119</f>
        <v>2459889488117</v>
      </c>
      <c r="R119" s="82">
        <v>205438653436</v>
      </c>
      <c r="S119" s="57">
        <f t="shared" ref="S119" si="180">+M119-R119</f>
        <v>2459889488117</v>
      </c>
      <c r="T119" s="57">
        <f t="shared" ref="T119" si="181">P119-R119</f>
        <v>0</v>
      </c>
      <c r="U119" s="82">
        <v>0</v>
      </c>
      <c r="V119" s="57">
        <f t="shared" ref="V119" si="182">+R119-U119</f>
        <v>205438653436</v>
      </c>
      <c r="W119" s="82">
        <v>0</v>
      </c>
      <c r="X119" s="60">
        <f t="shared" ref="X119" si="183">+U119-W119</f>
        <v>0</v>
      </c>
      <c r="Y119" s="61">
        <f t="shared" si="103"/>
        <v>7.7078184195473048E-2</v>
      </c>
      <c r="Z119" s="61">
        <f t="shared" si="104"/>
        <v>0</v>
      </c>
      <c r="AA119" s="61">
        <f t="shared" si="105"/>
        <v>0</v>
      </c>
      <c r="AB119" s="61">
        <f t="shared" si="169"/>
        <v>0</v>
      </c>
      <c r="AC119" s="62" t="s">
        <v>41</v>
      </c>
    </row>
    <row r="120" spans="1:29" s="32" customFormat="1" ht="22.5" customHeight="1" thickBot="1" x14ac:dyDescent="0.3">
      <c r="A120" s="324" t="s">
        <v>249</v>
      </c>
      <c r="B120" s="27" t="s">
        <v>38</v>
      </c>
      <c r="C120" s="98">
        <v>10</v>
      </c>
      <c r="D120" s="327" t="s">
        <v>39</v>
      </c>
      <c r="E120" s="330" t="s">
        <v>250</v>
      </c>
      <c r="F120" s="28">
        <f>+F124+F240+F246+F289+F295+F305</f>
        <v>5663082821654</v>
      </c>
      <c r="G120" s="28">
        <f t="shared" ref="G120:K120" si="184">+G124+G240+G246+G289+G295+G305</f>
        <v>0</v>
      </c>
      <c r="H120" s="28">
        <f t="shared" si="184"/>
        <v>0</v>
      </c>
      <c r="I120" s="28">
        <f t="shared" si="184"/>
        <v>345161334205</v>
      </c>
      <c r="J120" s="28">
        <f t="shared" si="184"/>
        <v>0</v>
      </c>
      <c r="K120" s="28">
        <f t="shared" si="184"/>
        <v>0</v>
      </c>
      <c r="L120" s="99">
        <f t="shared" si="108"/>
        <v>-345161334205</v>
      </c>
      <c r="M120" s="28">
        <f t="shared" ref="M120" si="185">+M124+M240+M246+M289+M295+M305</f>
        <v>5317921487449</v>
      </c>
      <c r="N120" s="100">
        <f t="shared" si="178"/>
        <v>0.51875120381110273</v>
      </c>
      <c r="O120" s="28">
        <f t="shared" ref="O120:X120" si="186">+O124+O240+O246+O289+O295+O305</f>
        <v>0</v>
      </c>
      <c r="P120" s="28">
        <f t="shared" si="186"/>
        <v>5135659764903.5</v>
      </c>
      <c r="Q120" s="28">
        <f t="shared" si="186"/>
        <v>182261722545.49997</v>
      </c>
      <c r="R120" s="28">
        <f t="shared" si="186"/>
        <v>5131749474244.5</v>
      </c>
      <c r="S120" s="28">
        <f t="shared" si="186"/>
        <v>186172013204.49997</v>
      </c>
      <c r="T120" s="28">
        <f t="shared" si="186"/>
        <v>3910290659</v>
      </c>
      <c r="U120" s="28">
        <f t="shared" si="186"/>
        <v>745576799211</v>
      </c>
      <c r="V120" s="28">
        <f t="shared" si="186"/>
        <v>4386172675033.5005</v>
      </c>
      <c r="W120" s="28">
        <f t="shared" si="186"/>
        <v>745306863561</v>
      </c>
      <c r="X120" s="28">
        <f t="shared" si="186"/>
        <v>269935650</v>
      </c>
      <c r="Y120" s="30">
        <f t="shared" si="103"/>
        <v>0.96499158296264986</v>
      </c>
      <c r="Z120" s="30">
        <f t="shared" si="104"/>
        <v>0.14020079103662214</v>
      </c>
      <c r="AA120" s="30">
        <f t="shared" si="105"/>
        <v>0.14015003142111501</v>
      </c>
      <c r="AB120" s="30">
        <f t="shared" si="123"/>
        <v>0.14528706106035397</v>
      </c>
      <c r="AC120" s="30">
        <f t="shared" si="124"/>
        <v>0.99963795057694171</v>
      </c>
    </row>
    <row r="121" spans="1:29" s="32" customFormat="1" ht="25.5" customHeight="1" thickBot="1" x14ac:dyDescent="0.3">
      <c r="A121" s="325"/>
      <c r="B121" s="27" t="s">
        <v>38</v>
      </c>
      <c r="C121" s="98">
        <v>11</v>
      </c>
      <c r="D121" s="328"/>
      <c r="E121" s="331"/>
      <c r="F121" s="28">
        <f>+F125</f>
        <v>1229871081320</v>
      </c>
      <c r="G121" s="28">
        <f t="shared" ref="G121:K121" si="187">+G125</f>
        <v>0</v>
      </c>
      <c r="H121" s="28">
        <f t="shared" si="187"/>
        <v>0</v>
      </c>
      <c r="I121" s="28">
        <f t="shared" si="187"/>
        <v>0</v>
      </c>
      <c r="J121" s="28">
        <f t="shared" si="187"/>
        <v>0</v>
      </c>
      <c r="K121" s="28">
        <f t="shared" si="187"/>
        <v>0</v>
      </c>
      <c r="L121" s="99">
        <f t="shared" si="108"/>
        <v>0</v>
      </c>
      <c r="M121" s="28">
        <f t="shared" ref="M121" si="188">+M125</f>
        <v>1229871081320</v>
      </c>
      <c r="N121" s="100">
        <f t="shared" si="178"/>
        <v>0.11997114012927239</v>
      </c>
      <c r="O121" s="28">
        <f t="shared" ref="O121:X121" si="189">+O125</f>
        <v>0</v>
      </c>
      <c r="P121" s="28">
        <f t="shared" si="189"/>
        <v>1229871081320</v>
      </c>
      <c r="Q121" s="28">
        <f t="shared" si="189"/>
        <v>0</v>
      </c>
      <c r="R121" s="28">
        <f t="shared" si="189"/>
        <v>1229871081320</v>
      </c>
      <c r="S121" s="28">
        <f t="shared" si="189"/>
        <v>0</v>
      </c>
      <c r="T121" s="28">
        <f t="shared" si="189"/>
        <v>0</v>
      </c>
      <c r="U121" s="28">
        <f t="shared" si="189"/>
        <v>277908603867</v>
      </c>
      <c r="V121" s="28">
        <f t="shared" si="189"/>
        <v>951962477453</v>
      </c>
      <c r="W121" s="28">
        <f t="shared" si="189"/>
        <v>207153844545</v>
      </c>
      <c r="X121" s="28">
        <f t="shared" si="189"/>
        <v>70754759322</v>
      </c>
      <c r="Y121" s="30">
        <f t="shared" si="103"/>
        <v>1</v>
      </c>
      <c r="Z121" s="30">
        <f t="shared" si="104"/>
        <v>0.22596563825919491</v>
      </c>
      <c r="AA121" s="30">
        <f t="shared" si="105"/>
        <v>0.16843541383432259</v>
      </c>
      <c r="AB121" s="30">
        <f t="shared" si="123"/>
        <v>0.22596563825919491</v>
      </c>
      <c r="AC121" s="30">
        <f t="shared" si="124"/>
        <v>0.74540277509414055</v>
      </c>
    </row>
    <row r="122" spans="1:29" s="32" customFormat="1" ht="25.5" customHeight="1" thickBot="1" x14ac:dyDescent="0.3">
      <c r="A122" s="325"/>
      <c r="B122" s="27" t="s">
        <v>42</v>
      </c>
      <c r="C122" s="98">
        <v>20</v>
      </c>
      <c r="D122" s="328"/>
      <c r="E122" s="331"/>
      <c r="F122" s="28">
        <f>+F306</f>
        <v>223290886376</v>
      </c>
      <c r="G122" s="28">
        <f t="shared" ref="G122:K122" si="190">+G306</f>
        <v>0</v>
      </c>
      <c r="H122" s="28">
        <f t="shared" si="190"/>
        <v>0</v>
      </c>
      <c r="I122" s="28">
        <f t="shared" si="190"/>
        <v>0</v>
      </c>
      <c r="J122" s="28">
        <f t="shared" si="190"/>
        <v>6678407469</v>
      </c>
      <c r="K122" s="28">
        <f t="shared" si="190"/>
        <v>6678407469</v>
      </c>
      <c r="L122" s="99">
        <f t="shared" si="108"/>
        <v>0</v>
      </c>
      <c r="M122" s="28">
        <f t="shared" ref="M122" si="191">+M306</f>
        <v>223290886376</v>
      </c>
      <c r="N122" s="100">
        <f t="shared" si="178"/>
        <v>2.1781520539740577E-2</v>
      </c>
      <c r="O122" s="28">
        <f t="shared" ref="O122:X122" si="192">+O306</f>
        <v>0</v>
      </c>
      <c r="P122" s="28">
        <f t="shared" si="192"/>
        <v>169435271658.73999</v>
      </c>
      <c r="Q122" s="28">
        <f t="shared" si="192"/>
        <v>53855614717.260002</v>
      </c>
      <c r="R122" s="28">
        <f t="shared" si="192"/>
        <v>115801625351.39999</v>
      </c>
      <c r="S122" s="28">
        <f t="shared" si="192"/>
        <v>107489261024.60001</v>
      </c>
      <c r="T122" s="28">
        <f t="shared" si="192"/>
        <v>53633646307.339996</v>
      </c>
      <c r="U122" s="28">
        <f t="shared" si="192"/>
        <v>1123542978</v>
      </c>
      <c r="V122" s="28">
        <f t="shared" si="192"/>
        <v>114678082373.39999</v>
      </c>
      <c r="W122" s="28">
        <f t="shared" si="192"/>
        <v>1076101861</v>
      </c>
      <c r="X122" s="28">
        <f t="shared" si="192"/>
        <v>47441117</v>
      </c>
      <c r="Y122" s="30">
        <f t="shared" si="103"/>
        <v>0.51861330854498644</v>
      </c>
      <c r="Z122" s="30">
        <f t="shared" si="104"/>
        <v>5.0317457923834095E-3</v>
      </c>
      <c r="AA122" s="30">
        <f t="shared" si="105"/>
        <v>4.8192824994565597E-3</v>
      </c>
      <c r="AB122" s="30">
        <f t="shared" si="123"/>
        <v>9.7023074986262864E-3</v>
      </c>
      <c r="AC122" s="30">
        <f t="shared" si="124"/>
        <v>0.95777543188917513</v>
      </c>
    </row>
    <row r="123" spans="1:29" s="32" customFormat="1" ht="29.25" customHeight="1" thickBot="1" x14ac:dyDescent="0.3">
      <c r="A123" s="326"/>
      <c r="B123" s="33" t="s">
        <v>42</v>
      </c>
      <c r="C123" s="101">
        <v>21</v>
      </c>
      <c r="D123" s="329"/>
      <c r="E123" s="332"/>
      <c r="F123" s="28">
        <f>+F126+F247+F307</f>
        <v>617537285827</v>
      </c>
      <c r="G123" s="28">
        <f t="shared" ref="G123:K123" si="193">+G126+G247+G307</f>
        <v>0</v>
      </c>
      <c r="H123" s="28">
        <f t="shared" si="193"/>
        <v>0</v>
      </c>
      <c r="I123" s="28">
        <f t="shared" si="193"/>
        <v>0</v>
      </c>
      <c r="J123" s="28">
        <f t="shared" si="193"/>
        <v>13899643112</v>
      </c>
      <c r="K123" s="28">
        <f t="shared" si="193"/>
        <v>13899643112</v>
      </c>
      <c r="L123" s="99">
        <f t="shared" si="108"/>
        <v>0</v>
      </c>
      <c r="M123" s="28">
        <f t="shared" ref="M123" si="194">+M126+M247+M307</f>
        <v>617537285827</v>
      </c>
      <c r="N123" s="100">
        <f t="shared" si="178"/>
        <v>6.0239364416541603E-2</v>
      </c>
      <c r="O123" s="28">
        <f t="shared" ref="O123:X123" si="195">+O126+O247+O307</f>
        <v>0</v>
      </c>
      <c r="P123" s="28">
        <f t="shared" si="195"/>
        <v>373374272087.32001</v>
      </c>
      <c r="Q123" s="28">
        <f t="shared" si="195"/>
        <v>244163013739.67999</v>
      </c>
      <c r="R123" s="28">
        <f t="shared" si="195"/>
        <v>26779913099.32</v>
      </c>
      <c r="S123" s="28">
        <f t="shared" si="195"/>
        <v>590757372727.67993</v>
      </c>
      <c r="T123" s="28">
        <f t="shared" si="195"/>
        <v>346594358988</v>
      </c>
      <c r="U123" s="28">
        <f t="shared" si="195"/>
        <v>1363162103</v>
      </c>
      <c r="V123" s="28">
        <f t="shared" si="195"/>
        <v>25416750996.32</v>
      </c>
      <c r="W123" s="28">
        <f t="shared" si="195"/>
        <v>1253959772</v>
      </c>
      <c r="X123" s="28">
        <f t="shared" si="195"/>
        <v>109202331</v>
      </c>
      <c r="Y123" s="30">
        <f t="shared" si="103"/>
        <v>4.3365661821466533E-2</v>
      </c>
      <c r="Z123" s="30">
        <f t="shared" si="104"/>
        <v>2.2074166763460549E-3</v>
      </c>
      <c r="AA123" s="30">
        <f t="shared" si="105"/>
        <v>2.0305814738307E-3</v>
      </c>
      <c r="AB123" s="30">
        <f t="shared" si="123"/>
        <v>5.0902409501642994E-2</v>
      </c>
      <c r="AC123" s="30">
        <f t="shared" si="124"/>
        <v>0.91989042920158115</v>
      </c>
    </row>
    <row r="124" spans="1:29" s="32" customFormat="1" ht="37.5" customHeight="1" x14ac:dyDescent="0.25">
      <c r="A124" s="333" t="s">
        <v>251</v>
      </c>
      <c r="B124" s="334" t="s">
        <v>38</v>
      </c>
      <c r="C124" s="39">
        <v>10</v>
      </c>
      <c r="D124" s="334" t="s">
        <v>39</v>
      </c>
      <c r="E124" s="335" t="s">
        <v>252</v>
      </c>
      <c r="F124" s="42">
        <f t="shared" ref="F124:K126" si="196">+F127</f>
        <v>4750272928063</v>
      </c>
      <c r="G124" s="42">
        <f t="shared" si="196"/>
        <v>0</v>
      </c>
      <c r="H124" s="42">
        <f t="shared" si="196"/>
        <v>0</v>
      </c>
      <c r="I124" s="42">
        <f t="shared" si="196"/>
        <v>345161334205</v>
      </c>
      <c r="J124" s="42">
        <f t="shared" si="196"/>
        <v>0</v>
      </c>
      <c r="K124" s="42">
        <f t="shared" si="196"/>
        <v>0</v>
      </c>
      <c r="L124" s="42">
        <f t="shared" si="108"/>
        <v>-345161334205</v>
      </c>
      <c r="M124" s="42">
        <f t="shared" ref="M124:M126" si="197">+M127</f>
        <v>4405111593858</v>
      </c>
      <c r="N124" s="93">
        <f t="shared" si="178"/>
        <v>0.42970866486640624</v>
      </c>
      <c r="O124" s="42">
        <f t="shared" ref="O124:X126" si="198">+O127</f>
        <v>0</v>
      </c>
      <c r="P124" s="42">
        <f t="shared" si="198"/>
        <v>4395508431761.5</v>
      </c>
      <c r="Q124" s="42">
        <f t="shared" si="198"/>
        <v>9603162096.5</v>
      </c>
      <c r="R124" s="42">
        <f t="shared" si="198"/>
        <v>4395017216105.5</v>
      </c>
      <c r="S124" s="42">
        <f t="shared" si="198"/>
        <v>10094377752.5</v>
      </c>
      <c r="T124" s="42">
        <f t="shared" si="198"/>
        <v>491215656</v>
      </c>
      <c r="U124" s="42">
        <f t="shared" si="198"/>
        <v>725773894125.5</v>
      </c>
      <c r="V124" s="42">
        <f t="shared" si="198"/>
        <v>3669243321980</v>
      </c>
      <c r="W124" s="42">
        <f t="shared" si="198"/>
        <v>725682524601.5</v>
      </c>
      <c r="X124" s="42">
        <f t="shared" si="198"/>
        <v>91369524</v>
      </c>
      <c r="Y124" s="52">
        <f t="shared" si="103"/>
        <v>0.99770848534993428</v>
      </c>
      <c r="Z124" s="52">
        <f t="shared" si="104"/>
        <v>0.16475720958747986</v>
      </c>
      <c r="AA124" s="52">
        <f t="shared" si="105"/>
        <v>0.1647364678827459</v>
      </c>
      <c r="AB124" s="52">
        <f t="shared" si="123"/>
        <v>0.16513562028060055</v>
      </c>
      <c r="AC124" s="53">
        <f t="shared" si="124"/>
        <v>0.9998741074531069</v>
      </c>
    </row>
    <row r="125" spans="1:29" s="32" customFormat="1" ht="35.25" customHeight="1" x14ac:dyDescent="0.25">
      <c r="A125" s="312"/>
      <c r="B125" s="316"/>
      <c r="C125" s="47">
        <v>11</v>
      </c>
      <c r="D125" s="316"/>
      <c r="E125" s="308"/>
      <c r="F125" s="50">
        <f>+F128</f>
        <v>1229871081320</v>
      </c>
      <c r="G125" s="50">
        <f t="shared" si="196"/>
        <v>0</v>
      </c>
      <c r="H125" s="50">
        <f t="shared" si="196"/>
        <v>0</v>
      </c>
      <c r="I125" s="50">
        <f t="shared" si="196"/>
        <v>0</v>
      </c>
      <c r="J125" s="50">
        <f t="shared" si="196"/>
        <v>0</v>
      </c>
      <c r="K125" s="50">
        <f t="shared" si="196"/>
        <v>0</v>
      </c>
      <c r="L125" s="50">
        <f t="shared" si="108"/>
        <v>0</v>
      </c>
      <c r="M125" s="50">
        <f t="shared" si="197"/>
        <v>1229871081320</v>
      </c>
      <c r="N125" s="96">
        <f t="shared" si="178"/>
        <v>0.11997114012927239</v>
      </c>
      <c r="O125" s="50">
        <f t="shared" si="198"/>
        <v>0</v>
      </c>
      <c r="P125" s="50">
        <f t="shared" si="198"/>
        <v>1229871081320</v>
      </c>
      <c r="Q125" s="50">
        <f t="shared" si="198"/>
        <v>0</v>
      </c>
      <c r="R125" s="50">
        <f t="shared" si="198"/>
        <v>1229871081320</v>
      </c>
      <c r="S125" s="50">
        <f t="shared" si="198"/>
        <v>0</v>
      </c>
      <c r="T125" s="50">
        <f t="shared" si="198"/>
        <v>0</v>
      </c>
      <c r="U125" s="50">
        <f t="shared" si="198"/>
        <v>277908603867</v>
      </c>
      <c r="V125" s="50">
        <f t="shared" si="198"/>
        <v>951962477453</v>
      </c>
      <c r="W125" s="50">
        <f t="shared" si="198"/>
        <v>207153844545</v>
      </c>
      <c r="X125" s="50">
        <f t="shared" si="198"/>
        <v>70754759322</v>
      </c>
      <c r="Y125" s="52">
        <f t="shared" si="103"/>
        <v>1</v>
      </c>
      <c r="Z125" s="52">
        <f t="shared" si="104"/>
        <v>0.22596563825919491</v>
      </c>
      <c r="AA125" s="52">
        <f t="shared" si="105"/>
        <v>0.16843541383432259</v>
      </c>
      <c r="AB125" s="52">
        <f t="shared" si="123"/>
        <v>0.22596563825919491</v>
      </c>
      <c r="AC125" s="53">
        <f t="shared" si="124"/>
        <v>0.74540277509414055</v>
      </c>
    </row>
    <row r="126" spans="1:29" s="32" customFormat="1" ht="43.5" customHeight="1" x14ac:dyDescent="0.25">
      <c r="A126" s="312"/>
      <c r="B126" s="47" t="s">
        <v>42</v>
      </c>
      <c r="C126" s="47">
        <v>21</v>
      </c>
      <c r="D126" s="316"/>
      <c r="E126" s="308"/>
      <c r="F126" s="104">
        <f>+F129</f>
        <v>20290000000</v>
      </c>
      <c r="G126" s="104">
        <f t="shared" si="196"/>
        <v>0</v>
      </c>
      <c r="H126" s="104">
        <f t="shared" si="196"/>
        <v>0</v>
      </c>
      <c r="I126" s="104">
        <f t="shared" si="196"/>
        <v>0</v>
      </c>
      <c r="J126" s="104">
        <f t="shared" si="196"/>
        <v>0</v>
      </c>
      <c r="K126" s="104">
        <f t="shared" si="196"/>
        <v>0</v>
      </c>
      <c r="L126" s="50">
        <f t="shared" si="108"/>
        <v>0</v>
      </c>
      <c r="M126" s="104">
        <f t="shared" si="197"/>
        <v>20290000000</v>
      </c>
      <c r="N126" s="51">
        <f t="shared" si="178"/>
        <v>1.979243572920127E-3</v>
      </c>
      <c r="O126" s="104">
        <f t="shared" si="198"/>
        <v>0</v>
      </c>
      <c r="P126" s="104">
        <f t="shared" si="198"/>
        <v>0</v>
      </c>
      <c r="Q126" s="104">
        <f t="shared" si="198"/>
        <v>20290000000</v>
      </c>
      <c r="R126" s="104">
        <f t="shared" si="198"/>
        <v>0</v>
      </c>
      <c r="S126" s="104">
        <f t="shared" si="198"/>
        <v>20290000000</v>
      </c>
      <c r="T126" s="104">
        <f t="shared" si="198"/>
        <v>0</v>
      </c>
      <c r="U126" s="104">
        <f t="shared" si="198"/>
        <v>0</v>
      </c>
      <c r="V126" s="104">
        <f t="shared" si="198"/>
        <v>0</v>
      </c>
      <c r="W126" s="104">
        <f t="shared" si="198"/>
        <v>0</v>
      </c>
      <c r="X126" s="104">
        <f t="shared" si="198"/>
        <v>0</v>
      </c>
      <c r="Y126" s="52">
        <f t="shared" si="103"/>
        <v>0</v>
      </c>
      <c r="Z126" s="52">
        <f t="shared" si="104"/>
        <v>0</v>
      </c>
      <c r="AA126" s="52">
        <f t="shared" si="105"/>
        <v>0</v>
      </c>
      <c r="AB126" s="52" t="s">
        <v>41</v>
      </c>
      <c r="AC126" s="53" t="s">
        <v>41</v>
      </c>
    </row>
    <row r="127" spans="1:29" ht="29.25" customHeight="1" x14ac:dyDescent="0.25">
      <c r="A127" s="312" t="s">
        <v>253</v>
      </c>
      <c r="B127" s="316" t="s">
        <v>38</v>
      </c>
      <c r="C127" s="47">
        <v>10</v>
      </c>
      <c r="D127" s="316" t="s">
        <v>39</v>
      </c>
      <c r="E127" s="308" t="s">
        <v>254</v>
      </c>
      <c r="F127" s="50">
        <f>+F130+F138+F142+F146+F150+F158+F162+F170+F174+F178+F182+F186+F194+F198+F202+F206+F210+F214+F218+F222+F226+F230</f>
        <v>4750272928063</v>
      </c>
      <c r="G127" s="50">
        <f t="shared" ref="G127:K127" si="199">+G130+G138+G142+G146+G150+G158+G162+G170+G174+G178+G182+G186+G194+G198+G202+G206+G210+G214+G218+G222+G226+G230</f>
        <v>0</v>
      </c>
      <c r="H127" s="50">
        <f t="shared" si="199"/>
        <v>0</v>
      </c>
      <c r="I127" s="50">
        <f t="shared" si="199"/>
        <v>345161334205</v>
      </c>
      <c r="J127" s="50">
        <f t="shared" si="199"/>
        <v>0</v>
      </c>
      <c r="K127" s="50">
        <f t="shared" si="199"/>
        <v>0</v>
      </c>
      <c r="L127" s="50">
        <f t="shared" si="108"/>
        <v>-345161334205</v>
      </c>
      <c r="M127" s="50">
        <f t="shared" ref="M127" si="200">+M130+M138+M142+M146+M150+M158+M162+M170+M174+M178+M182+M186+M194+M198+M202+M206+M210+M214+M218+M222+M226+M230</f>
        <v>4405111593858</v>
      </c>
      <c r="N127" s="96">
        <f t="shared" si="178"/>
        <v>0.42970866486640624</v>
      </c>
      <c r="O127" s="50">
        <f t="shared" ref="O127:X127" si="201">+O130+O138+O142+O146+O150+O158+O162+O170+O174+O178+O182+O186+O194+O198+O202+O206+O210+O214+O218+O222+O226+O230</f>
        <v>0</v>
      </c>
      <c r="P127" s="50">
        <f t="shared" si="201"/>
        <v>4395508431761.5</v>
      </c>
      <c r="Q127" s="50">
        <f t="shared" si="201"/>
        <v>9603162096.5</v>
      </c>
      <c r="R127" s="50">
        <f t="shared" si="201"/>
        <v>4395017216105.5</v>
      </c>
      <c r="S127" s="50">
        <f t="shared" si="201"/>
        <v>10094377752.5</v>
      </c>
      <c r="T127" s="50">
        <f t="shared" si="201"/>
        <v>491215656</v>
      </c>
      <c r="U127" s="50">
        <f t="shared" si="201"/>
        <v>725773894125.5</v>
      </c>
      <c r="V127" s="50">
        <f t="shared" si="201"/>
        <v>3669243321980</v>
      </c>
      <c r="W127" s="50">
        <f t="shared" si="201"/>
        <v>725682524601.5</v>
      </c>
      <c r="X127" s="50">
        <f t="shared" si="201"/>
        <v>91369524</v>
      </c>
      <c r="Y127" s="52">
        <f t="shared" si="103"/>
        <v>0.99770848534993428</v>
      </c>
      <c r="Z127" s="52">
        <f t="shared" si="104"/>
        <v>0.16475720958747986</v>
      </c>
      <c r="AA127" s="52">
        <f t="shared" si="105"/>
        <v>0.1647364678827459</v>
      </c>
      <c r="AB127" s="52">
        <f t="shared" si="123"/>
        <v>0.16513562028060055</v>
      </c>
      <c r="AC127" s="53">
        <f t="shared" si="124"/>
        <v>0.9998741074531069</v>
      </c>
    </row>
    <row r="128" spans="1:29" ht="33" customHeight="1" x14ac:dyDescent="0.25">
      <c r="A128" s="312"/>
      <c r="B128" s="316"/>
      <c r="C128" s="47">
        <v>11</v>
      </c>
      <c r="D128" s="316"/>
      <c r="E128" s="308"/>
      <c r="F128" s="50">
        <f>+F134+F154+F166+F190</f>
        <v>1229871081320</v>
      </c>
      <c r="G128" s="50">
        <f t="shared" ref="G128:K128" si="202">+G134+G154+G166+G190</f>
        <v>0</v>
      </c>
      <c r="H128" s="50">
        <f t="shared" si="202"/>
        <v>0</v>
      </c>
      <c r="I128" s="50">
        <f t="shared" si="202"/>
        <v>0</v>
      </c>
      <c r="J128" s="50">
        <f t="shared" si="202"/>
        <v>0</v>
      </c>
      <c r="K128" s="50">
        <f t="shared" si="202"/>
        <v>0</v>
      </c>
      <c r="L128" s="50">
        <f t="shared" si="108"/>
        <v>0</v>
      </c>
      <c r="M128" s="50">
        <f t="shared" ref="M128" si="203">+M134+M154+M166+M190</f>
        <v>1229871081320</v>
      </c>
      <c r="N128" s="96">
        <f t="shared" si="178"/>
        <v>0.11997114012927239</v>
      </c>
      <c r="O128" s="50">
        <f t="shared" ref="O128:X128" si="204">+O134+O154+O166+O190</f>
        <v>0</v>
      </c>
      <c r="P128" s="50">
        <f t="shared" si="204"/>
        <v>1229871081320</v>
      </c>
      <c r="Q128" s="50">
        <f t="shared" si="204"/>
        <v>0</v>
      </c>
      <c r="R128" s="50">
        <f t="shared" si="204"/>
        <v>1229871081320</v>
      </c>
      <c r="S128" s="50">
        <f t="shared" si="204"/>
        <v>0</v>
      </c>
      <c r="T128" s="50">
        <f t="shared" si="204"/>
        <v>0</v>
      </c>
      <c r="U128" s="50">
        <f t="shared" si="204"/>
        <v>277908603867</v>
      </c>
      <c r="V128" s="50">
        <f t="shared" si="204"/>
        <v>951962477453</v>
      </c>
      <c r="W128" s="50">
        <f t="shared" si="204"/>
        <v>207153844545</v>
      </c>
      <c r="X128" s="50">
        <f t="shared" si="204"/>
        <v>70754759322</v>
      </c>
      <c r="Y128" s="52">
        <f t="shared" si="103"/>
        <v>1</v>
      </c>
      <c r="Z128" s="52">
        <f t="shared" si="104"/>
        <v>0.22596563825919491</v>
      </c>
      <c r="AA128" s="52">
        <f t="shared" si="105"/>
        <v>0.16843541383432259</v>
      </c>
      <c r="AB128" s="52">
        <f t="shared" si="123"/>
        <v>0.22596563825919491</v>
      </c>
      <c r="AC128" s="53">
        <f t="shared" si="124"/>
        <v>0.74540277509414055</v>
      </c>
    </row>
    <row r="129" spans="1:29" ht="36" customHeight="1" x14ac:dyDescent="0.25">
      <c r="A129" s="312"/>
      <c r="B129" s="47" t="s">
        <v>42</v>
      </c>
      <c r="C129" s="47">
        <v>21</v>
      </c>
      <c r="D129" s="316"/>
      <c r="E129" s="308"/>
      <c r="F129" s="50">
        <f>+F231</f>
        <v>20290000000</v>
      </c>
      <c r="G129" s="50">
        <f t="shared" ref="G129:K129" si="205">+G231</f>
        <v>0</v>
      </c>
      <c r="H129" s="50">
        <f t="shared" si="205"/>
        <v>0</v>
      </c>
      <c r="I129" s="50">
        <f t="shared" si="205"/>
        <v>0</v>
      </c>
      <c r="J129" s="50">
        <f t="shared" si="205"/>
        <v>0</v>
      </c>
      <c r="K129" s="50">
        <f t="shared" si="205"/>
        <v>0</v>
      </c>
      <c r="L129" s="50">
        <f t="shared" si="108"/>
        <v>0</v>
      </c>
      <c r="M129" s="50">
        <f t="shared" ref="M129" si="206">+M231</f>
        <v>20290000000</v>
      </c>
      <c r="N129" s="96">
        <f t="shared" si="178"/>
        <v>1.979243572920127E-3</v>
      </c>
      <c r="O129" s="50">
        <f t="shared" ref="O129:X129" si="207">+O231</f>
        <v>0</v>
      </c>
      <c r="P129" s="50">
        <f t="shared" si="207"/>
        <v>0</v>
      </c>
      <c r="Q129" s="50">
        <f t="shared" si="207"/>
        <v>20290000000</v>
      </c>
      <c r="R129" s="50">
        <f t="shared" si="207"/>
        <v>0</v>
      </c>
      <c r="S129" s="50">
        <f t="shared" si="207"/>
        <v>20290000000</v>
      </c>
      <c r="T129" s="50">
        <f t="shared" si="207"/>
        <v>0</v>
      </c>
      <c r="U129" s="50">
        <f t="shared" si="207"/>
        <v>0</v>
      </c>
      <c r="V129" s="50">
        <f t="shared" si="207"/>
        <v>0</v>
      </c>
      <c r="W129" s="50">
        <f t="shared" si="207"/>
        <v>0</v>
      </c>
      <c r="X129" s="50">
        <f t="shared" si="207"/>
        <v>0</v>
      </c>
      <c r="Y129" s="52">
        <f t="shared" si="103"/>
        <v>0</v>
      </c>
      <c r="Z129" s="52">
        <f t="shared" si="104"/>
        <v>0</v>
      </c>
      <c r="AA129" s="52">
        <f t="shared" si="105"/>
        <v>0</v>
      </c>
      <c r="AB129" s="52" t="s">
        <v>41</v>
      </c>
      <c r="AC129" s="53" t="s">
        <v>41</v>
      </c>
    </row>
    <row r="130" spans="1:29" ht="81.75" customHeight="1" x14ac:dyDescent="0.25">
      <c r="A130" s="46" t="s">
        <v>255</v>
      </c>
      <c r="B130" s="47" t="s">
        <v>38</v>
      </c>
      <c r="C130" s="78">
        <v>10</v>
      </c>
      <c r="D130" s="47" t="s">
        <v>39</v>
      </c>
      <c r="E130" s="105" t="s">
        <v>256</v>
      </c>
      <c r="F130" s="50">
        <f t="shared" ref="F130:U132" si="208">+F131</f>
        <v>3465177785</v>
      </c>
      <c r="G130" s="50">
        <f t="shared" si="208"/>
        <v>0</v>
      </c>
      <c r="H130" s="50">
        <f t="shared" si="208"/>
        <v>0</v>
      </c>
      <c r="I130" s="50">
        <f t="shared" si="208"/>
        <v>0</v>
      </c>
      <c r="J130" s="50">
        <f t="shared" si="208"/>
        <v>0</v>
      </c>
      <c r="K130" s="50">
        <f t="shared" si="208"/>
        <v>0</v>
      </c>
      <c r="L130" s="50">
        <f t="shared" si="108"/>
        <v>0</v>
      </c>
      <c r="M130" s="50">
        <f t="shared" si="208"/>
        <v>3465177785</v>
      </c>
      <c r="N130" s="51">
        <f t="shared" si="178"/>
        <v>3.3802024938328493E-4</v>
      </c>
      <c r="O130" s="50">
        <f t="shared" si="208"/>
        <v>0</v>
      </c>
      <c r="P130" s="50">
        <f t="shared" si="208"/>
        <v>3465177785</v>
      </c>
      <c r="Q130" s="50">
        <f t="shared" si="208"/>
        <v>0</v>
      </c>
      <c r="R130" s="50">
        <f t="shared" si="208"/>
        <v>3465177785</v>
      </c>
      <c r="S130" s="50">
        <f t="shared" si="208"/>
        <v>0</v>
      </c>
      <c r="T130" s="50">
        <f t="shared" si="208"/>
        <v>0</v>
      </c>
      <c r="U130" s="50">
        <f t="shared" si="208"/>
        <v>3465177785</v>
      </c>
      <c r="V130" s="50">
        <f t="shared" ref="V130:X132" si="209">+V131</f>
        <v>0</v>
      </c>
      <c r="W130" s="50">
        <f t="shared" si="209"/>
        <v>3465177785</v>
      </c>
      <c r="X130" s="50">
        <f t="shared" si="209"/>
        <v>0</v>
      </c>
      <c r="Y130" s="52">
        <f t="shared" si="103"/>
        <v>1</v>
      </c>
      <c r="Z130" s="52">
        <f t="shared" si="104"/>
        <v>1</v>
      </c>
      <c r="AA130" s="52">
        <f t="shared" si="105"/>
        <v>1</v>
      </c>
      <c r="AB130" s="52">
        <f t="shared" si="123"/>
        <v>1</v>
      </c>
      <c r="AC130" s="53">
        <f t="shared" si="124"/>
        <v>1</v>
      </c>
    </row>
    <row r="131" spans="1:29" ht="81.75" customHeight="1" x14ac:dyDescent="0.25">
      <c r="A131" s="46" t="s">
        <v>257</v>
      </c>
      <c r="B131" s="47" t="s">
        <v>38</v>
      </c>
      <c r="C131" s="78">
        <v>10</v>
      </c>
      <c r="D131" s="47" t="s">
        <v>39</v>
      </c>
      <c r="E131" s="105" t="s">
        <v>258</v>
      </c>
      <c r="F131" s="50">
        <f t="shared" si="208"/>
        <v>3465177785</v>
      </c>
      <c r="G131" s="50">
        <f t="shared" si="208"/>
        <v>0</v>
      </c>
      <c r="H131" s="50">
        <f t="shared" si="208"/>
        <v>0</v>
      </c>
      <c r="I131" s="50">
        <f t="shared" si="208"/>
        <v>0</v>
      </c>
      <c r="J131" s="50">
        <f t="shared" si="208"/>
        <v>0</v>
      </c>
      <c r="K131" s="50">
        <f t="shared" si="208"/>
        <v>0</v>
      </c>
      <c r="L131" s="50">
        <f t="shared" si="108"/>
        <v>0</v>
      </c>
      <c r="M131" s="50">
        <f t="shared" si="208"/>
        <v>3465177785</v>
      </c>
      <c r="N131" s="51">
        <f t="shared" si="178"/>
        <v>3.3802024938328493E-4</v>
      </c>
      <c r="O131" s="50">
        <f t="shared" si="208"/>
        <v>0</v>
      </c>
      <c r="P131" s="50">
        <f t="shared" si="208"/>
        <v>3465177785</v>
      </c>
      <c r="Q131" s="50">
        <f t="shared" si="208"/>
        <v>0</v>
      </c>
      <c r="R131" s="50">
        <f t="shared" si="208"/>
        <v>3465177785</v>
      </c>
      <c r="S131" s="50">
        <f t="shared" si="208"/>
        <v>0</v>
      </c>
      <c r="T131" s="50">
        <f t="shared" si="208"/>
        <v>0</v>
      </c>
      <c r="U131" s="50">
        <f t="shared" si="208"/>
        <v>3465177785</v>
      </c>
      <c r="V131" s="50">
        <f t="shared" si="209"/>
        <v>0</v>
      </c>
      <c r="W131" s="50">
        <f t="shared" si="209"/>
        <v>3465177785</v>
      </c>
      <c r="X131" s="50">
        <f t="shared" si="209"/>
        <v>0</v>
      </c>
      <c r="Y131" s="52">
        <f t="shared" si="103"/>
        <v>1</v>
      </c>
      <c r="Z131" s="52">
        <f t="shared" si="104"/>
        <v>1</v>
      </c>
      <c r="AA131" s="52">
        <f t="shared" si="105"/>
        <v>1</v>
      </c>
      <c r="AB131" s="52">
        <f t="shared" si="123"/>
        <v>1</v>
      </c>
      <c r="AC131" s="53">
        <f t="shared" si="124"/>
        <v>1</v>
      </c>
    </row>
    <row r="132" spans="1:29" ht="42" customHeight="1" x14ac:dyDescent="0.25">
      <c r="A132" s="46" t="s">
        <v>259</v>
      </c>
      <c r="B132" s="47" t="s">
        <v>38</v>
      </c>
      <c r="C132" s="78">
        <v>10</v>
      </c>
      <c r="D132" s="47" t="s">
        <v>39</v>
      </c>
      <c r="E132" s="105" t="s">
        <v>260</v>
      </c>
      <c r="F132" s="50">
        <f t="shared" si="208"/>
        <v>3465177785</v>
      </c>
      <c r="G132" s="50">
        <f t="shared" si="208"/>
        <v>0</v>
      </c>
      <c r="H132" s="50">
        <f t="shared" si="208"/>
        <v>0</v>
      </c>
      <c r="I132" s="50">
        <f t="shared" si="208"/>
        <v>0</v>
      </c>
      <c r="J132" s="50">
        <f t="shared" si="208"/>
        <v>0</v>
      </c>
      <c r="K132" s="50">
        <f t="shared" si="208"/>
        <v>0</v>
      </c>
      <c r="L132" s="50">
        <f t="shared" si="108"/>
        <v>0</v>
      </c>
      <c r="M132" s="50">
        <f t="shared" si="208"/>
        <v>3465177785</v>
      </c>
      <c r="N132" s="51">
        <f t="shared" si="178"/>
        <v>3.3802024938328493E-4</v>
      </c>
      <c r="O132" s="50">
        <f t="shared" si="208"/>
        <v>0</v>
      </c>
      <c r="P132" s="50">
        <f t="shared" si="208"/>
        <v>3465177785</v>
      </c>
      <c r="Q132" s="50">
        <f t="shared" si="208"/>
        <v>0</v>
      </c>
      <c r="R132" s="50">
        <f t="shared" si="208"/>
        <v>3465177785</v>
      </c>
      <c r="S132" s="50">
        <f t="shared" si="208"/>
        <v>0</v>
      </c>
      <c r="T132" s="50">
        <f t="shared" si="208"/>
        <v>0</v>
      </c>
      <c r="U132" s="50">
        <f t="shared" si="208"/>
        <v>3465177785</v>
      </c>
      <c r="V132" s="50">
        <f t="shared" si="209"/>
        <v>0</v>
      </c>
      <c r="W132" s="50">
        <f t="shared" si="209"/>
        <v>3465177785</v>
      </c>
      <c r="X132" s="50">
        <f t="shared" si="209"/>
        <v>0</v>
      </c>
      <c r="Y132" s="52">
        <f t="shared" si="103"/>
        <v>1</v>
      </c>
      <c r="Z132" s="52">
        <f t="shared" si="104"/>
        <v>1</v>
      </c>
      <c r="AA132" s="52">
        <f t="shared" si="105"/>
        <v>1</v>
      </c>
      <c r="AB132" s="52">
        <f t="shared" si="123"/>
        <v>1</v>
      </c>
      <c r="AC132" s="53">
        <f t="shared" si="124"/>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8"/>
        <v>0</v>
      </c>
      <c r="M133" s="58">
        <f>+F133+L133</f>
        <v>3465177785</v>
      </c>
      <c r="N133" s="110">
        <f t="shared" si="178"/>
        <v>3.3802024938328493E-4</v>
      </c>
      <c r="O133" s="109">
        <v>0</v>
      </c>
      <c r="P133" s="109">
        <v>3465177785</v>
      </c>
      <c r="Q133" s="57">
        <f t="shared" ref="Q133" si="210">M133-P133</f>
        <v>0</v>
      </c>
      <c r="R133" s="109">
        <v>3465177785</v>
      </c>
      <c r="S133" s="57">
        <f t="shared" ref="S133" si="211">+M133-R133</f>
        <v>0</v>
      </c>
      <c r="T133" s="109">
        <f>P133-R133</f>
        <v>0</v>
      </c>
      <c r="U133" s="109">
        <v>3465177785</v>
      </c>
      <c r="V133" s="57">
        <f t="shared" ref="V133" si="212">+R133-U133</f>
        <v>0</v>
      </c>
      <c r="W133" s="109">
        <v>3465177785</v>
      </c>
      <c r="X133" s="60">
        <f t="shared" ref="X133" si="213">+U133-W133</f>
        <v>0</v>
      </c>
      <c r="Y133" s="61">
        <f t="shared" si="103"/>
        <v>1</v>
      </c>
      <c r="Z133" s="61">
        <f t="shared" si="104"/>
        <v>1</v>
      </c>
      <c r="AA133" s="61">
        <f t="shared" si="105"/>
        <v>1</v>
      </c>
      <c r="AB133" s="61">
        <f t="shared" si="123"/>
        <v>1</v>
      </c>
      <c r="AC133" s="62">
        <f t="shared" si="124"/>
        <v>1</v>
      </c>
    </row>
    <row r="134" spans="1:29" ht="86.25" customHeight="1" x14ac:dyDescent="0.25">
      <c r="A134" s="112" t="s">
        <v>263</v>
      </c>
      <c r="B134" s="47" t="s">
        <v>38</v>
      </c>
      <c r="C134" s="47">
        <v>11</v>
      </c>
      <c r="D134" s="113"/>
      <c r="E134" s="105" t="s">
        <v>264</v>
      </c>
      <c r="F134" s="50">
        <f>+F135</f>
        <v>318190481286</v>
      </c>
      <c r="G134" s="50">
        <f t="shared" ref="G134:K135" si="214">+G135</f>
        <v>0</v>
      </c>
      <c r="H134" s="50">
        <f t="shared" si="214"/>
        <v>0</v>
      </c>
      <c r="I134" s="50">
        <f t="shared" si="214"/>
        <v>0</v>
      </c>
      <c r="J134" s="50">
        <f t="shared" si="214"/>
        <v>0</v>
      </c>
      <c r="K134" s="50">
        <f t="shared" si="214"/>
        <v>0</v>
      </c>
      <c r="L134" s="50">
        <f t="shared" si="108"/>
        <v>0</v>
      </c>
      <c r="M134" s="50">
        <f>+M135</f>
        <v>318190481286</v>
      </c>
      <c r="N134" s="96">
        <f t="shared" si="178"/>
        <v>3.1038761214868281E-2</v>
      </c>
      <c r="O134" s="50">
        <f t="shared" ref="O134:X136" si="215">+O135</f>
        <v>0</v>
      </c>
      <c r="P134" s="50">
        <f t="shared" si="215"/>
        <v>318190481286</v>
      </c>
      <c r="Q134" s="50">
        <f t="shared" si="215"/>
        <v>0</v>
      </c>
      <c r="R134" s="50">
        <f t="shared" si="215"/>
        <v>318190481286</v>
      </c>
      <c r="S134" s="50">
        <f t="shared" si="215"/>
        <v>0</v>
      </c>
      <c r="T134" s="50">
        <f t="shared" si="215"/>
        <v>0</v>
      </c>
      <c r="U134" s="50">
        <f t="shared" si="215"/>
        <v>58885946526</v>
      </c>
      <c r="V134" s="50">
        <f t="shared" si="215"/>
        <v>259304534760</v>
      </c>
      <c r="W134" s="50">
        <f t="shared" si="215"/>
        <v>58885946526</v>
      </c>
      <c r="X134" s="50">
        <f t="shared" si="215"/>
        <v>0</v>
      </c>
      <c r="Y134" s="52">
        <f t="shared" si="103"/>
        <v>1</v>
      </c>
      <c r="Z134" s="52">
        <f t="shared" si="104"/>
        <v>0.18506507890495752</v>
      </c>
      <c r="AA134" s="52">
        <f t="shared" si="105"/>
        <v>0.18506507890495752</v>
      </c>
      <c r="AB134" s="52">
        <f t="shared" si="123"/>
        <v>0.18506507890495752</v>
      </c>
      <c r="AC134" s="53">
        <f t="shared" si="124"/>
        <v>1</v>
      </c>
    </row>
    <row r="135" spans="1:29" s="32" customFormat="1" ht="81" customHeight="1" x14ac:dyDescent="0.25">
      <c r="A135" s="112" t="s">
        <v>265</v>
      </c>
      <c r="B135" s="47" t="s">
        <v>38</v>
      </c>
      <c r="C135" s="47">
        <v>11</v>
      </c>
      <c r="D135" s="113" t="s">
        <v>39</v>
      </c>
      <c r="E135" s="105" t="s">
        <v>258</v>
      </c>
      <c r="F135" s="50">
        <f>+F136</f>
        <v>318190481286</v>
      </c>
      <c r="G135" s="50">
        <f t="shared" si="214"/>
        <v>0</v>
      </c>
      <c r="H135" s="50">
        <f t="shared" si="214"/>
        <v>0</v>
      </c>
      <c r="I135" s="50">
        <f t="shared" si="214"/>
        <v>0</v>
      </c>
      <c r="J135" s="50">
        <f t="shared" si="214"/>
        <v>0</v>
      </c>
      <c r="K135" s="50">
        <f t="shared" si="214"/>
        <v>0</v>
      </c>
      <c r="L135" s="50">
        <f t="shared" si="108"/>
        <v>0</v>
      </c>
      <c r="M135" s="50">
        <f>+M136</f>
        <v>318190481286</v>
      </c>
      <c r="N135" s="96">
        <f t="shared" si="178"/>
        <v>3.1038761214868281E-2</v>
      </c>
      <c r="O135" s="50">
        <f t="shared" si="215"/>
        <v>0</v>
      </c>
      <c r="P135" s="50">
        <f>+P136</f>
        <v>318190481286</v>
      </c>
      <c r="Q135" s="50">
        <f>+Q136</f>
        <v>0</v>
      </c>
      <c r="R135" s="50">
        <f>+R136</f>
        <v>318190481286</v>
      </c>
      <c r="S135" s="50">
        <f t="shared" si="215"/>
        <v>0</v>
      </c>
      <c r="T135" s="50">
        <f t="shared" si="215"/>
        <v>0</v>
      </c>
      <c r="U135" s="50">
        <f t="shared" si="215"/>
        <v>58885946526</v>
      </c>
      <c r="V135" s="50">
        <f t="shared" si="215"/>
        <v>259304534760</v>
      </c>
      <c r="W135" s="50">
        <f t="shared" si="215"/>
        <v>58885946526</v>
      </c>
      <c r="X135" s="50">
        <f t="shared" si="215"/>
        <v>0</v>
      </c>
      <c r="Y135" s="52">
        <f t="shared" si="103"/>
        <v>1</v>
      </c>
      <c r="Z135" s="52">
        <f t="shared" si="104"/>
        <v>0.18506507890495752</v>
      </c>
      <c r="AA135" s="52">
        <f t="shared" si="105"/>
        <v>0.18506507890495752</v>
      </c>
      <c r="AB135" s="52">
        <f t="shared" si="123"/>
        <v>0.18506507890495752</v>
      </c>
      <c r="AC135" s="53">
        <f t="shared" si="124"/>
        <v>1</v>
      </c>
    </row>
    <row r="136" spans="1:29" s="32" customFormat="1" ht="42" customHeight="1" x14ac:dyDescent="0.25">
      <c r="A136" s="46" t="s">
        <v>266</v>
      </c>
      <c r="B136" s="47" t="s">
        <v>38</v>
      </c>
      <c r="C136" s="47">
        <v>11</v>
      </c>
      <c r="D136" s="47" t="s">
        <v>39</v>
      </c>
      <c r="E136" s="48" t="s">
        <v>267</v>
      </c>
      <c r="F136" s="50">
        <f t="shared" ref="F136:X136" si="216">+F137</f>
        <v>318190481286</v>
      </c>
      <c r="G136" s="50">
        <f t="shared" si="216"/>
        <v>0</v>
      </c>
      <c r="H136" s="50">
        <f t="shared" si="216"/>
        <v>0</v>
      </c>
      <c r="I136" s="50">
        <f t="shared" si="216"/>
        <v>0</v>
      </c>
      <c r="J136" s="50">
        <f t="shared" si="216"/>
        <v>0</v>
      </c>
      <c r="K136" s="50">
        <f t="shared" si="216"/>
        <v>0</v>
      </c>
      <c r="L136" s="50">
        <f t="shared" si="108"/>
        <v>0</v>
      </c>
      <c r="M136" s="50">
        <f t="shared" si="216"/>
        <v>318190481286</v>
      </c>
      <c r="N136" s="96">
        <f t="shared" si="178"/>
        <v>3.1038761214868281E-2</v>
      </c>
      <c r="O136" s="50">
        <f t="shared" si="216"/>
        <v>0</v>
      </c>
      <c r="P136" s="50">
        <f t="shared" si="216"/>
        <v>318190481286</v>
      </c>
      <c r="Q136" s="50">
        <f t="shared" si="216"/>
        <v>0</v>
      </c>
      <c r="R136" s="50">
        <f t="shared" si="216"/>
        <v>318190481286</v>
      </c>
      <c r="S136" s="50">
        <f t="shared" si="216"/>
        <v>0</v>
      </c>
      <c r="T136" s="50">
        <f t="shared" si="216"/>
        <v>0</v>
      </c>
      <c r="U136" s="50">
        <f t="shared" si="215"/>
        <v>58885946526</v>
      </c>
      <c r="V136" s="50">
        <f t="shared" si="216"/>
        <v>259304534760</v>
      </c>
      <c r="W136" s="50">
        <f t="shared" si="216"/>
        <v>58885946526</v>
      </c>
      <c r="X136" s="50">
        <f t="shared" si="216"/>
        <v>0</v>
      </c>
      <c r="Y136" s="52">
        <f t="shared" si="103"/>
        <v>1</v>
      </c>
      <c r="Z136" s="52">
        <f t="shared" si="104"/>
        <v>0.18506507890495752</v>
      </c>
      <c r="AA136" s="52">
        <f t="shared" si="105"/>
        <v>0.18506507890495752</v>
      </c>
      <c r="AB136" s="52">
        <f t="shared" si="123"/>
        <v>0.18506507890495752</v>
      </c>
      <c r="AC136" s="53">
        <f t="shared" si="124"/>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8"/>
        <v>0</v>
      </c>
      <c r="M137" s="58">
        <f>+F137+L137</f>
        <v>318190481286</v>
      </c>
      <c r="N137" s="114">
        <f t="shared" si="178"/>
        <v>3.1038761214868281E-2</v>
      </c>
      <c r="O137" s="57">
        <v>0</v>
      </c>
      <c r="P137" s="57">
        <v>318190481286</v>
      </c>
      <c r="Q137" s="57">
        <f t="shared" ref="Q137" si="217">M137-P137</f>
        <v>0</v>
      </c>
      <c r="R137" s="109">
        <v>318190481286</v>
      </c>
      <c r="S137" s="57">
        <f t="shared" ref="S137" si="218">+M137-R137</f>
        <v>0</v>
      </c>
      <c r="T137" s="57">
        <f>P137-R137</f>
        <v>0</v>
      </c>
      <c r="U137" s="109">
        <v>58885946526</v>
      </c>
      <c r="V137" s="57">
        <f t="shared" ref="V137" si="219">+R137-U137</f>
        <v>259304534760</v>
      </c>
      <c r="W137" s="109">
        <v>58885946526</v>
      </c>
      <c r="X137" s="60">
        <f t="shared" ref="X137" si="220">+U137-W137</f>
        <v>0</v>
      </c>
      <c r="Y137" s="61">
        <f t="shared" ref="Y137:Y200" si="221">+R137/M137</f>
        <v>1</v>
      </c>
      <c r="Z137" s="61">
        <f t="shared" ref="Z137:Z200" si="222">+U137/M137</f>
        <v>0.18506507890495752</v>
      </c>
      <c r="AA137" s="61">
        <f t="shared" ref="AA137:AA200" si="223">+W137/M137</f>
        <v>0.18506507890495752</v>
      </c>
      <c r="AB137" s="61">
        <f t="shared" si="123"/>
        <v>0.18506507890495752</v>
      </c>
      <c r="AC137" s="62">
        <f t="shared" si="124"/>
        <v>1</v>
      </c>
    </row>
    <row r="138" spans="1:29" ht="91.5" customHeight="1" x14ac:dyDescent="0.25">
      <c r="A138" s="46" t="s">
        <v>269</v>
      </c>
      <c r="B138" s="47" t="s">
        <v>38</v>
      </c>
      <c r="C138" s="47">
        <v>10</v>
      </c>
      <c r="D138" s="47" t="s">
        <v>39</v>
      </c>
      <c r="E138" s="105" t="s">
        <v>270</v>
      </c>
      <c r="F138" s="50">
        <f t="shared" ref="F138:U140" si="224">+F139</f>
        <v>244384979889</v>
      </c>
      <c r="G138" s="50">
        <f t="shared" si="224"/>
        <v>0</v>
      </c>
      <c r="H138" s="50">
        <f t="shared" si="224"/>
        <v>0</v>
      </c>
      <c r="I138" s="50">
        <f t="shared" si="224"/>
        <v>0</v>
      </c>
      <c r="J138" s="50">
        <f t="shared" si="224"/>
        <v>0</v>
      </c>
      <c r="K138" s="50">
        <f t="shared" si="224"/>
        <v>0</v>
      </c>
      <c r="L138" s="50">
        <f t="shared" si="108"/>
        <v>0</v>
      </c>
      <c r="M138" s="50">
        <f t="shared" si="224"/>
        <v>244384979889</v>
      </c>
      <c r="N138" s="96">
        <f t="shared" si="178"/>
        <v>2.3839201614761839E-2</v>
      </c>
      <c r="O138" s="50">
        <f t="shared" si="224"/>
        <v>0</v>
      </c>
      <c r="P138" s="50">
        <f t="shared" si="224"/>
        <v>244384979889</v>
      </c>
      <c r="Q138" s="50">
        <f t="shared" si="224"/>
        <v>0</v>
      </c>
      <c r="R138" s="50">
        <f t="shared" si="224"/>
        <v>244384979889</v>
      </c>
      <c r="S138" s="50">
        <f t="shared" si="224"/>
        <v>0</v>
      </c>
      <c r="T138" s="50">
        <f t="shared" si="224"/>
        <v>0</v>
      </c>
      <c r="U138" s="50">
        <f t="shared" si="224"/>
        <v>4837115385</v>
      </c>
      <c r="V138" s="50">
        <f t="shared" ref="V138:X140" si="225">+V139</f>
        <v>239547864504</v>
      </c>
      <c r="W138" s="50">
        <f t="shared" si="225"/>
        <v>4837115385</v>
      </c>
      <c r="X138" s="50">
        <f t="shared" si="225"/>
        <v>0</v>
      </c>
      <c r="Y138" s="52">
        <f t="shared" si="221"/>
        <v>1</v>
      </c>
      <c r="Z138" s="52">
        <f t="shared" si="222"/>
        <v>1.9793014231877199E-2</v>
      </c>
      <c r="AA138" s="52">
        <f t="shared" si="223"/>
        <v>1.9793014231877199E-2</v>
      </c>
      <c r="AB138" s="52">
        <f t="shared" si="123"/>
        <v>1.9793014231877199E-2</v>
      </c>
      <c r="AC138" s="53">
        <f t="shared" si="124"/>
        <v>1</v>
      </c>
    </row>
    <row r="139" spans="1:29" ht="91.5" customHeight="1" x14ac:dyDescent="0.25">
      <c r="A139" s="46" t="s">
        <v>271</v>
      </c>
      <c r="B139" s="47" t="s">
        <v>38</v>
      </c>
      <c r="C139" s="47">
        <v>10</v>
      </c>
      <c r="D139" s="47" t="s">
        <v>39</v>
      </c>
      <c r="E139" s="105" t="s">
        <v>258</v>
      </c>
      <c r="F139" s="50">
        <f t="shared" si="224"/>
        <v>244384979889</v>
      </c>
      <c r="G139" s="50">
        <f t="shared" si="224"/>
        <v>0</v>
      </c>
      <c r="H139" s="50">
        <f t="shared" si="224"/>
        <v>0</v>
      </c>
      <c r="I139" s="50">
        <f t="shared" si="224"/>
        <v>0</v>
      </c>
      <c r="J139" s="50">
        <f t="shared" si="224"/>
        <v>0</v>
      </c>
      <c r="K139" s="50">
        <f t="shared" si="224"/>
        <v>0</v>
      </c>
      <c r="L139" s="50">
        <f t="shared" si="108"/>
        <v>0</v>
      </c>
      <c r="M139" s="50">
        <f t="shared" si="224"/>
        <v>244384979889</v>
      </c>
      <c r="N139" s="96">
        <f t="shared" si="178"/>
        <v>2.3839201614761839E-2</v>
      </c>
      <c r="O139" s="50">
        <f t="shared" si="224"/>
        <v>0</v>
      </c>
      <c r="P139" s="50">
        <f t="shared" si="224"/>
        <v>244384979889</v>
      </c>
      <c r="Q139" s="50">
        <f t="shared" si="224"/>
        <v>0</v>
      </c>
      <c r="R139" s="50">
        <f t="shared" si="224"/>
        <v>244384979889</v>
      </c>
      <c r="S139" s="50">
        <f t="shared" si="224"/>
        <v>0</v>
      </c>
      <c r="T139" s="50">
        <f t="shared" si="224"/>
        <v>0</v>
      </c>
      <c r="U139" s="50">
        <f t="shared" si="224"/>
        <v>4837115385</v>
      </c>
      <c r="V139" s="50">
        <f t="shared" si="225"/>
        <v>239547864504</v>
      </c>
      <c r="W139" s="50">
        <f t="shared" si="225"/>
        <v>4837115385</v>
      </c>
      <c r="X139" s="50">
        <f t="shared" si="225"/>
        <v>0</v>
      </c>
      <c r="Y139" s="52">
        <f t="shared" si="221"/>
        <v>1</v>
      </c>
      <c r="Z139" s="52">
        <f t="shared" si="222"/>
        <v>1.9793014231877199E-2</v>
      </c>
      <c r="AA139" s="52">
        <f t="shared" si="223"/>
        <v>1.9793014231877199E-2</v>
      </c>
      <c r="AB139" s="52">
        <f t="shared" si="123"/>
        <v>1.9793014231877199E-2</v>
      </c>
      <c r="AC139" s="53">
        <f t="shared" si="124"/>
        <v>1</v>
      </c>
    </row>
    <row r="140" spans="1:29" ht="42" customHeight="1" x14ac:dyDescent="0.25">
      <c r="A140" s="46" t="s">
        <v>272</v>
      </c>
      <c r="B140" s="47" t="s">
        <v>38</v>
      </c>
      <c r="C140" s="47">
        <v>10</v>
      </c>
      <c r="D140" s="47" t="s">
        <v>39</v>
      </c>
      <c r="E140" s="105" t="s">
        <v>267</v>
      </c>
      <c r="F140" s="50">
        <f t="shared" si="224"/>
        <v>244384979889</v>
      </c>
      <c r="G140" s="50">
        <f t="shared" si="224"/>
        <v>0</v>
      </c>
      <c r="H140" s="50">
        <f t="shared" si="224"/>
        <v>0</v>
      </c>
      <c r="I140" s="50">
        <f t="shared" si="224"/>
        <v>0</v>
      </c>
      <c r="J140" s="50">
        <f t="shared" si="224"/>
        <v>0</v>
      </c>
      <c r="K140" s="50">
        <f t="shared" si="224"/>
        <v>0</v>
      </c>
      <c r="L140" s="50">
        <f t="shared" ref="L140:L164" si="226">+G140-H140-I140+J140-K140</f>
        <v>0</v>
      </c>
      <c r="M140" s="50">
        <f t="shared" si="224"/>
        <v>244384979889</v>
      </c>
      <c r="N140" s="96">
        <f t="shared" si="178"/>
        <v>2.3839201614761839E-2</v>
      </c>
      <c r="O140" s="50">
        <f t="shared" si="224"/>
        <v>0</v>
      </c>
      <c r="P140" s="50">
        <f t="shared" si="224"/>
        <v>244384979889</v>
      </c>
      <c r="Q140" s="50">
        <f t="shared" si="224"/>
        <v>0</v>
      </c>
      <c r="R140" s="50">
        <f t="shared" si="224"/>
        <v>244384979889</v>
      </c>
      <c r="S140" s="50">
        <f t="shared" si="224"/>
        <v>0</v>
      </c>
      <c r="T140" s="50">
        <f t="shared" si="224"/>
        <v>0</v>
      </c>
      <c r="U140" s="50">
        <f t="shared" si="224"/>
        <v>4837115385</v>
      </c>
      <c r="V140" s="50">
        <f t="shared" si="225"/>
        <v>239547864504</v>
      </c>
      <c r="W140" s="50">
        <f t="shared" si="225"/>
        <v>4837115385</v>
      </c>
      <c r="X140" s="50">
        <f t="shared" si="225"/>
        <v>0</v>
      </c>
      <c r="Y140" s="52">
        <f t="shared" si="221"/>
        <v>1</v>
      </c>
      <c r="Z140" s="52">
        <f t="shared" si="222"/>
        <v>1.9793014231877199E-2</v>
      </c>
      <c r="AA140" s="52">
        <f t="shared" si="223"/>
        <v>1.9793014231877199E-2</v>
      </c>
      <c r="AB140" s="52">
        <f t="shared" si="123"/>
        <v>1.9793014231877199E-2</v>
      </c>
      <c r="AC140" s="53">
        <f t="shared" si="124"/>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26"/>
        <v>0</v>
      </c>
      <c r="M141" s="58">
        <f>+F141+L141</f>
        <v>244384979889</v>
      </c>
      <c r="N141" s="114">
        <f t="shared" si="178"/>
        <v>2.3839201614761839E-2</v>
      </c>
      <c r="O141" s="57">
        <v>0</v>
      </c>
      <c r="P141" s="109">
        <v>244384979889</v>
      </c>
      <c r="Q141" s="57">
        <f t="shared" ref="Q141" si="227">M141-P141</f>
        <v>0</v>
      </c>
      <c r="R141" s="109">
        <v>244384979889</v>
      </c>
      <c r="S141" s="57">
        <f t="shared" ref="S141" si="228">+M141-R141</f>
        <v>0</v>
      </c>
      <c r="T141" s="57">
        <f>P141-R141</f>
        <v>0</v>
      </c>
      <c r="U141" s="57">
        <v>4837115385</v>
      </c>
      <c r="V141" s="57">
        <f>+R141-U141</f>
        <v>239547864504</v>
      </c>
      <c r="W141" s="57">
        <v>4837115385</v>
      </c>
      <c r="X141" s="60">
        <f t="shared" ref="X141" si="229">+U141-W141</f>
        <v>0</v>
      </c>
      <c r="Y141" s="61">
        <f t="shared" si="221"/>
        <v>1</v>
      </c>
      <c r="Z141" s="61">
        <f t="shared" si="222"/>
        <v>1.9793014231877199E-2</v>
      </c>
      <c r="AA141" s="61">
        <f t="shared" si="223"/>
        <v>1.9793014231877199E-2</v>
      </c>
      <c r="AB141" s="61">
        <f t="shared" si="123"/>
        <v>1.9793014231877199E-2</v>
      </c>
      <c r="AC141" s="62">
        <f t="shared" si="124"/>
        <v>1</v>
      </c>
    </row>
    <row r="142" spans="1:29" ht="81" customHeight="1" x14ac:dyDescent="0.25">
      <c r="A142" s="46" t="s">
        <v>274</v>
      </c>
      <c r="B142" s="47" t="s">
        <v>38</v>
      </c>
      <c r="C142" s="47">
        <v>10</v>
      </c>
      <c r="D142" s="47" t="s">
        <v>39</v>
      </c>
      <c r="E142" s="105" t="s">
        <v>275</v>
      </c>
      <c r="F142" s="50">
        <f t="shared" ref="F142:U144" si="230">+F143</f>
        <v>354769983124</v>
      </c>
      <c r="G142" s="50">
        <f t="shared" si="230"/>
        <v>0</v>
      </c>
      <c r="H142" s="50">
        <f t="shared" si="230"/>
        <v>0</v>
      </c>
      <c r="I142" s="50">
        <f t="shared" si="230"/>
        <v>0</v>
      </c>
      <c r="J142" s="50">
        <f t="shared" si="230"/>
        <v>0</v>
      </c>
      <c r="K142" s="50">
        <f t="shared" si="230"/>
        <v>0</v>
      </c>
      <c r="L142" s="50">
        <f t="shared" si="226"/>
        <v>0</v>
      </c>
      <c r="M142" s="50">
        <f t="shared" si="230"/>
        <v>354769983124</v>
      </c>
      <c r="N142" s="96">
        <f t="shared" si="178"/>
        <v>3.4607008820264115E-2</v>
      </c>
      <c r="O142" s="50">
        <f t="shared" si="230"/>
        <v>0</v>
      </c>
      <c r="P142" s="50">
        <f t="shared" si="230"/>
        <v>354769983124</v>
      </c>
      <c r="Q142" s="50">
        <f t="shared" si="230"/>
        <v>0</v>
      </c>
      <c r="R142" s="50">
        <f t="shared" si="230"/>
        <v>354769983124</v>
      </c>
      <c r="S142" s="50">
        <f t="shared" si="230"/>
        <v>0</v>
      </c>
      <c r="T142" s="50">
        <f t="shared" si="230"/>
        <v>0</v>
      </c>
      <c r="U142" s="50">
        <f t="shared" si="230"/>
        <v>82023154706</v>
      </c>
      <c r="V142" s="50">
        <f t="shared" ref="P142:X144" si="231">+V143</f>
        <v>272746828418</v>
      </c>
      <c r="W142" s="50">
        <f t="shared" si="231"/>
        <v>82023154706</v>
      </c>
      <c r="X142" s="50">
        <f t="shared" si="231"/>
        <v>0</v>
      </c>
      <c r="Y142" s="52">
        <f t="shared" si="221"/>
        <v>1</v>
      </c>
      <c r="Z142" s="52">
        <f t="shared" si="222"/>
        <v>0.23120094316810078</v>
      </c>
      <c r="AA142" s="52">
        <f t="shared" si="223"/>
        <v>0.23120094316810078</v>
      </c>
      <c r="AB142" s="52">
        <f t="shared" si="123"/>
        <v>0.23120094316810078</v>
      </c>
      <c r="AC142" s="53">
        <f t="shared" si="124"/>
        <v>1</v>
      </c>
    </row>
    <row r="143" spans="1:29" ht="81" customHeight="1" x14ac:dyDescent="0.25">
      <c r="A143" s="46" t="s">
        <v>276</v>
      </c>
      <c r="B143" s="47" t="s">
        <v>38</v>
      </c>
      <c r="C143" s="47">
        <v>10</v>
      </c>
      <c r="D143" s="47" t="s">
        <v>39</v>
      </c>
      <c r="E143" s="105" t="s">
        <v>258</v>
      </c>
      <c r="F143" s="50">
        <f t="shared" si="230"/>
        <v>354769983124</v>
      </c>
      <c r="G143" s="50">
        <f t="shared" si="230"/>
        <v>0</v>
      </c>
      <c r="H143" s="50">
        <f t="shared" si="230"/>
        <v>0</v>
      </c>
      <c r="I143" s="50">
        <f t="shared" si="230"/>
        <v>0</v>
      </c>
      <c r="J143" s="50">
        <f t="shared" si="230"/>
        <v>0</v>
      </c>
      <c r="K143" s="50">
        <f t="shared" si="230"/>
        <v>0</v>
      </c>
      <c r="L143" s="50">
        <f t="shared" si="226"/>
        <v>0</v>
      </c>
      <c r="M143" s="50">
        <f t="shared" si="230"/>
        <v>354769983124</v>
      </c>
      <c r="N143" s="96">
        <f t="shared" si="178"/>
        <v>3.4607008820264115E-2</v>
      </c>
      <c r="O143" s="50">
        <f t="shared" si="230"/>
        <v>0</v>
      </c>
      <c r="P143" s="50">
        <f t="shared" si="231"/>
        <v>354769983124</v>
      </c>
      <c r="Q143" s="50">
        <f t="shared" si="231"/>
        <v>0</v>
      </c>
      <c r="R143" s="50">
        <f t="shared" si="231"/>
        <v>354769983124</v>
      </c>
      <c r="S143" s="50">
        <f t="shared" si="231"/>
        <v>0</v>
      </c>
      <c r="T143" s="50">
        <f t="shared" si="231"/>
        <v>0</v>
      </c>
      <c r="U143" s="50">
        <f t="shared" si="230"/>
        <v>82023154706</v>
      </c>
      <c r="V143" s="50">
        <f t="shared" si="231"/>
        <v>272746828418</v>
      </c>
      <c r="W143" s="50">
        <f t="shared" si="231"/>
        <v>82023154706</v>
      </c>
      <c r="X143" s="50">
        <f t="shared" si="231"/>
        <v>0</v>
      </c>
      <c r="Y143" s="52">
        <f t="shared" si="221"/>
        <v>1</v>
      </c>
      <c r="Z143" s="52">
        <f t="shared" si="222"/>
        <v>0.23120094316810078</v>
      </c>
      <c r="AA143" s="52">
        <f t="shared" si="223"/>
        <v>0.23120094316810078</v>
      </c>
      <c r="AB143" s="52">
        <f t="shared" si="123"/>
        <v>0.23120094316810078</v>
      </c>
      <c r="AC143" s="53">
        <f t="shared" si="124"/>
        <v>1</v>
      </c>
    </row>
    <row r="144" spans="1:29" ht="42" customHeight="1" x14ac:dyDescent="0.25">
      <c r="A144" s="46" t="s">
        <v>277</v>
      </c>
      <c r="B144" s="47" t="s">
        <v>38</v>
      </c>
      <c r="C144" s="47">
        <v>10</v>
      </c>
      <c r="D144" s="47" t="s">
        <v>39</v>
      </c>
      <c r="E144" s="48" t="s">
        <v>267</v>
      </c>
      <c r="F144" s="50">
        <f t="shared" si="230"/>
        <v>354769983124</v>
      </c>
      <c r="G144" s="50">
        <f t="shared" si="230"/>
        <v>0</v>
      </c>
      <c r="H144" s="50">
        <f t="shared" si="230"/>
        <v>0</v>
      </c>
      <c r="I144" s="50">
        <f t="shared" si="230"/>
        <v>0</v>
      </c>
      <c r="J144" s="50">
        <f t="shared" si="230"/>
        <v>0</v>
      </c>
      <c r="K144" s="50">
        <f t="shared" si="230"/>
        <v>0</v>
      </c>
      <c r="L144" s="50">
        <f t="shared" si="226"/>
        <v>0</v>
      </c>
      <c r="M144" s="50">
        <f t="shared" si="230"/>
        <v>354769983124</v>
      </c>
      <c r="N144" s="96">
        <f t="shared" si="178"/>
        <v>3.4607008820264115E-2</v>
      </c>
      <c r="O144" s="50">
        <f t="shared" si="230"/>
        <v>0</v>
      </c>
      <c r="P144" s="50">
        <f t="shared" si="231"/>
        <v>354769983124</v>
      </c>
      <c r="Q144" s="50">
        <f t="shared" si="231"/>
        <v>0</v>
      </c>
      <c r="R144" s="50">
        <f t="shared" si="231"/>
        <v>354769983124</v>
      </c>
      <c r="S144" s="50">
        <f t="shared" si="231"/>
        <v>0</v>
      </c>
      <c r="T144" s="50">
        <f t="shared" si="231"/>
        <v>0</v>
      </c>
      <c r="U144" s="50">
        <f t="shared" si="230"/>
        <v>82023154706</v>
      </c>
      <c r="V144" s="50">
        <f t="shared" si="231"/>
        <v>272746828418</v>
      </c>
      <c r="W144" s="50">
        <f t="shared" si="231"/>
        <v>82023154706</v>
      </c>
      <c r="X144" s="50">
        <f t="shared" si="231"/>
        <v>0</v>
      </c>
      <c r="Y144" s="52">
        <f t="shared" si="221"/>
        <v>1</v>
      </c>
      <c r="Z144" s="52">
        <f t="shared" si="222"/>
        <v>0.23120094316810078</v>
      </c>
      <c r="AA144" s="52">
        <f t="shared" si="223"/>
        <v>0.23120094316810078</v>
      </c>
      <c r="AB144" s="52">
        <f t="shared" si="123"/>
        <v>0.23120094316810078</v>
      </c>
      <c r="AC144" s="53">
        <f t="shared" si="124"/>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26"/>
        <v>0</v>
      </c>
      <c r="M145" s="58">
        <f>+F145+L145</f>
        <v>354769983124</v>
      </c>
      <c r="N145" s="114">
        <f t="shared" si="178"/>
        <v>3.4607008820264115E-2</v>
      </c>
      <c r="O145" s="57">
        <v>0</v>
      </c>
      <c r="P145" s="57">
        <v>354769983124</v>
      </c>
      <c r="Q145" s="57">
        <f t="shared" ref="Q145" si="232">M145-P145</f>
        <v>0</v>
      </c>
      <c r="R145" s="109">
        <v>354769983124</v>
      </c>
      <c r="S145" s="57">
        <f t="shared" ref="S145" si="233">+M145-R145</f>
        <v>0</v>
      </c>
      <c r="T145" s="57">
        <f>P145-R145</f>
        <v>0</v>
      </c>
      <c r="U145" s="109">
        <v>82023154706</v>
      </c>
      <c r="V145" s="57">
        <f>+R145-U145</f>
        <v>272746828418</v>
      </c>
      <c r="W145" s="109">
        <v>82023154706</v>
      </c>
      <c r="X145" s="60">
        <f t="shared" ref="X145" si="234">+U145-W145</f>
        <v>0</v>
      </c>
      <c r="Y145" s="61">
        <f t="shared" si="221"/>
        <v>1</v>
      </c>
      <c r="Z145" s="61">
        <f t="shared" si="222"/>
        <v>0.23120094316810078</v>
      </c>
      <c r="AA145" s="61">
        <f t="shared" si="223"/>
        <v>0.23120094316810078</v>
      </c>
      <c r="AB145" s="61">
        <f t="shared" si="123"/>
        <v>0.23120094316810078</v>
      </c>
      <c r="AC145" s="62">
        <f t="shared" si="124"/>
        <v>1</v>
      </c>
    </row>
    <row r="146" spans="1:29" ht="94.5" customHeight="1" x14ac:dyDescent="0.25">
      <c r="A146" s="46" t="s">
        <v>279</v>
      </c>
      <c r="B146" s="47" t="s">
        <v>38</v>
      </c>
      <c r="C146" s="47">
        <v>10</v>
      </c>
      <c r="D146" s="47" t="s">
        <v>39</v>
      </c>
      <c r="E146" s="105" t="s">
        <v>280</v>
      </c>
      <c r="F146" s="50">
        <f t="shared" ref="F146:U148" si="235">+F147</f>
        <v>332536096082</v>
      </c>
      <c r="G146" s="50">
        <f t="shared" si="235"/>
        <v>0</v>
      </c>
      <c r="H146" s="50">
        <f t="shared" si="235"/>
        <v>0</v>
      </c>
      <c r="I146" s="50">
        <f t="shared" si="235"/>
        <v>0</v>
      </c>
      <c r="J146" s="50">
        <f t="shared" si="235"/>
        <v>0</v>
      </c>
      <c r="K146" s="50">
        <f t="shared" si="235"/>
        <v>0</v>
      </c>
      <c r="L146" s="50">
        <f t="shared" si="226"/>
        <v>0</v>
      </c>
      <c r="M146" s="50">
        <f t="shared" si="235"/>
        <v>332536096082</v>
      </c>
      <c r="N146" s="96">
        <f t="shared" si="178"/>
        <v>3.2438143466448903E-2</v>
      </c>
      <c r="O146" s="50">
        <f t="shared" si="235"/>
        <v>0</v>
      </c>
      <c r="P146" s="50">
        <f t="shared" si="235"/>
        <v>332536096082</v>
      </c>
      <c r="Q146" s="50">
        <f t="shared" si="235"/>
        <v>0</v>
      </c>
      <c r="R146" s="50">
        <f t="shared" si="235"/>
        <v>332536096082</v>
      </c>
      <c r="S146" s="50">
        <f t="shared" si="235"/>
        <v>0</v>
      </c>
      <c r="T146" s="50">
        <f t="shared" si="235"/>
        <v>0</v>
      </c>
      <c r="U146" s="50">
        <f t="shared" si="235"/>
        <v>86108507251</v>
      </c>
      <c r="V146" s="50">
        <f t="shared" ref="V146:X148" si="236">+V147</f>
        <v>246427588831</v>
      </c>
      <c r="W146" s="50">
        <f t="shared" si="236"/>
        <v>86108507251</v>
      </c>
      <c r="X146" s="50">
        <f t="shared" si="236"/>
        <v>0</v>
      </c>
      <c r="Y146" s="52">
        <f t="shared" si="221"/>
        <v>1</v>
      </c>
      <c r="Z146" s="52">
        <f t="shared" si="222"/>
        <v>0.25894484317806665</v>
      </c>
      <c r="AA146" s="52">
        <f t="shared" si="223"/>
        <v>0.25894484317806665</v>
      </c>
      <c r="AB146" s="52">
        <f t="shared" si="123"/>
        <v>0.25894484317806665</v>
      </c>
      <c r="AC146" s="53">
        <f t="shared" si="124"/>
        <v>1</v>
      </c>
    </row>
    <row r="147" spans="1:29" ht="94.5" customHeight="1" x14ac:dyDescent="0.25">
      <c r="A147" s="46" t="s">
        <v>281</v>
      </c>
      <c r="B147" s="47" t="s">
        <v>38</v>
      </c>
      <c r="C147" s="47">
        <v>10</v>
      </c>
      <c r="D147" s="47" t="s">
        <v>39</v>
      </c>
      <c r="E147" s="105" t="s">
        <v>258</v>
      </c>
      <c r="F147" s="50">
        <f t="shared" si="235"/>
        <v>332536096082</v>
      </c>
      <c r="G147" s="50">
        <f t="shared" si="235"/>
        <v>0</v>
      </c>
      <c r="H147" s="50">
        <f t="shared" si="235"/>
        <v>0</v>
      </c>
      <c r="I147" s="50">
        <f t="shared" si="235"/>
        <v>0</v>
      </c>
      <c r="J147" s="50">
        <f t="shared" si="235"/>
        <v>0</v>
      </c>
      <c r="K147" s="50">
        <f t="shared" si="235"/>
        <v>0</v>
      </c>
      <c r="L147" s="50">
        <f t="shared" si="226"/>
        <v>0</v>
      </c>
      <c r="M147" s="50">
        <f t="shared" si="235"/>
        <v>332536096082</v>
      </c>
      <c r="N147" s="96">
        <f t="shared" si="178"/>
        <v>3.2438143466448903E-2</v>
      </c>
      <c r="O147" s="50">
        <f t="shared" si="235"/>
        <v>0</v>
      </c>
      <c r="P147" s="50">
        <f t="shared" si="235"/>
        <v>332536096082</v>
      </c>
      <c r="Q147" s="50">
        <f t="shared" si="235"/>
        <v>0</v>
      </c>
      <c r="R147" s="50">
        <f t="shared" si="235"/>
        <v>332536096082</v>
      </c>
      <c r="S147" s="50">
        <f t="shared" si="235"/>
        <v>0</v>
      </c>
      <c r="T147" s="50">
        <f t="shared" si="235"/>
        <v>0</v>
      </c>
      <c r="U147" s="50">
        <f t="shared" si="235"/>
        <v>86108507251</v>
      </c>
      <c r="V147" s="50">
        <f t="shared" si="236"/>
        <v>246427588831</v>
      </c>
      <c r="W147" s="50">
        <f t="shared" si="236"/>
        <v>86108507251</v>
      </c>
      <c r="X147" s="50">
        <f t="shared" si="236"/>
        <v>0</v>
      </c>
      <c r="Y147" s="52">
        <f t="shared" si="221"/>
        <v>1</v>
      </c>
      <c r="Z147" s="52">
        <f t="shared" si="222"/>
        <v>0.25894484317806665</v>
      </c>
      <c r="AA147" s="52">
        <f t="shared" si="223"/>
        <v>0.25894484317806665</v>
      </c>
      <c r="AB147" s="52">
        <f t="shared" si="123"/>
        <v>0.25894484317806665</v>
      </c>
      <c r="AC147" s="53">
        <f t="shared" si="124"/>
        <v>1</v>
      </c>
    </row>
    <row r="148" spans="1:29" ht="42" customHeight="1" x14ac:dyDescent="0.25">
      <c r="A148" s="46" t="s">
        <v>282</v>
      </c>
      <c r="B148" s="47" t="s">
        <v>38</v>
      </c>
      <c r="C148" s="47">
        <v>10</v>
      </c>
      <c r="D148" s="47" t="s">
        <v>39</v>
      </c>
      <c r="E148" s="48" t="s">
        <v>267</v>
      </c>
      <c r="F148" s="50">
        <f t="shared" si="235"/>
        <v>332536096082</v>
      </c>
      <c r="G148" s="50">
        <f t="shared" si="235"/>
        <v>0</v>
      </c>
      <c r="H148" s="50">
        <f t="shared" si="235"/>
        <v>0</v>
      </c>
      <c r="I148" s="50">
        <f t="shared" si="235"/>
        <v>0</v>
      </c>
      <c r="J148" s="50">
        <f t="shared" si="235"/>
        <v>0</v>
      </c>
      <c r="K148" s="50">
        <f t="shared" si="235"/>
        <v>0</v>
      </c>
      <c r="L148" s="50">
        <f t="shared" si="226"/>
        <v>0</v>
      </c>
      <c r="M148" s="50">
        <f t="shared" si="235"/>
        <v>332536096082</v>
      </c>
      <c r="N148" s="96">
        <f t="shared" si="178"/>
        <v>3.2438143466448903E-2</v>
      </c>
      <c r="O148" s="50">
        <f t="shared" si="235"/>
        <v>0</v>
      </c>
      <c r="P148" s="50">
        <f t="shared" si="235"/>
        <v>332536096082</v>
      </c>
      <c r="Q148" s="50">
        <f t="shared" si="235"/>
        <v>0</v>
      </c>
      <c r="R148" s="50">
        <f t="shared" si="235"/>
        <v>332536096082</v>
      </c>
      <c r="S148" s="50">
        <f t="shared" si="235"/>
        <v>0</v>
      </c>
      <c r="T148" s="50">
        <f t="shared" si="235"/>
        <v>0</v>
      </c>
      <c r="U148" s="50">
        <f t="shared" si="235"/>
        <v>86108507251</v>
      </c>
      <c r="V148" s="50">
        <f t="shared" si="236"/>
        <v>246427588831</v>
      </c>
      <c r="W148" s="50">
        <f t="shared" si="236"/>
        <v>86108507251</v>
      </c>
      <c r="X148" s="50">
        <f t="shared" si="236"/>
        <v>0</v>
      </c>
      <c r="Y148" s="52">
        <f t="shared" si="221"/>
        <v>1</v>
      </c>
      <c r="Z148" s="52">
        <f t="shared" si="222"/>
        <v>0.25894484317806665</v>
      </c>
      <c r="AA148" s="52">
        <f t="shared" si="223"/>
        <v>0.25894484317806665</v>
      </c>
      <c r="AB148" s="52">
        <f t="shared" si="123"/>
        <v>0.25894484317806665</v>
      </c>
      <c r="AC148" s="53">
        <f t="shared" si="124"/>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26"/>
        <v>0</v>
      </c>
      <c r="M149" s="58">
        <f>+F149+L149</f>
        <v>332536096082</v>
      </c>
      <c r="N149" s="114">
        <f t="shared" si="178"/>
        <v>3.2438143466448903E-2</v>
      </c>
      <c r="O149" s="57">
        <v>0</v>
      </c>
      <c r="P149" s="57">
        <v>332536096082</v>
      </c>
      <c r="Q149" s="57">
        <f t="shared" ref="Q149" si="237">M149-P149</f>
        <v>0</v>
      </c>
      <c r="R149" s="109">
        <v>332536096082</v>
      </c>
      <c r="S149" s="57">
        <f t="shared" ref="S149" si="238">+M149-R149</f>
        <v>0</v>
      </c>
      <c r="T149" s="57">
        <f t="shared" ref="T149" si="239">P149-R149</f>
        <v>0</v>
      </c>
      <c r="U149" s="109">
        <v>86108507251</v>
      </c>
      <c r="V149" s="57">
        <f>+R149-U149</f>
        <v>246427588831</v>
      </c>
      <c r="W149" s="109">
        <v>86108507251</v>
      </c>
      <c r="X149" s="60">
        <f t="shared" ref="X149" si="240">+U149-W149</f>
        <v>0</v>
      </c>
      <c r="Y149" s="61">
        <f t="shared" si="221"/>
        <v>1</v>
      </c>
      <c r="Z149" s="61">
        <f t="shared" si="222"/>
        <v>0.25894484317806665</v>
      </c>
      <c r="AA149" s="61">
        <f t="shared" si="223"/>
        <v>0.25894484317806665</v>
      </c>
      <c r="AB149" s="61">
        <f t="shared" si="123"/>
        <v>0.25894484317806665</v>
      </c>
      <c r="AC149" s="62">
        <f t="shared" si="124"/>
        <v>1</v>
      </c>
    </row>
    <row r="150" spans="1:29" ht="99.75" customHeight="1" x14ac:dyDescent="0.25">
      <c r="A150" s="46" t="s">
        <v>284</v>
      </c>
      <c r="B150" s="47" t="s">
        <v>38</v>
      </c>
      <c r="C150" s="47">
        <v>10</v>
      </c>
      <c r="D150" s="47" t="s">
        <v>39</v>
      </c>
      <c r="E150" s="105" t="s">
        <v>285</v>
      </c>
      <c r="F150" s="50">
        <f t="shared" ref="F150:U156" si="241">+F151</f>
        <v>233962050936</v>
      </c>
      <c r="G150" s="50">
        <f t="shared" si="241"/>
        <v>0</v>
      </c>
      <c r="H150" s="50">
        <f t="shared" si="241"/>
        <v>0</v>
      </c>
      <c r="I150" s="50">
        <f t="shared" si="241"/>
        <v>0</v>
      </c>
      <c r="J150" s="50">
        <f t="shared" si="241"/>
        <v>0</v>
      </c>
      <c r="K150" s="50">
        <f t="shared" si="241"/>
        <v>0</v>
      </c>
      <c r="L150" s="50">
        <f t="shared" si="226"/>
        <v>0</v>
      </c>
      <c r="M150" s="50">
        <f t="shared" si="241"/>
        <v>233962050936</v>
      </c>
      <c r="N150" s="96">
        <f t="shared" si="178"/>
        <v>2.2822468488037918E-2</v>
      </c>
      <c r="O150" s="50">
        <f t="shared" si="241"/>
        <v>0</v>
      </c>
      <c r="P150" s="50">
        <f t="shared" si="241"/>
        <v>233962050936</v>
      </c>
      <c r="Q150" s="50">
        <f t="shared" si="241"/>
        <v>0</v>
      </c>
      <c r="R150" s="50">
        <f t="shared" si="241"/>
        <v>233962050936</v>
      </c>
      <c r="S150" s="50">
        <f t="shared" si="241"/>
        <v>0</v>
      </c>
      <c r="T150" s="50">
        <f t="shared" si="241"/>
        <v>0</v>
      </c>
      <c r="U150" s="50">
        <f t="shared" si="241"/>
        <v>59334662967</v>
      </c>
      <c r="V150" s="50">
        <f t="shared" ref="V150:X152" si="242">+V151</f>
        <v>174627387969</v>
      </c>
      <c r="W150" s="50">
        <f t="shared" si="242"/>
        <v>59334662967</v>
      </c>
      <c r="X150" s="50">
        <f t="shared" si="242"/>
        <v>0</v>
      </c>
      <c r="Y150" s="52">
        <f t="shared" si="221"/>
        <v>1</v>
      </c>
      <c r="Z150" s="52">
        <f t="shared" si="222"/>
        <v>0.25360806476786663</v>
      </c>
      <c r="AA150" s="52">
        <f t="shared" si="223"/>
        <v>0.25360806476786663</v>
      </c>
      <c r="AB150" s="52">
        <f t="shared" si="123"/>
        <v>0.25360806476786663</v>
      </c>
      <c r="AC150" s="53">
        <f t="shared" si="124"/>
        <v>1</v>
      </c>
    </row>
    <row r="151" spans="1:29" ht="99.75" customHeight="1" x14ac:dyDescent="0.25">
      <c r="A151" s="46" t="s">
        <v>286</v>
      </c>
      <c r="B151" s="47" t="s">
        <v>38</v>
      </c>
      <c r="C151" s="47">
        <v>10</v>
      </c>
      <c r="D151" s="47" t="s">
        <v>39</v>
      </c>
      <c r="E151" s="105" t="s">
        <v>258</v>
      </c>
      <c r="F151" s="50">
        <f t="shared" si="241"/>
        <v>233962050936</v>
      </c>
      <c r="G151" s="50">
        <f t="shared" si="241"/>
        <v>0</v>
      </c>
      <c r="H151" s="50">
        <f t="shared" si="241"/>
        <v>0</v>
      </c>
      <c r="I151" s="50">
        <f t="shared" si="241"/>
        <v>0</v>
      </c>
      <c r="J151" s="50">
        <f t="shared" si="241"/>
        <v>0</v>
      </c>
      <c r="K151" s="50">
        <f t="shared" si="241"/>
        <v>0</v>
      </c>
      <c r="L151" s="50">
        <f t="shared" si="226"/>
        <v>0</v>
      </c>
      <c r="M151" s="50">
        <f t="shared" si="241"/>
        <v>233962050936</v>
      </c>
      <c r="N151" s="96">
        <f t="shared" si="178"/>
        <v>2.2822468488037918E-2</v>
      </c>
      <c r="O151" s="50">
        <f t="shared" si="241"/>
        <v>0</v>
      </c>
      <c r="P151" s="50">
        <f t="shared" si="241"/>
        <v>233962050936</v>
      </c>
      <c r="Q151" s="50">
        <f t="shared" si="241"/>
        <v>0</v>
      </c>
      <c r="R151" s="50">
        <f t="shared" si="241"/>
        <v>233962050936</v>
      </c>
      <c r="S151" s="50">
        <f t="shared" si="241"/>
        <v>0</v>
      </c>
      <c r="T151" s="50">
        <f t="shared" si="241"/>
        <v>0</v>
      </c>
      <c r="U151" s="50">
        <f t="shared" si="241"/>
        <v>59334662967</v>
      </c>
      <c r="V151" s="50">
        <f t="shared" si="242"/>
        <v>174627387969</v>
      </c>
      <c r="W151" s="50">
        <f t="shared" si="242"/>
        <v>59334662967</v>
      </c>
      <c r="X151" s="50">
        <f t="shared" si="242"/>
        <v>0</v>
      </c>
      <c r="Y151" s="52">
        <f t="shared" si="221"/>
        <v>1</v>
      </c>
      <c r="Z151" s="52">
        <f t="shared" si="222"/>
        <v>0.25360806476786663</v>
      </c>
      <c r="AA151" s="52">
        <f t="shared" si="223"/>
        <v>0.25360806476786663</v>
      </c>
      <c r="AB151" s="52">
        <f t="shared" si="123"/>
        <v>0.25360806476786663</v>
      </c>
      <c r="AC151" s="53">
        <f t="shared" si="124"/>
        <v>1</v>
      </c>
    </row>
    <row r="152" spans="1:29" ht="42" customHeight="1" x14ac:dyDescent="0.25">
      <c r="A152" s="46" t="s">
        <v>287</v>
      </c>
      <c r="B152" s="47" t="s">
        <v>38</v>
      </c>
      <c r="C152" s="47">
        <v>10</v>
      </c>
      <c r="D152" s="47" t="s">
        <v>39</v>
      </c>
      <c r="E152" s="48" t="s">
        <v>267</v>
      </c>
      <c r="F152" s="50">
        <f t="shared" si="241"/>
        <v>233962050936</v>
      </c>
      <c r="G152" s="50">
        <f t="shared" si="241"/>
        <v>0</v>
      </c>
      <c r="H152" s="50">
        <f t="shared" si="241"/>
        <v>0</v>
      </c>
      <c r="I152" s="50">
        <f t="shared" si="241"/>
        <v>0</v>
      </c>
      <c r="J152" s="50">
        <f t="shared" si="241"/>
        <v>0</v>
      </c>
      <c r="K152" s="50">
        <f t="shared" si="241"/>
        <v>0</v>
      </c>
      <c r="L152" s="50">
        <f t="shared" si="226"/>
        <v>0</v>
      </c>
      <c r="M152" s="50">
        <f t="shared" si="241"/>
        <v>233962050936</v>
      </c>
      <c r="N152" s="96">
        <f t="shared" si="178"/>
        <v>2.2822468488037918E-2</v>
      </c>
      <c r="O152" s="50">
        <f t="shared" si="241"/>
        <v>0</v>
      </c>
      <c r="P152" s="50">
        <f t="shared" si="241"/>
        <v>233962050936</v>
      </c>
      <c r="Q152" s="50">
        <f t="shared" si="241"/>
        <v>0</v>
      </c>
      <c r="R152" s="50">
        <f t="shared" si="241"/>
        <v>233962050936</v>
      </c>
      <c r="S152" s="50">
        <f t="shared" si="241"/>
        <v>0</v>
      </c>
      <c r="T152" s="50">
        <f t="shared" si="241"/>
        <v>0</v>
      </c>
      <c r="U152" s="50">
        <f t="shared" si="241"/>
        <v>59334662967</v>
      </c>
      <c r="V152" s="50">
        <f t="shared" si="242"/>
        <v>174627387969</v>
      </c>
      <c r="W152" s="50">
        <f t="shared" si="242"/>
        <v>59334662967</v>
      </c>
      <c r="X152" s="50">
        <f t="shared" si="242"/>
        <v>0</v>
      </c>
      <c r="Y152" s="52">
        <f t="shared" si="221"/>
        <v>1</v>
      </c>
      <c r="Z152" s="52">
        <f t="shared" si="222"/>
        <v>0.25360806476786663</v>
      </c>
      <c r="AA152" s="52">
        <f t="shared" si="223"/>
        <v>0.25360806476786663</v>
      </c>
      <c r="AB152" s="52">
        <f t="shared" si="123"/>
        <v>0.25360806476786663</v>
      </c>
      <c r="AC152" s="53">
        <f t="shared" si="124"/>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26"/>
        <v>0</v>
      </c>
      <c r="M153" s="58">
        <f>+F153+L153</f>
        <v>233962050936</v>
      </c>
      <c r="N153" s="114">
        <f t="shared" si="178"/>
        <v>2.2822468488037918E-2</v>
      </c>
      <c r="O153" s="57">
        <v>0</v>
      </c>
      <c r="P153" s="57">
        <v>233962050936</v>
      </c>
      <c r="Q153" s="57">
        <f t="shared" ref="Q153" si="243">M153-P153</f>
        <v>0</v>
      </c>
      <c r="R153" s="109">
        <v>233962050936</v>
      </c>
      <c r="S153" s="57">
        <f t="shared" ref="S153" si="244">+M153-R153</f>
        <v>0</v>
      </c>
      <c r="T153" s="57">
        <f t="shared" ref="T153" si="245">P153-R153</f>
        <v>0</v>
      </c>
      <c r="U153" s="57">
        <v>59334662967</v>
      </c>
      <c r="V153" s="57">
        <f>+R153-U153</f>
        <v>174627387969</v>
      </c>
      <c r="W153" s="57">
        <v>59334662967</v>
      </c>
      <c r="X153" s="60">
        <f t="shared" ref="X153" si="246">+U153-W153</f>
        <v>0</v>
      </c>
      <c r="Y153" s="61">
        <f t="shared" si="221"/>
        <v>1</v>
      </c>
      <c r="Z153" s="61">
        <f t="shared" si="222"/>
        <v>0.25360806476786663</v>
      </c>
      <c r="AA153" s="61">
        <f t="shared" si="223"/>
        <v>0.25360806476786663</v>
      </c>
      <c r="AB153" s="61">
        <f t="shared" si="123"/>
        <v>0.25360806476786663</v>
      </c>
      <c r="AC153" s="62">
        <f t="shared" si="124"/>
        <v>1</v>
      </c>
    </row>
    <row r="154" spans="1:29" ht="92.25" customHeight="1" x14ac:dyDescent="0.25">
      <c r="A154" s="46" t="s">
        <v>289</v>
      </c>
      <c r="B154" s="47" t="s">
        <v>38</v>
      </c>
      <c r="C154" s="47">
        <v>11</v>
      </c>
      <c r="D154" s="47" t="s">
        <v>39</v>
      </c>
      <c r="E154" s="105" t="s">
        <v>290</v>
      </c>
      <c r="F154" s="50">
        <f t="shared" ref="F154:U156" si="247">+F155</f>
        <v>253911263548</v>
      </c>
      <c r="G154" s="50">
        <f t="shared" si="247"/>
        <v>0</v>
      </c>
      <c r="H154" s="50">
        <f t="shared" si="247"/>
        <v>0</v>
      </c>
      <c r="I154" s="50">
        <f t="shared" si="247"/>
        <v>0</v>
      </c>
      <c r="J154" s="50">
        <f t="shared" si="247"/>
        <v>0</v>
      </c>
      <c r="K154" s="50">
        <f t="shared" si="247"/>
        <v>0</v>
      </c>
      <c r="L154" s="50">
        <f t="shared" si="226"/>
        <v>0</v>
      </c>
      <c r="M154" s="50">
        <f t="shared" si="247"/>
        <v>253911263548</v>
      </c>
      <c r="N154" s="96">
        <f t="shared" si="178"/>
        <v>2.4768469022642067E-2</v>
      </c>
      <c r="O154" s="50">
        <f t="shared" si="247"/>
        <v>0</v>
      </c>
      <c r="P154" s="50">
        <f t="shared" si="247"/>
        <v>253911263548</v>
      </c>
      <c r="Q154" s="50">
        <f t="shared" si="241"/>
        <v>0</v>
      </c>
      <c r="R154" s="50">
        <f t="shared" si="247"/>
        <v>253911263548</v>
      </c>
      <c r="S154" s="50">
        <f t="shared" si="247"/>
        <v>0</v>
      </c>
      <c r="T154" s="50">
        <f t="shared" si="247"/>
        <v>0</v>
      </c>
      <c r="U154" s="50">
        <f t="shared" si="247"/>
        <v>70754759322</v>
      </c>
      <c r="V154" s="50">
        <f t="shared" ref="V154:X156" si="248">+V155</f>
        <v>183156504226</v>
      </c>
      <c r="W154" s="50">
        <f t="shared" si="248"/>
        <v>0</v>
      </c>
      <c r="X154" s="50">
        <f t="shared" si="248"/>
        <v>70754759322</v>
      </c>
      <c r="Y154" s="52">
        <f t="shared" si="221"/>
        <v>1</v>
      </c>
      <c r="Z154" s="52">
        <f t="shared" si="222"/>
        <v>0.27865939593744865</v>
      </c>
      <c r="AA154" s="52">
        <f t="shared" si="223"/>
        <v>0</v>
      </c>
      <c r="AB154" s="52">
        <f t="shared" si="123"/>
        <v>0.27865939593744865</v>
      </c>
      <c r="AC154" s="53">
        <f t="shared" si="124"/>
        <v>0</v>
      </c>
    </row>
    <row r="155" spans="1:29" ht="92.25" customHeight="1" x14ac:dyDescent="0.25">
      <c r="A155" s="46" t="s">
        <v>291</v>
      </c>
      <c r="B155" s="47" t="s">
        <v>38</v>
      </c>
      <c r="C155" s="47">
        <v>11</v>
      </c>
      <c r="D155" s="47" t="s">
        <v>39</v>
      </c>
      <c r="E155" s="105" t="s">
        <v>258</v>
      </c>
      <c r="F155" s="50">
        <f t="shared" si="247"/>
        <v>253911263548</v>
      </c>
      <c r="G155" s="50">
        <f t="shared" si="247"/>
        <v>0</v>
      </c>
      <c r="H155" s="50">
        <f t="shared" si="247"/>
        <v>0</v>
      </c>
      <c r="I155" s="50">
        <f t="shared" si="247"/>
        <v>0</v>
      </c>
      <c r="J155" s="50">
        <f t="shared" si="247"/>
        <v>0</v>
      </c>
      <c r="K155" s="50">
        <f t="shared" si="247"/>
        <v>0</v>
      </c>
      <c r="L155" s="50">
        <f t="shared" si="226"/>
        <v>0</v>
      </c>
      <c r="M155" s="50">
        <f t="shared" si="247"/>
        <v>253911263548</v>
      </c>
      <c r="N155" s="96">
        <f t="shared" si="178"/>
        <v>2.4768469022642067E-2</v>
      </c>
      <c r="O155" s="50">
        <f t="shared" si="247"/>
        <v>0</v>
      </c>
      <c r="P155" s="50">
        <f t="shared" si="247"/>
        <v>253911263548</v>
      </c>
      <c r="Q155" s="50">
        <f t="shared" si="241"/>
        <v>0</v>
      </c>
      <c r="R155" s="50">
        <f t="shared" si="247"/>
        <v>253911263548</v>
      </c>
      <c r="S155" s="50">
        <f t="shared" si="247"/>
        <v>0</v>
      </c>
      <c r="T155" s="50">
        <f t="shared" si="247"/>
        <v>0</v>
      </c>
      <c r="U155" s="50">
        <f t="shared" si="247"/>
        <v>70754759322</v>
      </c>
      <c r="V155" s="50">
        <f t="shared" si="248"/>
        <v>183156504226</v>
      </c>
      <c r="W155" s="50">
        <f t="shared" si="248"/>
        <v>0</v>
      </c>
      <c r="X155" s="50">
        <f t="shared" si="248"/>
        <v>70754759322</v>
      </c>
      <c r="Y155" s="52">
        <f t="shared" si="221"/>
        <v>1</v>
      </c>
      <c r="Z155" s="52">
        <f t="shared" si="222"/>
        <v>0.27865939593744865</v>
      </c>
      <c r="AA155" s="52">
        <f t="shared" si="223"/>
        <v>0</v>
      </c>
      <c r="AB155" s="52">
        <f t="shared" si="123"/>
        <v>0.27865939593744865</v>
      </c>
      <c r="AC155" s="53">
        <f t="shared" si="124"/>
        <v>0</v>
      </c>
    </row>
    <row r="156" spans="1:29" ht="42" customHeight="1" x14ac:dyDescent="0.25">
      <c r="A156" s="46" t="s">
        <v>292</v>
      </c>
      <c r="B156" s="47" t="s">
        <v>38</v>
      </c>
      <c r="C156" s="47">
        <v>11</v>
      </c>
      <c r="D156" s="47" t="s">
        <v>39</v>
      </c>
      <c r="E156" s="48" t="s">
        <v>267</v>
      </c>
      <c r="F156" s="50">
        <f t="shared" si="247"/>
        <v>253911263548</v>
      </c>
      <c r="G156" s="50">
        <f t="shared" si="247"/>
        <v>0</v>
      </c>
      <c r="H156" s="50">
        <f t="shared" si="247"/>
        <v>0</v>
      </c>
      <c r="I156" s="50">
        <f t="shared" si="247"/>
        <v>0</v>
      </c>
      <c r="J156" s="50">
        <f t="shared" si="247"/>
        <v>0</v>
      </c>
      <c r="K156" s="50">
        <f t="shared" si="247"/>
        <v>0</v>
      </c>
      <c r="L156" s="50">
        <f t="shared" si="226"/>
        <v>0</v>
      </c>
      <c r="M156" s="50">
        <f t="shared" si="247"/>
        <v>253911263548</v>
      </c>
      <c r="N156" s="96">
        <f t="shared" si="178"/>
        <v>2.4768469022642067E-2</v>
      </c>
      <c r="O156" s="50">
        <f t="shared" si="247"/>
        <v>0</v>
      </c>
      <c r="P156" s="50">
        <f t="shared" si="247"/>
        <v>253911263548</v>
      </c>
      <c r="Q156" s="50">
        <f t="shared" si="241"/>
        <v>0</v>
      </c>
      <c r="R156" s="50">
        <f t="shared" si="247"/>
        <v>253911263548</v>
      </c>
      <c r="S156" s="50">
        <f t="shared" si="247"/>
        <v>0</v>
      </c>
      <c r="T156" s="50">
        <f t="shared" si="247"/>
        <v>0</v>
      </c>
      <c r="U156" s="50">
        <f t="shared" si="247"/>
        <v>70754759322</v>
      </c>
      <c r="V156" s="50">
        <f t="shared" si="248"/>
        <v>183156504226</v>
      </c>
      <c r="W156" s="50">
        <f t="shared" si="248"/>
        <v>0</v>
      </c>
      <c r="X156" s="50">
        <f t="shared" si="248"/>
        <v>70754759322</v>
      </c>
      <c r="Y156" s="52">
        <f t="shared" si="221"/>
        <v>1</v>
      </c>
      <c r="Z156" s="52">
        <f t="shared" si="222"/>
        <v>0.27865939593744865</v>
      </c>
      <c r="AA156" s="52">
        <f t="shared" si="223"/>
        <v>0</v>
      </c>
      <c r="AB156" s="52">
        <f t="shared" si="123"/>
        <v>0.27865939593744865</v>
      </c>
      <c r="AC156" s="53">
        <f t="shared" si="124"/>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26"/>
        <v>0</v>
      </c>
      <c r="M157" s="58">
        <f>+F157+L157</f>
        <v>253911263548</v>
      </c>
      <c r="N157" s="114">
        <f t="shared" si="178"/>
        <v>2.4768469022642067E-2</v>
      </c>
      <c r="O157" s="57">
        <v>0</v>
      </c>
      <c r="P157" s="57">
        <v>253911263548</v>
      </c>
      <c r="Q157" s="57">
        <f t="shared" ref="Q157" si="249">M157-P157</f>
        <v>0</v>
      </c>
      <c r="R157" s="109">
        <v>253911263548</v>
      </c>
      <c r="S157" s="57">
        <f t="shared" ref="S157" si="250">+M157-R157</f>
        <v>0</v>
      </c>
      <c r="T157" s="57">
        <f t="shared" ref="T157" si="251">P157-R157</f>
        <v>0</v>
      </c>
      <c r="U157" s="57">
        <v>70754759322</v>
      </c>
      <c r="V157" s="57">
        <f t="shared" ref="V157" si="252">+R157-U157</f>
        <v>183156504226</v>
      </c>
      <c r="W157" s="57">
        <v>0</v>
      </c>
      <c r="X157" s="60">
        <f t="shared" ref="X157" si="253">+U157-W157</f>
        <v>70754759322</v>
      </c>
      <c r="Y157" s="61">
        <f t="shared" si="221"/>
        <v>1</v>
      </c>
      <c r="Z157" s="61">
        <f t="shared" si="222"/>
        <v>0.27865939593744865</v>
      </c>
      <c r="AA157" s="61">
        <f t="shared" si="223"/>
        <v>0</v>
      </c>
      <c r="AB157" s="61">
        <f t="shared" ref="AB157:AB220" si="254">+U157/R157</f>
        <v>0.27865939593744865</v>
      </c>
      <c r="AC157" s="62">
        <f t="shared" ref="AC157:AC217" si="255">+W157/U157</f>
        <v>0</v>
      </c>
    </row>
    <row r="158" spans="1:29" ht="81.75" customHeight="1" x14ac:dyDescent="0.25">
      <c r="A158" s="46" t="s">
        <v>294</v>
      </c>
      <c r="B158" s="47" t="s">
        <v>38</v>
      </c>
      <c r="C158" s="47">
        <v>10</v>
      </c>
      <c r="D158" s="47" t="s">
        <v>39</v>
      </c>
      <c r="E158" s="105" t="s">
        <v>295</v>
      </c>
      <c r="F158" s="50">
        <f t="shared" ref="F158:U164" si="256">+F159</f>
        <v>281343803944</v>
      </c>
      <c r="G158" s="50">
        <f t="shared" si="256"/>
        <v>0</v>
      </c>
      <c r="H158" s="50">
        <f t="shared" si="256"/>
        <v>0</v>
      </c>
      <c r="I158" s="50">
        <f t="shared" si="256"/>
        <v>0</v>
      </c>
      <c r="J158" s="50">
        <f t="shared" si="256"/>
        <v>0</v>
      </c>
      <c r="K158" s="50">
        <f t="shared" si="256"/>
        <v>0</v>
      </c>
      <c r="L158" s="50">
        <f t="shared" si="226"/>
        <v>0</v>
      </c>
      <c r="M158" s="50">
        <f t="shared" si="256"/>
        <v>281343803944</v>
      </c>
      <c r="N158" s="96">
        <f t="shared" si="178"/>
        <v>2.7444451243817756E-2</v>
      </c>
      <c r="O158" s="50">
        <f t="shared" si="256"/>
        <v>0</v>
      </c>
      <c r="P158" s="50">
        <f t="shared" si="256"/>
        <v>281343803944</v>
      </c>
      <c r="Q158" s="50">
        <f t="shared" si="256"/>
        <v>0</v>
      </c>
      <c r="R158" s="50">
        <f t="shared" si="256"/>
        <v>281343803944</v>
      </c>
      <c r="S158" s="50">
        <f t="shared" si="256"/>
        <v>0</v>
      </c>
      <c r="T158" s="50">
        <f t="shared" si="256"/>
        <v>0</v>
      </c>
      <c r="U158" s="50">
        <f t="shared" si="256"/>
        <v>79478734626</v>
      </c>
      <c r="V158" s="50">
        <f t="shared" ref="V158:X160" si="257">+V159</f>
        <v>201865069318</v>
      </c>
      <c r="W158" s="50">
        <f t="shared" si="257"/>
        <v>79478734626</v>
      </c>
      <c r="X158" s="50">
        <f t="shared" si="257"/>
        <v>0</v>
      </c>
      <c r="Y158" s="52">
        <f t="shared" si="221"/>
        <v>1</v>
      </c>
      <c r="Z158" s="52">
        <f t="shared" si="222"/>
        <v>0.28249683665263808</v>
      </c>
      <c r="AA158" s="52">
        <f t="shared" si="223"/>
        <v>0.28249683665263808</v>
      </c>
      <c r="AB158" s="52">
        <f t="shared" si="254"/>
        <v>0.28249683665263808</v>
      </c>
      <c r="AC158" s="53">
        <f t="shared" si="255"/>
        <v>1</v>
      </c>
    </row>
    <row r="159" spans="1:29" ht="81.75" customHeight="1" x14ac:dyDescent="0.25">
      <c r="A159" s="46" t="s">
        <v>296</v>
      </c>
      <c r="B159" s="47" t="s">
        <v>38</v>
      </c>
      <c r="C159" s="47">
        <v>10</v>
      </c>
      <c r="D159" s="47" t="s">
        <v>39</v>
      </c>
      <c r="E159" s="105" t="s">
        <v>258</v>
      </c>
      <c r="F159" s="50">
        <f t="shared" si="256"/>
        <v>281343803944</v>
      </c>
      <c r="G159" s="50">
        <f t="shared" si="256"/>
        <v>0</v>
      </c>
      <c r="H159" s="50">
        <f t="shared" si="256"/>
        <v>0</v>
      </c>
      <c r="I159" s="50">
        <f t="shared" si="256"/>
        <v>0</v>
      </c>
      <c r="J159" s="50">
        <f t="shared" si="256"/>
        <v>0</v>
      </c>
      <c r="K159" s="50">
        <f t="shared" si="256"/>
        <v>0</v>
      </c>
      <c r="L159" s="50">
        <f t="shared" si="226"/>
        <v>0</v>
      </c>
      <c r="M159" s="50">
        <f t="shared" si="256"/>
        <v>281343803944</v>
      </c>
      <c r="N159" s="96">
        <f t="shared" si="178"/>
        <v>2.7444451243817756E-2</v>
      </c>
      <c r="O159" s="50">
        <f t="shared" si="256"/>
        <v>0</v>
      </c>
      <c r="P159" s="50">
        <f t="shared" si="256"/>
        <v>281343803944</v>
      </c>
      <c r="Q159" s="50">
        <f t="shared" si="256"/>
        <v>0</v>
      </c>
      <c r="R159" s="50">
        <f t="shared" si="256"/>
        <v>281343803944</v>
      </c>
      <c r="S159" s="50">
        <f t="shared" si="256"/>
        <v>0</v>
      </c>
      <c r="T159" s="50">
        <f t="shared" si="256"/>
        <v>0</v>
      </c>
      <c r="U159" s="50">
        <f t="shared" si="256"/>
        <v>79478734626</v>
      </c>
      <c r="V159" s="50">
        <f t="shared" si="257"/>
        <v>201865069318</v>
      </c>
      <c r="W159" s="50">
        <f t="shared" si="257"/>
        <v>79478734626</v>
      </c>
      <c r="X159" s="50">
        <f t="shared" si="257"/>
        <v>0</v>
      </c>
      <c r="Y159" s="52">
        <f t="shared" si="221"/>
        <v>1</v>
      </c>
      <c r="Z159" s="52">
        <f t="shared" si="222"/>
        <v>0.28249683665263808</v>
      </c>
      <c r="AA159" s="52">
        <f t="shared" si="223"/>
        <v>0.28249683665263808</v>
      </c>
      <c r="AB159" s="52">
        <f t="shared" si="254"/>
        <v>0.28249683665263808</v>
      </c>
      <c r="AC159" s="53">
        <f t="shared" si="255"/>
        <v>1</v>
      </c>
    </row>
    <row r="160" spans="1:29" ht="42" customHeight="1" x14ac:dyDescent="0.25">
      <c r="A160" s="46" t="s">
        <v>297</v>
      </c>
      <c r="B160" s="47" t="s">
        <v>38</v>
      </c>
      <c r="C160" s="47">
        <v>10</v>
      </c>
      <c r="D160" s="47" t="s">
        <v>39</v>
      </c>
      <c r="E160" s="48" t="s">
        <v>267</v>
      </c>
      <c r="F160" s="50">
        <f t="shared" si="256"/>
        <v>281343803944</v>
      </c>
      <c r="G160" s="50">
        <f t="shared" si="256"/>
        <v>0</v>
      </c>
      <c r="H160" s="50">
        <f t="shared" si="256"/>
        <v>0</v>
      </c>
      <c r="I160" s="50">
        <f t="shared" si="256"/>
        <v>0</v>
      </c>
      <c r="J160" s="50">
        <f t="shared" si="256"/>
        <v>0</v>
      </c>
      <c r="K160" s="50">
        <f t="shared" si="256"/>
        <v>0</v>
      </c>
      <c r="L160" s="50">
        <f t="shared" si="226"/>
        <v>0</v>
      </c>
      <c r="M160" s="50">
        <f t="shared" si="256"/>
        <v>281343803944</v>
      </c>
      <c r="N160" s="96">
        <f t="shared" si="178"/>
        <v>2.7444451243817756E-2</v>
      </c>
      <c r="O160" s="50">
        <f t="shared" si="256"/>
        <v>0</v>
      </c>
      <c r="P160" s="50">
        <f t="shared" si="256"/>
        <v>281343803944</v>
      </c>
      <c r="Q160" s="50">
        <f t="shared" si="256"/>
        <v>0</v>
      </c>
      <c r="R160" s="50">
        <f t="shared" si="256"/>
        <v>281343803944</v>
      </c>
      <c r="S160" s="50">
        <f t="shared" si="256"/>
        <v>0</v>
      </c>
      <c r="T160" s="50">
        <f t="shared" si="256"/>
        <v>0</v>
      </c>
      <c r="U160" s="50">
        <f t="shared" si="256"/>
        <v>79478734626</v>
      </c>
      <c r="V160" s="50">
        <f t="shared" si="257"/>
        <v>201865069318</v>
      </c>
      <c r="W160" s="50">
        <f t="shared" si="257"/>
        <v>79478734626</v>
      </c>
      <c r="X160" s="50">
        <f t="shared" si="257"/>
        <v>0</v>
      </c>
      <c r="Y160" s="52">
        <f t="shared" si="221"/>
        <v>1</v>
      </c>
      <c r="Z160" s="52">
        <f t="shared" si="222"/>
        <v>0.28249683665263808</v>
      </c>
      <c r="AA160" s="52">
        <f t="shared" si="223"/>
        <v>0.28249683665263808</v>
      </c>
      <c r="AB160" s="52">
        <f t="shared" si="254"/>
        <v>0.28249683665263808</v>
      </c>
      <c r="AC160" s="53">
        <f t="shared" si="255"/>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26"/>
        <v>0</v>
      </c>
      <c r="M161" s="58">
        <f>+F161+L161</f>
        <v>281343803944</v>
      </c>
      <c r="N161" s="114">
        <f t="shared" si="178"/>
        <v>2.7444451243817756E-2</v>
      </c>
      <c r="O161" s="57">
        <v>0</v>
      </c>
      <c r="P161" s="57">
        <v>281343803944</v>
      </c>
      <c r="Q161" s="57">
        <f t="shared" ref="Q161" si="258">M161-P161</f>
        <v>0</v>
      </c>
      <c r="R161" s="109">
        <v>281343803944</v>
      </c>
      <c r="S161" s="57">
        <f t="shared" ref="S161" si="259">+M161-R161</f>
        <v>0</v>
      </c>
      <c r="T161" s="57">
        <f t="shared" ref="T161" si="260">P161-R161</f>
        <v>0</v>
      </c>
      <c r="U161" s="109">
        <v>79478734626</v>
      </c>
      <c r="V161" s="57">
        <f t="shared" ref="V161" si="261">+R161-U161</f>
        <v>201865069318</v>
      </c>
      <c r="W161" s="109">
        <v>79478734626</v>
      </c>
      <c r="X161" s="60">
        <f t="shared" ref="X161" si="262">+U161-W161</f>
        <v>0</v>
      </c>
      <c r="Y161" s="61">
        <f t="shared" si="221"/>
        <v>1</v>
      </c>
      <c r="Z161" s="61">
        <f t="shared" si="222"/>
        <v>0.28249683665263808</v>
      </c>
      <c r="AA161" s="61">
        <f t="shared" si="223"/>
        <v>0.28249683665263808</v>
      </c>
      <c r="AB161" s="61">
        <f t="shared" si="254"/>
        <v>0.28249683665263808</v>
      </c>
      <c r="AC161" s="62">
        <f t="shared" si="255"/>
        <v>1</v>
      </c>
    </row>
    <row r="162" spans="1:29" ht="70.5" customHeight="1" x14ac:dyDescent="0.25">
      <c r="A162" s="46" t="s">
        <v>299</v>
      </c>
      <c r="B162" s="47" t="s">
        <v>38</v>
      </c>
      <c r="C162" s="47">
        <v>10</v>
      </c>
      <c r="D162" s="47" t="s">
        <v>39</v>
      </c>
      <c r="E162" s="105" t="s">
        <v>300</v>
      </c>
      <c r="F162" s="50">
        <f t="shared" ref="F162:U163" si="263">+F163</f>
        <v>9500000000</v>
      </c>
      <c r="G162" s="50">
        <f t="shared" si="263"/>
        <v>0</v>
      </c>
      <c r="H162" s="50">
        <f t="shared" si="263"/>
        <v>0</v>
      </c>
      <c r="I162" s="50">
        <f t="shared" si="263"/>
        <v>0</v>
      </c>
      <c r="J162" s="50">
        <f t="shared" si="263"/>
        <v>0</v>
      </c>
      <c r="K162" s="50">
        <f t="shared" si="263"/>
        <v>0</v>
      </c>
      <c r="L162" s="50">
        <f t="shared" si="226"/>
        <v>0</v>
      </c>
      <c r="M162" s="50">
        <f t="shared" si="263"/>
        <v>9500000000</v>
      </c>
      <c r="N162" s="51">
        <f t="shared" si="178"/>
        <v>9.2670349643869914E-4</v>
      </c>
      <c r="O162" s="50">
        <f t="shared" si="263"/>
        <v>0</v>
      </c>
      <c r="P162" s="50">
        <f t="shared" si="263"/>
        <v>8547866851.5</v>
      </c>
      <c r="Q162" s="50">
        <f t="shared" si="256"/>
        <v>952133148.5</v>
      </c>
      <c r="R162" s="50">
        <f t="shared" si="263"/>
        <v>8076651195.5</v>
      </c>
      <c r="S162" s="50">
        <f t="shared" si="263"/>
        <v>1423348804.5</v>
      </c>
      <c r="T162" s="50">
        <f t="shared" si="263"/>
        <v>471215656</v>
      </c>
      <c r="U162" s="50">
        <f t="shared" si="263"/>
        <v>832993000.5</v>
      </c>
      <c r="V162" s="50">
        <f t="shared" ref="V162:X163" si="264">+V163</f>
        <v>7243658195</v>
      </c>
      <c r="W162" s="50">
        <f t="shared" si="264"/>
        <v>741623476.5</v>
      </c>
      <c r="X162" s="50">
        <f t="shared" si="264"/>
        <v>91369524</v>
      </c>
      <c r="Y162" s="52">
        <f t="shared" si="221"/>
        <v>0.8501738100526316</v>
      </c>
      <c r="Z162" s="52">
        <f t="shared" si="222"/>
        <v>8.7683473736842099E-2</v>
      </c>
      <c r="AA162" s="52">
        <f t="shared" si="223"/>
        <v>7.8065629105263157E-2</v>
      </c>
      <c r="AB162" s="52">
        <f t="shared" si="254"/>
        <v>0.10313593843994547</v>
      </c>
      <c r="AC162" s="53">
        <f t="shared" si="255"/>
        <v>0.89031177459455735</v>
      </c>
    </row>
    <row r="163" spans="1:29" ht="86.25" customHeight="1" x14ac:dyDescent="0.25">
      <c r="A163" s="46" t="s">
        <v>301</v>
      </c>
      <c r="B163" s="47" t="s">
        <v>38</v>
      </c>
      <c r="C163" s="47">
        <v>10</v>
      </c>
      <c r="D163" s="47" t="s">
        <v>39</v>
      </c>
      <c r="E163" s="105" t="s">
        <v>258</v>
      </c>
      <c r="F163" s="50">
        <f t="shared" si="263"/>
        <v>9500000000</v>
      </c>
      <c r="G163" s="50">
        <f t="shared" si="263"/>
        <v>0</v>
      </c>
      <c r="H163" s="50">
        <f t="shared" si="263"/>
        <v>0</v>
      </c>
      <c r="I163" s="50">
        <f t="shared" si="263"/>
        <v>0</v>
      </c>
      <c r="J163" s="50">
        <f t="shared" si="263"/>
        <v>0</v>
      </c>
      <c r="K163" s="50">
        <f t="shared" si="263"/>
        <v>0</v>
      </c>
      <c r="L163" s="50">
        <f t="shared" si="226"/>
        <v>0</v>
      </c>
      <c r="M163" s="50">
        <f t="shared" si="263"/>
        <v>9500000000</v>
      </c>
      <c r="N163" s="51">
        <f t="shared" si="178"/>
        <v>9.2670349643869914E-4</v>
      </c>
      <c r="O163" s="50">
        <f t="shared" si="263"/>
        <v>0</v>
      </c>
      <c r="P163" s="50">
        <f t="shared" si="263"/>
        <v>8547866851.5</v>
      </c>
      <c r="Q163" s="50">
        <f t="shared" si="256"/>
        <v>952133148.5</v>
      </c>
      <c r="R163" s="50">
        <f t="shared" si="263"/>
        <v>8076651195.5</v>
      </c>
      <c r="S163" s="50">
        <f t="shared" si="263"/>
        <v>1423348804.5</v>
      </c>
      <c r="T163" s="50">
        <f t="shared" si="263"/>
        <v>471215656</v>
      </c>
      <c r="U163" s="50">
        <f t="shared" si="263"/>
        <v>832993000.5</v>
      </c>
      <c r="V163" s="50">
        <f t="shared" si="264"/>
        <v>7243658195</v>
      </c>
      <c r="W163" s="50">
        <f t="shared" si="264"/>
        <v>741623476.5</v>
      </c>
      <c r="X163" s="50">
        <f t="shared" si="264"/>
        <v>91369524</v>
      </c>
      <c r="Y163" s="52">
        <f t="shared" si="221"/>
        <v>0.8501738100526316</v>
      </c>
      <c r="Z163" s="52">
        <f t="shared" si="222"/>
        <v>8.7683473736842099E-2</v>
      </c>
      <c r="AA163" s="52">
        <f t="shared" si="223"/>
        <v>7.8065629105263157E-2</v>
      </c>
      <c r="AB163" s="52">
        <f t="shared" si="254"/>
        <v>0.10313593843994547</v>
      </c>
      <c r="AC163" s="53">
        <f t="shared" si="255"/>
        <v>0.89031177459455735</v>
      </c>
    </row>
    <row r="164" spans="1:29" ht="70.5" customHeight="1" x14ac:dyDescent="0.25">
      <c r="A164" s="46" t="s">
        <v>302</v>
      </c>
      <c r="B164" s="47" t="s">
        <v>38</v>
      </c>
      <c r="C164" s="47">
        <v>10</v>
      </c>
      <c r="D164" s="47" t="s">
        <v>39</v>
      </c>
      <c r="E164" s="105" t="s">
        <v>303</v>
      </c>
      <c r="F164" s="50">
        <f t="shared" ref="F164:X164" si="265">SUM(F165:F165)</f>
        <v>9500000000</v>
      </c>
      <c r="G164" s="50">
        <f t="shared" si="265"/>
        <v>0</v>
      </c>
      <c r="H164" s="50">
        <f t="shared" si="265"/>
        <v>0</v>
      </c>
      <c r="I164" s="50">
        <f t="shared" si="265"/>
        <v>0</v>
      </c>
      <c r="J164" s="50">
        <f t="shared" si="265"/>
        <v>0</v>
      </c>
      <c r="K164" s="50">
        <f t="shared" si="265"/>
        <v>0</v>
      </c>
      <c r="L164" s="50">
        <f t="shared" si="226"/>
        <v>0</v>
      </c>
      <c r="M164" s="50">
        <f t="shared" si="265"/>
        <v>9500000000</v>
      </c>
      <c r="N164" s="51">
        <f t="shared" si="178"/>
        <v>9.2670349643869914E-4</v>
      </c>
      <c r="O164" s="50">
        <f t="shared" si="265"/>
        <v>0</v>
      </c>
      <c r="P164" s="50">
        <f t="shared" si="265"/>
        <v>8547866851.5</v>
      </c>
      <c r="Q164" s="50">
        <f t="shared" si="256"/>
        <v>952133148.5</v>
      </c>
      <c r="R164" s="50">
        <f t="shared" si="265"/>
        <v>8076651195.5</v>
      </c>
      <c r="S164" s="50">
        <f t="shared" si="265"/>
        <v>1423348804.5</v>
      </c>
      <c r="T164" s="50">
        <f t="shared" si="265"/>
        <v>471215656</v>
      </c>
      <c r="U164" s="50">
        <f t="shared" si="265"/>
        <v>832993000.5</v>
      </c>
      <c r="V164" s="50">
        <f t="shared" si="265"/>
        <v>7243658195</v>
      </c>
      <c r="W164" s="50">
        <f t="shared" si="265"/>
        <v>741623476.5</v>
      </c>
      <c r="X164" s="50">
        <f t="shared" si="265"/>
        <v>91369524</v>
      </c>
      <c r="Y164" s="52">
        <f t="shared" si="221"/>
        <v>0.8501738100526316</v>
      </c>
      <c r="Z164" s="52">
        <f t="shared" si="222"/>
        <v>8.7683473736842099E-2</v>
      </c>
      <c r="AA164" s="52">
        <f t="shared" si="223"/>
        <v>7.8065629105263157E-2</v>
      </c>
      <c r="AB164" s="52">
        <f t="shared" si="254"/>
        <v>0.10313593843994547</v>
      </c>
      <c r="AC164" s="53">
        <f t="shared" si="255"/>
        <v>0.89031177459455735</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78"/>
        <v>9.2670349643869914E-4</v>
      </c>
      <c r="O165" s="57">
        <v>0</v>
      </c>
      <c r="P165" s="57">
        <v>8547866851.5</v>
      </c>
      <c r="Q165" s="57">
        <f t="shared" ref="Q165" si="266">M165-P165</f>
        <v>952133148.5</v>
      </c>
      <c r="R165" s="109">
        <v>8076651195.5</v>
      </c>
      <c r="S165" s="57">
        <f t="shared" ref="S165" si="267">+M165-R165</f>
        <v>1423348804.5</v>
      </c>
      <c r="T165" s="57">
        <f t="shared" ref="T165" si="268">P165-R165</f>
        <v>471215656</v>
      </c>
      <c r="U165" s="109">
        <v>832993000.5</v>
      </c>
      <c r="V165" s="57">
        <f t="shared" ref="V165" si="269">+R165-U165</f>
        <v>7243658195</v>
      </c>
      <c r="W165" s="109">
        <v>741623476.5</v>
      </c>
      <c r="X165" s="60">
        <f t="shared" ref="X165" si="270">+U165-W165</f>
        <v>91369524</v>
      </c>
      <c r="Y165" s="61">
        <f t="shared" si="221"/>
        <v>0.8501738100526316</v>
      </c>
      <c r="Z165" s="61">
        <f t="shared" si="222"/>
        <v>8.7683473736842099E-2</v>
      </c>
      <c r="AA165" s="61">
        <f t="shared" si="223"/>
        <v>7.8065629105263157E-2</v>
      </c>
      <c r="AB165" s="61">
        <f t="shared" si="254"/>
        <v>0.10313593843994547</v>
      </c>
      <c r="AC165" s="62">
        <f t="shared" si="255"/>
        <v>0.89031177459455735</v>
      </c>
    </row>
    <row r="166" spans="1:29" ht="93" customHeight="1" x14ac:dyDescent="0.25">
      <c r="A166" s="46" t="s">
        <v>305</v>
      </c>
      <c r="B166" s="47" t="s">
        <v>38</v>
      </c>
      <c r="C166" s="47">
        <v>11</v>
      </c>
      <c r="D166" s="47" t="s">
        <v>39</v>
      </c>
      <c r="E166" s="105" t="s">
        <v>306</v>
      </c>
      <c r="F166" s="50">
        <f>+F167</f>
        <v>299641352504</v>
      </c>
      <c r="G166" s="50">
        <f t="shared" ref="G166:V175" si="271">+G167</f>
        <v>0</v>
      </c>
      <c r="H166" s="50">
        <f t="shared" si="271"/>
        <v>0</v>
      </c>
      <c r="I166" s="50">
        <f t="shared" si="271"/>
        <v>0</v>
      </c>
      <c r="J166" s="50">
        <f t="shared" si="271"/>
        <v>0</v>
      </c>
      <c r="K166" s="50">
        <f t="shared" si="271"/>
        <v>0</v>
      </c>
      <c r="L166" s="50">
        <f t="shared" ref="L166:L229" si="272">+G166-H166-I166+J166-K166</f>
        <v>0</v>
      </c>
      <c r="M166" s="50">
        <f t="shared" si="271"/>
        <v>299641352504</v>
      </c>
      <c r="N166" s="96">
        <f t="shared" si="178"/>
        <v>2.9229335688745008E-2</v>
      </c>
      <c r="O166" s="50">
        <f t="shared" si="271"/>
        <v>0</v>
      </c>
      <c r="P166" s="50">
        <f t="shared" si="271"/>
        <v>299641352504</v>
      </c>
      <c r="Q166" s="50">
        <f t="shared" si="271"/>
        <v>0</v>
      </c>
      <c r="R166" s="50">
        <f t="shared" si="271"/>
        <v>299641352504</v>
      </c>
      <c r="S166" s="50">
        <f t="shared" si="271"/>
        <v>0</v>
      </c>
      <c r="T166" s="50">
        <f t="shared" si="271"/>
        <v>0</v>
      </c>
      <c r="U166" s="50">
        <f t="shared" si="271"/>
        <v>59601362590</v>
      </c>
      <c r="V166" s="50">
        <f t="shared" si="271"/>
        <v>240039989914</v>
      </c>
      <c r="W166" s="50">
        <f t="shared" ref="W166:X168" si="273">+W167</f>
        <v>59601362590</v>
      </c>
      <c r="X166" s="50">
        <f t="shared" si="273"/>
        <v>0</v>
      </c>
      <c r="Y166" s="52">
        <f t="shared" si="221"/>
        <v>1</v>
      </c>
      <c r="Z166" s="52">
        <f t="shared" si="222"/>
        <v>0.1989090026858171</v>
      </c>
      <c r="AA166" s="52">
        <f t="shared" si="223"/>
        <v>0.1989090026858171</v>
      </c>
      <c r="AB166" s="52">
        <f t="shared" si="254"/>
        <v>0.1989090026858171</v>
      </c>
      <c r="AC166" s="53">
        <f t="shared" si="255"/>
        <v>1</v>
      </c>
    </row>
    <row r="167" spans="1:29" ht="93" customHeight="1" x14ac:dyDescent="0.25">
      <c r="A167" s="46" t="s">
        <v>307</v>
      </c>
      <c r="B167" s="47" t="s">
        <v>38</v>
      </c>
      <c r="C167" s="47">
        <v>11</v>
      </c>
      <c r="D167" s="47" t="s">
        <v>39</v>
      </c>
      <c r="E167" s="105" t="s">
        <v>258</v>
      </c>
      <c r="F167" s="50">
        <f>+F168</f>
        <v>299641352504</v>
      </c>
      <c r="G167" s="50">
        <f t="shared" si="271"/>
        <v>0</v>
      </c>
      <c r="H167" s="50">
        <f t="shared" si="271"/>
        <v>0</v>
      </c>
      <c r="I167" s="50">
        <f t="shared" si="271"/>
        <v>0</v>
      </c>
      <c r="J167" s="50">
        <f t="shared" si="271"/>
        <v>0</v>
      </c>
      <c r="K167" s="50">
        <f t="shared" si="271"/>
        <v>0</v>
      </c>
      <c r="L167" s="50">
        <f t="shared" si="272"/>
        <v>0</v>
      </c>
      <c r="M167" s="50">
        <f t="shared" si="271"/>
        <v>299641352504</v>
      </c>
      <c r="N167" s="96">
        <f t="shared" si="178"/>
        <v>2.9229335688745008E-2</v>
      </c>
      <c r="O167" s="50">
        <f t="shared" si="271"/>
        <v>0</v>
      </c>
      <c r="P167" s="50">
        <f t="shared" si="271"/>
        <v>299641352504</v>
      </c>
      <c r="Q167" s="50">
        <f t="shared" si="271"/>
        <v>0</v>
      </c>
      <c r="R167" s="50">
        <f t="shared" si="271"/>
        <v>299641352504</v>
      </c>
      <c r="S167" s="50">
        <f t="shared" si="271"/>
        <v>0</v>
      </c>
      <c r="T167" s="50">
        <f t="shared" si="271"/>
        <v>0</v>
      </c>
      <c r="U167" s="50">
        <f t="shared" si="271"/>
        <v>59601362590</v>
      </c>
      <c r="V167" s="50">
        <f t="shared" si="271"/>
        <v>240039989914</v>
      </c>
      <c r="W167" s="50">
        <f t="shared" si="273"/>
        <v>59601362590</v>
      </c>
      <c r="X167" s="50">
        <f t="shared" si="273"/>
        <v>0</v>
      </c>
      <c r="Y167" s="52">
        <f t="shared" si="221"/>
        <v>1</v>
      </c>
      <c r="Z167" s="52">
        <f t="shared" si="222"/>
        <v>0.1989090026858171</v>
      </c>
      <c r="AA167" s="52">
        <f t="shared" si="223"/>
        <v>0.1989090026858171</v>
      </c>
      <c r="AB167" s="52">
        <f t="shared" si="254"/>
        <v>0.1989090026858171</v>
      </c>
      <c r="AC167" s="53">
        <f t="shared" si="255"/>
        <v>1</v>
      </c>
    </row>
    <row r="168" spans="1:29" ht="42" customHeight="1" x14ac:dyDescent="0.25">
      <c r="A168" s="46" t="s">
        <v>308</v>
      </c>
      <c r="B168" s="47" t="s">
        <v>38</v>
      </c>
      <c r="C168" s="47">
        <v>11</v>
      </c>
      <c r="D168" s="47" t="s">
        <v>39</v>
      </c>
      <c r="E168" s="48" t="s">
        <v>267</v>
      </c>
      <c r="F168" s="50">
        <f>+F169</f>
        <v>299641352504</v>
      </c>
      <c r="G168" s="50">
        <f t="shared" si="271"/>
        <v>0</v>
      </c>
      <c r="H168" s="50">
        <f t="shared" si="271"/>
        <v>0</v>
      </c>
      <c r="I168" s="50">
        <f t="shared" si="271"/>
        <v>0</v>
      </c>
      <c r="J168" s="50">
        <f t="shared" si="271"/>
        <v>0</v>
      </c>
      <c r="K168" s="50">
        <f t="shared" si="271"/>
        <v>0</v>
      </c>
      <c r="L168" s="50">
        <f t="shared" si="272"/>
        <v>0</v>
      </c>
      <c r="M168" s="50">
        <f t="shared" si="271"/>
        <v>299641352504</v>
      </c>
      <c r="N168" s="96">
        <f t="shared" si="178"/>
        <v>2.9229335688745008E-2</v>
      </c>
      <c r="O168" s="50">
        <f t="shared" si="271"/>
        <v>0</v>
      </c>
      <c r="P168" s="50">
        <f t="shared" si="271"/>
        <v>299641352504</v>
      </c>
      <c r="Q168" s="50">
        <f t="shared" si="271"/>
        <v>0</v>
      </c>
      <c r="R168" s="50">
        <f t="shared" si="271"/>
        <v>299641352504</v>
      </c>
      <c r="S168" s="50">
        <f t="shared" si="271"/>
        <v>0</v>
      </c>
      <c r="T168" s="50">
        <f t="shared" si="271"/>
        <v>0</v>
      </c>
      <c r="U168" s="50">
        <f t="shared" si="271"/>
        <v>59601362590</v>
      </c>
      <c r="V168" s="50">
        <f t="shared" si="271"/>
        <v>240039989914</v>
      </c>
      <c r="W168" s="50">
        <f t="shared" si="273"/>
        <v>59601362590</v>
      </c>
      <c r="X168" s="50">
        <f t="shared" si="273"/>
        <v>0</v>
      </c>
      <c r="Y168" s="52">
        <f t="shared" si="221"/>
        <v>1</v>
      </c>
      <c r="Z168" s="52">
        <f t="shared" si="222"/>
        <v>0.1989090026858171</v>
      </c>
      <c r="AA168" s="52">
        <f t="shared" si="223"/>
        <v>0.1989090026858171</v>
      </c>
      <c r="AB168" s="52">
        <f t="shared" si="254"/>
        <v>0.1989090026858171</v>
      </c>
      <c r="AC168" s="53">
        <f t="shared" si="255"/>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72"/>
        <v>0</v>
      </c>
      <c r="M169" s="58">
        <f>+F169+L169</f>
        <v>299641352504</v>
      </c>
      <c r="N169" s="114">
        <f t="shared" si="178"/>
        <v>2.9229335688745008E-2</v>
      </c>
      <c r="O169" s="57">
        <v>0</v>
      </c>
      <c r="P169" s="57">
        <v>299641352504</v>
      </c>
      <c r="Q169" s="57">
        <f t="shared" ref="Q169" si="274">M169-P169</f>
        <v>0</v>
      </c>
      <c r="R169" s="109">
        <v>299641352504</v>
      </c>
      <c r="S169" s="57">
        <f t="shared" ref="S169" si="275">+M169-R169</f>
        <v>0</v>
      </c>
      <c r="T169" s="57">
        <f t="shared" ref="T169" si="276">P169-R169</f>
        <v>0</v>
      </c>
      <c r="U169" s="109">
        <v>59601362590</v>
      </c>
      <c r="V169" s="57">
        <f t="shared" ref="V169" si="277">+R169-U169</f>
        <v>240039989914</v>
      </c>
      <c r="W169" s="109">
        <v>59601362590</v>
      </c>
      <c r="X169" s="60">
        <f t="shared" ref="X169" si="278">+U169-W169</f>
        <v>0</v>
      </c>
      <c r="Y169" s="61">
        <f t="shared" si="221"/>
        <v>1</v>
      </c>
      <c r="Z169" s="61">
        <f t="shared" si="222"/>
        <v>0.1989090026858171</v>
      </c>
      <c r="AA169" s="61">
        <f t="shared" si="223"/>
        <v>0.1989090026858171</v>
      </c>
      <c r="AB169" s="61">
        <f t="shared" si="254"/>
        <v>0.1989090026858171</v>
      </c>
      <c r="AC169" s="62">
        <f t="shared" si="255"/>
        <v>1</v>
      </c>
    </row>
    <row r="170" spans="1:29" ht="78" customHeight="1" x14ac:dyDescent="0.25">
      <c r="A170" s="46" t="s">
        <v>310</v>
      </c>
      <c r="B170" s="47" t="s">
        <v>38</v>
      </c>
      <c r="C170" s="47">
        <v>10</v>
      </c>
      <c r="D170" s="47" t="s">
        <v>39</v>
      </c>
      <c r="E170" s="48" t="s">
        <v>311</v>
      </c>
      <c r="F170" s="50">
        <f>+F171</f>
        <v>345161334205</v>
      </c>
      <c r="G170" s="50">
        <f t="shared" ref="G170:X172" si="279">+G171</f>
        <v>0</v>
      </c>
      <c r="H170" s="50">
        <f t="shared" si="279"/>
        <v>0</v>
      </c>
      <c r="I170" s="50">
        <f>+I171</f>
        <v>345161334205</v>
      </c>
      <c r="J170" s="50">
        <f t="shared" si="279"/>
        <v>0</v>
      </c>
      <c r="K170" s="50">
        <f t="shared" si="279"/>
        <v>0</v>
      </c>
      <c r="L170" s="50">
        <f t="shared" si="272"/>
        <v>-345161334205</v>
      </c>
      <c r="M170" s="50">
        <f t="shared" si="279"/>
        <v>0</v>
      </c>
      <c r="N170" s="96">
        <f t="shared" si="178"/>
        <v>0</v>
      </c>
      <c r="O170" s="50">
        <f t="shared" si="279"/>
        <v>0</v>
      </c>
      <c r="P170" s="50">
        <f t="shared" si="279"/>
        <v>0</v>
      </c>
      <c r="Q170" s="50">
        <f>+Q171</f>
        <v>0</v>
      </c>
      <c r="R170" s="50">
        <f t="shared" si="279"/>
        <v>0</v>
      </c>
      <c r="S170" s="50">
        <f t="shared" si="279"/>
        <v>0</v>
      </c>
      <c r="T170" s="50">
        <f t="shared" si="279"/>
        <v>0</v>
      </c>
      <c r="U170" s="50">
        <f t="shared" si="279"/>
        <v>0</v>
      </c>
      <c r="V170" s="50">
        <f t="shared" si="279"/>
        <v>0</v>
      </c>
      <c r="W170" s="50">
        <f t="shared" si="279"/>
        <v>0</v>
      </c>
      <c r="X170" s="50">
        <f t="shared" si="279"/>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72"/>
        <v>-345161334205</v>
      </c>
      <c r="M171" s="50">
        <f>+M172</f>
        <v>0</v>
      </c>
      <c r="N171" s="96">
        <f t="shared" si="178"/>
        <v>0</v>
      </c>
      <c r="O171" s="50">
        <f t="shared" si="279"/>
        <v>0</v>
      </c>
      <c r="P171" s="50">
        <f t="shared" si="279"/>
        <v>0</v>
      </c>
      <c r="Q171" s="50">
        <f>+Q172</f>
        <v>0</v>
      </c>
      <c r="R171" s="50">
        <f t="shared" si="279"/>
        <v>0</v>
      </c>
      <c r="S171" s="50">
        <f t="shared" si="279"/>
        <v>0</v>
      </c>
      <c r="T171" s="50">
        <f t="shared" si="279"/>
        <v>0</v>
      </c>
      <c r="U171" s="50">
        <f t="shared" si="279"/>
        <v>0</v>
      </c>
      <c r="V171" s="50">
        <f t="shared" si="279"/>
        <v>0</v>
      </c>
      <c r="W171" s="50">
        <f t="shared" si="279"/>
        <v>0</v>
      </c>
      <c r="X171" s="50">
        <f t="shared" si="279"/>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80">+F173</f>
        <v>0</v>
      </c>
      <c r="G172" s="50">
        <f>+G173</f>
        <v>0</v>
      </c>
      <c r="H172" s="50">
        <f>+H173</f>
        <v>0</v>
      </c>
      <c r="I172" s="50">
        <f>+I173</f>
        <v>0</v>
      </c>
      <c r="J172" s="50">
        <f>+J173</f>
        <v>0</v>
      </c>
      <c r="K172" s="50">
        <f>+K173</f>
        <v>0</v>
      </c>
      <c r="L172" s="50">
        <f t="shared" si="272"/>
        <v>0</v>
      </c>
      <c r="M172" s="50">
        <f>+M173</f>
        <v>0</v>
      </c>
      <c r="N172" s="96">
        <f t="shared" si="178"/>
        <v>0</v>
      </c>
      <c r="O172" s="50">
        <f t="shared" si="279"/>
        <v>0</v>
      </c>
      <c r="P172" s="50">
        <f t="shared" si="279"/>
        <v>0</v>
      </c>
      <c r="Q172" s="50">
        <f t="shared" si="280"/>
        <v>0</v>
      </c>
      <c r="R172" s="50">
        <f t="shared" si="279"/>
        <v>0</v>
      </c>
      <c r="S172" s="50">
        <f t="shared" si="279"/>
        <v>0</v>
      </c>
      <c r="T172" s="50">
        <f t="shared" si="279"/>
        <v>0</v>
      </c>
      <c r="U172" s="50">
        <f t="shared" si="279"/>
        <v>0</v>
      </c>
      <c r="V172" s="50">
        <f t="shared" si="279"/>
        <v>0</v>
      </c>
      <c r="W172" s="50">
        <f t="shared" si="279"/>
        <v>0</v>
      </c>
      <c r="X172" s="50">
        <f t="shared" si="279"/>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72"/>
        <v>0</v>
      </c>
      <c r="M173" s="57">
        <v>0</v>
      </c>
      <c r="N173" s="114">
        <f t="shared" si="178"/>
        <v>0</v>
      </c>
      <c r="O173" s="57">
        <v>0</v>
      </c>
      <c r="P173" s="57">
        <v>0</v>
      </c>
      <c r="Q173" s="57">
        <f t="shared" ref="Q173" si="281">M173-P173</f>
        <v>0</v>
      </c>
      <c r="R173" s="57">
        <v>0</v>
      </c>
      <c r="S173" s="57">
        <f t="shared" ref="S173" si="282">+M173-R173</f>
        <v>0</v>
      </c>
      <c r="T173" s="57">
        <f t="shared" ref="T173" si="283">P173-R173</f>
        <v>0</v>
      </c>
      <c r="U173" s="57">
        <v>0</v>
      </c>
      <c r="V173" s="57">
        <f t="shared" ref="V173" si="284">+R173-U173</f>
        <v>0</v>
      </c>
      <c r="W173" s="57">
        <v>0</v>
      </c>
      <c r="X173" s="60">
        <f t="shared" ref="X173" si="285">+U173-W173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86">+G175</f>
        <v>0</v>
      </c>
      <c r="H174" s="50">
        <f t="shared" si="286"/>
        <v>0</v>
      </c>
      <c r="I174" s="50">
        <f t="shared" si="286"/>
        <v>0</v>
      </c>
      <c r="J174" s="50">
        <f t="shared" si="286"/>
        <v>0</v>
      </c>
      <c r="K174" s="50">
        <f t="shared" si="286"/>
        <v>0</v>
      </c>
      <c r="L174" s="50">
        <f t="shared" si="272"/>
        <v>0</v>
      </c>
      <c r="M174" s="50">
        <f>+M175</f>
        <v>89617815997</v>
      </c>
      <c r="N174" s="51">
        <f t="shared" si="178"/>
        <v>8.7420150976441988E-3</v>
      </c>
      <c r="O174" s="50">
        <f t="shared" ref="O174:X176" si="287">+O175</f>
        <v>0</v>
      </c>
      <c r="P174" s="50">
        <f t="shared" si="287"/>
        <v>89617815997</v>
      </c>
      <c r="Q174" s="50">
        <f t="shared" si="287"/>
        <v>0</v>
      </c>
      <c r="R174" s="50">
        <f t="shared" si="287"/>
        <v>89617815997</v>
      </c>
      <c r="S174" s="50">
        <f t="shared" si="287"/>
        <v>0</v>
      </c>
      <c r="T174" s="50">
        <f t="shared" si="287"/>
        <v>0</v>
      </c>
      <c r="U174" s="50">
        <f t="shared" si="287"/>
        <v>24161784259</v>
      </c>
      <c r="V174" s="50">
        <f t="shared" si="287"/>
        <v>65456031738</v>
      </c>
      <c r="W174" s="50">
        <f t="shared" si="287"/>
        <v>24161784259</v>
      </c>
      <c r="X174" s="50">
        <f t="shared" si="287"/>
        <v>0</v>
      </c>
      <c r="Y174" s="52">
        <f t="shared" si="221"/>
        <v>1</v>
      </c>
      <c r="Z174" s="52">
        <f t="shared" si="222"/>
        <v>0.26960916186362793</v>
      </c>
      <c r="AA174" s="52">
        <f t="shared" si="223"/>
        <v>0.26960916186362793</v>
      </c>
      <c r="AB174" s="52">
        <f t="shared" si="254"/>
        <v>0.26960916186362793</v>
      </c>
      <c r="AC174" s="53">
        <f t="shared" si="255"/>
        <v>1</v>
      </c>
    </row>
    <row r="175" spans="1:29" ht="74.25" customHeight="1" x14ac:dyDescent="0.25">
      <c r="A175" s="46" t="s">
        <v>317</v>
      </c>
      <c r="B175" s="47" t="s">
        <v>38</v>
      </c>
      <c r="C175" s="47">
        <v>10</v>
      </c>
      <c r="D175" s="47" t="s">
        <v>39</v>
      </c>
      <c r="E175" s="105" t="s">
        <v>258</v>
      </c>
      <c r="F175" s="50">
        <f t="shared" si="280"/>
        <v>89617815997</v>
      </c>
      <c r="G175" s="50">
        <f t="shared" si="280"/>
        <v>0</v>
      </c>
      <c r="H175" s="50">
        <f t="shared" si="280"/>
        <v>0</v>
      </c>
      <c r="I175" s="50">
        <f t="shared" si="280"/>
        <v>0</v>
      </c>
      <c r="J175" s="50">
        <f t="shared" si="280"/>
        <v>0</v>
      </c>
      <c r="K175" s="50">
        <f t="shared" si="280"/>
        <v>0</v>
      </c>
      <c r="L175" s="50">
        <f t="shared" si="272"/>
        <v>0</v>
      </c>
      <c r="M175" s="50">
        <f t="shared" si="280"/>
        <v>89617815997</v>
      </c>
      <c r="N175" s="51">
        <f t="shared" si="178"/>
        <v>8.7420150976441988E-3</v>
      </c>
      <c r="O175" s="50">
        <f t="shared" si="280"/>
        <v>0</v>
      </c>
      <c r="P175" s="50">
        <f t="shared" si="280"/>
        <v>89617815997</v>
      </c>
      <c r="Q175" s="50">
        <f t="shared" si="280"/>
        <v>0</v>
      </c>
      <c r="R175" s="50">
        <f t="shared" si="280"/>
        <v>89617815997</v>
      </c>
      <c r="S175" s="50">
        <f t="shared" si="280"/>
        <v>0</v>
      </c>
      <c r="T175" s="50">
        <f t="shared" si="280"/>
        <v>0</v>
      </c>
      <c r="U175" s="50">
        <f t="shared" si="271"/>
        <v>24161784259</v>
      </c>
      <c r="V175" s="50">
        <f t="shared" si="287"/>
        <v>65456031738</v>
      </c>
      <c r="W175" s="50">
        <f t="shared" si="287"/>
        <v>24161784259</v>
      </c>
      <c r="X175" s="50">
        <f t="shared" si="287"/>
        <v>0</v>
      </c>
      <c r="Y175" s="52">
        <f t="shared" si="221"/>
        <v>1</v>
      </c>
      <c r="Z175" s="52">
        <f t="shared" si="222"/>
        <v>0.26960916186362793</v>
      </c>
      <c r="AA175" s="52">
        <f t="shared" si="223"/>
        <v>0.26960916186362793</v>
      </c>
      <c r="AB175" s="52">
        <f t="shared" si="254"/>
        <v>0.26960916186362793</v>
      </c>
      <c r="AC175" s="53">
        <f t="shared" si="255"/>
        <v>1</v>
      </c>
    </row>
    <row r="176" spans="1:29" ht="42" customHeight="1" x14ac:dyDescent="0.25">
      <c r="A176" s="46" t="s">
        <v>318</v>
      </c>
      <c r="B176" s="47" t="s">
        <v>38</v>
      </c>
      <c r="C176" s="47">
        <v>10</v>
      </c>
      <c r="D176" s="47" t="s">
        <v>39</v>
      </c>
      <c r="E176" s="48" t="s">
        <v>267</v>
      </c>
      <c r="F176" s="50">
        <f t="shared" si="280"/>
        <v>89617815997</v>
      </c>
      <c r="G176" s="50">
        <f t="shared" si="280"/>
        <v>0</v>
      </c>
      <c r="H176" s="50">
        <f t="shared" si="280"/>
        <v>0</v>
      </c>
      <c r="I176" s="50">
        <f t="shared" si="280"/>
        <v>0</v>
      </c>
      <c r="J176" s="50">
        <f t="shared" si="280"/>
        <v>0</v>
      </c>
      <c r="K176" s="50">
        <f t="shared" si="280"/>
        <v>0</v>
      </c>
      <c r="L176" s="50">
        <f t="shared" si="272"/>
        <v>0</v>
      </c>
      <c r="M176" s="50">
        <f t="shared" si="280"/>
        <v>89617815997</v>
      </c>
      <c r="N176" s="51">
        <f t="shared" si="178"/>
        <v>8.7420150976441988E-3</v>
      </c>
      <c r="O176" s="50">
        <f t="shared" si="287"/>
        <v>0</v>
      </c>
      <c r="P176" s="50">
        <f t="shared" si="287"/>
        <v>89617815997</v>
      </c>
      <c r="Q176" s="50">
        <f t="shared" si="287"/>
        <v>0</v>
      </c>
      <c r="R176" s="50">
        <f t="shared" si="287"/>
        <v>89617815997</v>
      </c>
      <c r="S176" s="50">
        <f t="shared" si="287"/>
        <v>0</v>
      </c>
      <c r="T176" s="50">
        <f t="shared" si="287"/>
        <v>0</v>
      </c>
      <c r="U176" s="50">
        <f t="shared" si="287"/>
        <v>24161784259</v>
      </c>
      <c r="V176" s="50">
        <f t="shared" si="287"/>
        <v>65456031738</v>
      </c>
      <c r="W176" s="50">
        <f t="shared" si="287"/>
        <v>24161784259</v>
      </c>
      <c r="X176" s="50">
        <f t="shared" si="287"/>
        <v>0</v>
      </c>
      <c r="Y176" s="52">
        <f t="shared" si="221"/>
        <v>1</v>
      </c>
      <c r="Z176" s="52">
        <f t="shared" si="222"/>
        <v>0.26960916186362793</v>
      </c>
      <c r="AA176" s="52">
        <f t="shared" si="223"/>
        <v>0.26960916186362793</v>
      </c>
      <c r="AB176" s="52">
        <f t="shared" si="254"/>
        <v>0.26960916186362793</v>
      </c>
      <c r="AC176" s="53">
        <f t="shared" si="255"/>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72"/>
        <v>0</v>
      </c>
      <c r="M177" s="58">
        <f>+F177+L177</f>
        <v>89617815997</v>
      </c>
      <c r="N177" s="59">
        <f t="shared" si="178"/>
        <v>8.7420150976441988E-3</v>
      </c>
      <c r="O177" s="57">
        <v>0</v>
      </c>
      <c r="P177" s="57">
        <v>89617815997</v>
      </c>
      <c r="Q177" s="57">
        <f t="shared" ref="Q177" si="288">M177-P177</f>
        <v>0</v>
      </c>
      <c r="R177" s="109">
        <v>89617815997</v>
      </c>
      <c r="S177" s="57">
        <f t="shared" ref="S177" si="289">+M177-R177</f>
        <v>0</v>
      </c>
      <c r="T177" s="57">
        <f t="shared" ref="T177" si="290">P177-R177</f>
        <v>0</v>
      </c>
      <c r="U177" s="109">
        <v>24161784259</v>
      </c>
      <c r="V177" s="57">
        <f t="shared" ref="V177" si="291">+R177-U177</f>
        <v>65456031738</v>
      </c>
      <c r="W177" s="109">
        <v>24161784259</v>
      </c>
      <c r="X177" s="60">
        <f t="shared" ref="X177" si="292">+U177-W177</f>
        <v>0</v>
      </c>
      <c r="Y177" s="61">
        <f t="shared" si="221"/>
        <v>1</v>
      </c>
      <c r="Z177" s="61">
        <f t="shared" si="222"/>
        <v>0.26960916186362793</v>
      </c>
      <c r="AA177" s="61">
        <f t="shared" si="223"/>
        <v>0.26960916186362793</v>
      </c>
      <c r="AB177" s="61">
        <f t="shared" si="254"/>
        <v>0.26960916186362793</v>
      </c>
      <c r="AC177" s="62">
        <f t="shared" si="255"/>
        <v>1</v>
      </c>
    </row>
    <row r="178" spans="1:29" ht="113.25" customHeight="1" x14ac:dyDescent="0.25">
      <c r="A178" s="46" t="s">
        <v>320</v>
      </c>
      <c r="B178" s="47" t="s">
        <v>38</v>
      </c>
      <c r="C178" s="47">
        <v>10</v>
      </c>
      <c r="D178" s="47" t="s">
        <v>39</v>
      </c>
      <c r="E178" s="105" t="s">
        <v>321</v>
      </c>
      <c r="F178" s="50">
        <f t="shared" ref="F178:U180" si="293">+F179</f>
        <v>228232198899</v>
      </c>
      <c r="G178" s="50">
        <f t="shared" si="293"/>
        <v>0</v>
      </c>
      <c r="H178" s="50">
        <f t="shared" si="293"/>
        <v>0</v>
      </c>
      <c r="I178" s="50">
        <f t="shared" si="293"/>
        <v>0</v>
      </c>
      <c r="J178" s="50">
        <f t="shared" si="293"/>
        <v>0</v>
      </c>
      <c r="K178" s="50">
        <f t="shared" si="293"/>
        <v>0</v>
      </c>
      <c r="L178" s="50">
        <f t="shared" si="272"/>
        <v>0</v>
      </c>
      <c r="M178" s="50">
        <f t="shared" si="293"/>
        <v>228232198899</v>
      </c>
      <c r="N178" s="51">
        <f t="shared" si="178"/>
        <v>2.2263534391536412E-2</v>
      </c>
      <c r="O178" s="50">
        <f t="shared" si="293"/>
        <v>0</v>
      </c>
      <c r="P178" s="50">
        <f t="shared" si="293"/>
        <v>228232198899</v>
      </c>
      <c r="Q178" s="50">
        <f t="shared" si="293"/>
        <v>0</v>
      </c>
      <c r="R178" s="50">
        <f t="shared" si="293"/>
        <v>228232198899</v>
      </c>
      <c r="S178" s="50">
        <f t="shared" si="293"/>
        <v>0</v>
      </c>
      <c r="T178" s="50">
        <f t="shared" si="293"/>
        <v>0</v>
      </c>
      <c r="U178" s="50">
        <f t="shared" si="293"/>
        <v>49587776026</v>
      </c>
      <c r="V178" s="50">
        <f t="shared" ref="V178:X180" si="294">+V179</f>
        <v>178644422873</v>
      </c>
      <c r="W178" s="50">
        <f t="shared" si="294"/>
        <v>49587776026</v>
      </c>
      <c r="X178" s="50">
        <f t="shared" si="294"/>
        <v>0</v>
      </c>
      <c r="Y178" s="52">
        <f t="shared" si="221"/>
        <v>1</v>
      </c>
      <c r="Z178" s="52">
        <f t="shared" si="222"/>
        <v>0.21726897547853957</v>
      </c>
      <c r="AA178" s="52">
        <f t="shared" si="223"/>
        <v>0.21726897547853957</v>
      </c>
      <c r="AB178" s="52">
        <f t="shared" si="254"/>
        <v>0.21726897547853957</v>
      </c>
      <c r="AC178" s="53">
        <f t="shared" si="255"/>
        <v>1</v>
      </c>
    </row>
    <row r="179" spans="1:29" ht="101.25" customHeight="1" x14ac:dyDescent="0.25">
      <c r="A179" s="46" t="s">
        <v>322</v>
      </c>
      <c r="B179" s="47" t="s">
        <v>38</v>
      </c>
      <c r="C179" s="47">
        <v>10</v>
      </c>
      <c r="D179" s="47" t="s">
        <v>39</v>
      </c>
      <c r="E179" s="105" t="s">
        <v>258</v>
      </c>
      <c r="F179" s="50">
        <f t="shared" si="293"/>
        <v>228232198899</v>
      </c>
      <c r="G179" s="50">
        <f t="shared" si="293"/>
        <v>0</v>
      </c>
      <c r="H179" s="50">
        <f t="shared" si="293"/>
        <v>0</v>
      </c>
      <c r="I179" s="50">
        <f t="shared" si="293"/>
        <v>0</v>
      </c>
      <c r="J179" s="50">
        <f t="shared" si="293"/>
        <v>0</v>
      </c>
      <c r="K179" s="50">
        <f t="shared" si="293"/>
        <v>0</v>
      </c>
      <c r="L179" s="50">
        <f t="shared" si="272"/>
        <v>0</v>
      </c>
      <c r="M179" s="50">
        <f t="shared" si="293"/>
        <v>228232198899</v>
      </c>
      <c r="N179" s="51">
        <f t="shared" si="178"/>
        <v>2.2263534391536412E-2</v>
      </c>
      <c r="O179" s="50">
        <f t="shared" si="293"/>
        <v>0</v>
      </c>
      <c r="P179" s="50">
        <f t="shared" si="293"/>
        <v>228232198899</v>
      </c>
      <c r="Q179" s="50">
        <f t="shared" si="293"/>
        <v>0</v>
      </c>
      <c r="R179" s="50">
        <f t="shared" si="293"/>
        <v>228232198899</v>
      </c>
      <c r="S179" s="50">
        <f t="shared" si="293"/>
        <v>0</v>
      </c>
      <c r="T179" s="50">
        <f t="shared" si="293"/>
        <v>0</v>
      </c>
      <c r="U179" s="50">
        <f t="shared" si="293"/>
        <v>49587776026</v>
      </c>
      <c r="V179" s="50">
        <f t="shared" si="294"/>
        <v>178644422873</v>
      </c>
      <c r="W179" s="50">
        <f t="shared" si="294"/>
        <v>49587776026</v>
      </c>
      <c r="X179" s="50">
        <f t="shared" si="294"/>
        <v>0</v>
      </c>
      <c r="Y179" s="52">
        <f t="shared" si="221"/>
        <v>1</v>
      </c>
      <c r="Z179" s="52">
        <f t="shared" si="222"/>
        <v>0.21726897547853957</v>
      </c>
      <c r="AA179" s="52">
        <f t="shared" si="223"/>
        <v>0.21726897547853957</v>
      </c>
      <c r="AB179" s="52">
        <f t="shared" si="254"/>
        <v>0.21726897547853957</v>
      </c>
      <c r="AC179" s="53">
        <f t="shared" si="255"/>
        <v>1</v>
      </c>
    </row>
    <row r="180" spans="1:29" ht="42" customHeight="1" x14ac:dyDescent="0.25">
      <c r="A180" s="46" t="s">
        <v>323</v>
      </c>
      <c r="B180" s="47" t="s">
        <v>38</v>
      </c>
      <c r="C180" s="47">
        <v>10</v>
      </c>
      <c r="D180" s="47" t="s">
        <v>39</v>
      </c>
      <c r="E180" s="48" t="s">
        <v>267</v>
      </c>
      <c r="F180" s="50">
        <f t="shared" si="293"/>
        <v>228232198899</v>
      </c>
      <c r="G180" s="50">
        <f t="shared" si="293"/>
        <v>0</v>
      </c>
      <c r="H180" s="50">
        <f t="shared" si="293"/>
        <v>0</v>
      </c>
      <c r="I180" s="50">
        <f t="shared" si="293"/>
        <v>0</v>
      </c>
      <c r="J180" s="50">
        <f t="shared" si="293"/>
        <v>0</v>
      </c>
      <c r="K180" s="50">
        <f t="shared" si="293"/>
        <v>0</v>
      </c>
      <c r="L180" s="50">
        <f t="shared" si="272"/>
        <v>0</v>
      </c>
      <c r="M180" s="50">
        <f t="shared" si="293"/>
        <v>228232198899</v>
      </c>
      <c r="N180" s="51">
        <f t="shared" si="178"/>
        <v>2.2263534391536412E-2</v>
      </c>
      <c r="O180" s="50">
        <f t="shared" si="293"/>
        <v>0</v>
      </c>
      <c r="P180" s="50">
        <f t="shared" si="293"/>
        <v>228232198899</v>
      </c>
      <c r="Q180" s="50">
        <f t="shared" si="293"/>
        <v>0</v>
      </c>
      <c r="R180" s="50">
        <f t="shared" si="293"/>
        <v>228232198899</v>
      </c>
      <c r="S180" s="50">
        <f t="shared" si="293"/>
        <v>0</v>
      </c>
      <c r="T180" s="50">
        <f t="shared" si="293"/>
        <v>0</v>
      </c>
      <c r="U180" s="50">
        <f t="shared" si="293"/>
        <v>49587776026</v>
      </c>
      <c r="V180" s="50">
        <f t="shared" si="294"/>
        <v>178644422873</v>
      </c>
      <c r="W180" s="50">
        <f t="shared" si="294"/>
        <v>49587776026</v>
      </c>
      <c r="X180" s="50">
        <f t="shared" si="294"/>
        <v>0</v>
      </c>
      <c r="Y180" s="52">
        <f t="shared" si="221"/>
        <v>1</v>
      </c>
      <c r="Z180" s="52">
        <f t="shared" si="222"/>
        <v>0.21726897547853957</v>
      </c>
      <c r="AA180" s="52">
        <f t="shared" si="223"/>
        <v>0.21726897547853957</v>
      </c>
      <c r="AB180" s="52">
        <f t="shared" si="254"/>
        <v>0.21726897547853957</v>
      </c>
      <c r="AC180" s="53">
        <f t="shared" si="255"/>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72"/>
        <v>0</v>
      </c>
      <c r="M181" s="58">
        <f>+F181+L181</f>
        <v>228232198899</v>
      </c>
      <c r="N181" s="59">
        <f t="shared" si="178"/>
        <v>2.2263534391536412E-2</v>
      </c>
      <c r="O181" s="57">
        <v>0</v>
      </c>
      <c r="P181" s="57">
        <v>228232198899</v>
      </c>
      <c r="Q181" s="57">
        <f t="shared" ref="Q181" si="295">M181-P181</f>
        <v>0</v>
      </c>
      <c r="R181" s="109">
        <v>228232198899</v>
      </c>
      <c r="S181" s="57">
        <f t="shared" ref="S181" si="296">+M181-R181</f>
        <v>0</v>
      </c>
      <c r="T181" s="57">
        <f t="shared" ref="T181" si="297">P181-R181</f>
        <v>0</v>
      </c>
      <c r="U181" s="109">
        <v>49587776026</v>
      </c>
      <c r="V181" s="57">
        <f t="shared" ref="V181" si="298">+R181-U181</f>
        <v>178644422873</v>
      </c>
      <c r="W181" s="109">
        <v>49587776026</v>
      </c>
      <c r="X181" s="60">
        <f t="shared" ref="X181" si="299">+U181-W181</f>
        <v>0</v>
      </c>
      <c r="Y181" s="61">
        <f t="shared" si="221"/>
        <v>1</v>
      </c>
      <c r="Z181" s="61">
        <f t="shared" si="222"/>
        <v>0.21726897547853957</v>
      </c>
      <c r="AA181" s="61">
        <f t="shared" si="223"/>
        <v>0.21726897547853957</v>
      </c>
      <c r="AB181" s="61">
        <f t="shared" si="254"/>
        <v>0.21726897547853957</v>
      </c>
      <c r="AC181" s="62">
        <f t="shared" si="255"/>
        <v>1</v>
      </c>
    </row>
    <row r="182" spans="1:29" ht="91.5" customHeight="1" x14ac:dyDescent="0.25">
      <c r="A182" s="46" t="s">
        <v>325</v>
      </c>
      <c r="B182" s="47" t="s">
        <v>38</v>
      </c>
      <c r="C182" s="47">
        <v>10</v>
      </c>
      <c r="D182" s="47" t="s">
        <v>39</v>
      </c>
      <c r="E182" s="105" t="s">
        <v>326</v>
      </c>
      <c r="F182" s="50">
        <f t="shared" ref="F182:U192" si="300">+F183</f>
        <v>179852034439</v>
      </c>
      <c r="G182" s="50">
        <f t="shared" si="300"/>
        <v>0</v>
      </c>
      <c r="H182" s="50">
        <f t="shared" si="300"/>
        <v>0</v>
      </c>
      <c r="I182" s="50">
        <f t="shared" si="300"/>
        <v>0</v>
      </c>
      <c r="J182" s="50">
        <f t="shared" si="300"/>
        <v>0</v>
      </c>
      <c r="K182" s="50">
        <f t="shared" si="300"/>
        <v>0</v>
      </c>
      <c r="L182" s="50">
        <f t="shared" si="272"/>
        <v>0</v>
      </c>
      <c r="M182" s="50">
        <f t="shared" si="300"/>
        <v>179852034439</v>
      </c>
      <c r="N182" s="51">
        <f t="shared" si="178"/>
        <v>1.7544158858551016E-2</v>
      </c>
      <c r="O182" s="50">
        <f t="shared" si="300"/>
        <v>0</v>
      </c>
      <c r="P182" s="50">
        <f t="shared" si="300"/>
        <v>179852034439</v>
      </c>
      <c r="Q182" s="50">
        <f t="shared" si="300"/>
        <v>0</v>
      </c>
      <c r="R182" s="50">
        <f t="shared" si="300"/>
        <v>179852034439</v>
      </c>
      <c r="S182" s="50">
        <f t="shared" si="300"/>
        <v>0</v>
      </c>
      <c r="T182" s="50">
        <f t="shared" si="300"/>
        <v>0</v>
      </c>
      <c r="U182" s="50">
        <f t="shared" si="300"/>
        <v>18835549448</v>
      </c>
      <c r="V182" s="50">
        <f t="shared" ref="V182:X184" si="301">+V183</f>
        <v>161016484991</v>
      </c>
      <c r="W182" s="50">
        <f t="shared" si="301"/>
        <v>18835549448</v>
      </c>
      <c r="X182" s="50">
        <f t="shared" si="301"/>
        <v>0</v>
      </c>
      <c r="Y182" s="52">
        <f t="shared" si="221"/>
        <v>1</v>
      </c>
      <c r="Z182" s="52">
        <f t="shared" si="222"/>
        <v>0.10472803105481918</v>
      </c>
      <c r="AA182" s="52">
        <f t="shared" si="223"/>
        <v>0.10472803105481918</v>
      </c>
      <c r="AB182" s="52">
        <f t="shared" si="254"/>
        <v>0.10472803105481918</v>
      </c>
      <c r="AC182" s="53">
        <f t="shared" si="255"/>
        <v>1</v>
      </c>
    </row>
    <row r="183" spans="1:29" ht="73.5" customHeight="1" x14ac:dyDescent="0.25">
      <c r="A183" s="46" t="s">
        <v>327</v>
      </c>
      <c r="B183" s="47" t="s">
        <v>38</v>
      </c>
      <c r="C183" s="47">
        <v>10</v>
      </c>
      <c r="D183" s="47" t="s">
        <v>39</v>
      </c>
      <c r="E183" s="105" t="s">
        <v>258</v>
      </c>
      <c r="F183" s="50">
        <f t="shared" si="300"/>
        <v>179852034439</v>
      </c>
      <c r="G183" s="50">
        <f t="shared" si="300"/>
        <v>0</v>
      </c>
      <c r="H183" s="50">
        <f t="shared" si="300"/>
        <v>0</v>
      </c>
      <c r="I183" s="50">
        <f t="shared" si="300"/>
        <v>0</v>
      </c>
      <c r="J183" s="50">
        <f t="shared" si="300"/>
        <v>0</v>
      </c>
      <c r="K183" s="50">
        <f t="shared" si="300"/>
        <v>0</v>
      </c>
      <c r="L183" s="50">
        <f t="shared" si="272"/>
        <v>0</v>
      </c>
      <c r="M183" s="50">
        <f t="shared" si="300"/>
        <v>179852034439</v>
      </c>
      <c r="N183" s="51">
        <f t="shared" ref="N183:N229" si="302">M183/$M$345</f>
        <v>1.7544158858551016E-2</v>
      </c>
      <c r="O183" s="50">
        <f t="shared" si="300"/>
        <v>0</v>
      </c>
      <c r="P183" s="50">
        <f t="shared" si="300"/>
        <v>179852034439</v>
      </c>
      <c r="Q183" s="50">
        <f t="shared" si="300"/>
        <v>0</v>
      </c>
      <c r="R183" s="50">
        <f t="shared" si="300"/>
        <v>179852034439</v>
      </c>
      <c r="S183" s="50">
        <f t="shared" si="300"/>
        <v>0</v>
      </c>
      <c r="T183" s="50">
        <f t="shared" si="300"/>
        <v>0</v>
      </c>
      <c r="U183" s="50">
        <f t="shared" si="300"/>
        <v>18835549448</v>
      </c>
      <c r="V183" s="50">
        <f t="shared" si="301"/>
        <v>161016484991</v>
      </c>
      <c r="W183" s="50">
        <f t="shared" si="301"/>
        <v>18835549448</v>
      </c>
      <c r="X183" s="50">
        <f t="shared" si="301"/>
        <v>0</v>
      </c>
      <c r="Y183" s="52">
        <f t="shared" si="221"/>
        <v>1</v>
      </c>
      <c r="Z183" s="52">
        <f t="shared" si="222"/>
        <v>0.10472803105481918</v>
      </c>
      <c r="AA183" s="52">
        <f t="shared" si="223"/>
        <v>0.10472803105481918</v>
      </c>
      <c r="AB183" s="52">
        <f t="shared" si="254"/>
        <v>0.10472803105481918</v>
      </c>
      <c r="AC183" s="53">
        <f t="shared" si="255"/>
        <v>1</v>
      </c>
    </row>
    <row r="184" spans="1:29" ht="42" customHeight="1" x14ac:dyDescent="0.25">
      <c r="A184" s="46" t="s">
        <v>328</v>
      </c>
      <c r="B184" s="47" t="s">
        <v>38</v>
      </c>
      <c r="C184" s="47">
        <v>10</v>
      </c>
      <c r="D184" s="47" t="s">
        <v>39</v>
      </c>
      <c r="E184" s="48" t="s">
        <v>267</v>
      </c>
      <c r="F184" s="50">
        <f t="shared" si="300"/>
        <v>179852034439</v>
      </c>
      <c r="G184" s="50">
        <f t="shared" si="300"/>
        <v>0</v>
      </c>
      <c r="H184" s="50">
        <f t="shared" si="300"/>
        <v>0</v>
      </c>
      <c r="I184" s="50">
        <f t="shared" si="300"/>
        <v>0</v>
      </c>
      <c r="J184" s="50">
        <f t="shared" si="300"/>
        <v>0</v>
      </c>
      <c r="K184" s="50">
        <f t="shared" si="300"/>
        <v>0</v>
      </c>
      <c r="L184" s="50">
        <f t="shared" si="272"/>
        <v>0</v>
      </c>
      <c r="M184" s="50">
        <f t="shared" si="300"/>
        <v>179852034439</v>
      </c>
      <c r="N184" s="51">
        <f t="shared" si="302"/>
        <v>1.7544158858551016E-2</v>
      </c>
      <c r="O184" s="50">
        <f t="shared" si="300"/>
        <v>0</v>
      </c>
      <c r="P184" s="50">
        <f t="shared" si="300"/>
        <v>179852034439</v>
      </c>
      <c r="Q184" s="50">
        <f t="shared" si="300"/>
        <v>0</v>
      </c>
      <c r="R184" s="50">
        <f t="shared" si="300"/>
        <v>179852034439</v>
      </c>
      <c r="S184" s="50">
        <f t="shared" si="300"/>
        <v>0</v>
      </c>
      <c r="T184" s="50">
        <f t="shared" si="300"/>
        <v>0</v>
      </c>
      <c r="U184" s="50">
        <f t="shared" si="300"/>
        <v>18835549448</v>
      </c>
      <c r="V184" s="50">
        <f t="shared" si="301"/>
        <v>161016484991</v>
      </c>
      <c r="W184" s="50">
        <f t="shared" si="301"/>
        <v>18835549448</v>
      </c>
      <c r="X184" s="50">
        <f t="shared" si="301"/>
        <v>0</v>
      </c>
      <c r="Y184" s="52">
        <f t="shared" si="221"/>
        <v>1</v>
      </c>
      <c r="Z184" s="52">
        <f t="shared" si="222"/>
        <v>0.10472803105481918</v>
      </c>
      <c r="AA184" s="52">
        <f t="shared" si="223"/>
        <v>0.10472803105481918</v>
      </c>
      <c r="AB184" s="52">
        <f t="shared" si="254"/>
        <v>0.10472803105481918</v>
      </c>
      <c r="AC184" s="53">
        <f t="shared" si="255"/>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72"/>
        <v>0</v>
      </c>
      <c r="M185" s="58">
        <f>+F185+L185</f>
        <v>179852034439</v>
      </c>
      <c r="N185" s="59">
        <f t="shared" si="302"/>
        <v>1.7544158858551016E-2</v>
      </c>
      <c r="O185" s="57">
        <v>0</v>
      </c>
      <c r="P185" s="57">
        <v>179852034439</v>
      </c>
      <c r="Q185" s="57">
        <f t="shared" ref="Q185" si="303">M185-P185</f>
        <v>0</v>
      </c>
      <c r="R185" s="109">
        <v>179852034439</v>
      </c>
      <c r="S185" s="57">
        <f t="shared" ref="S185" si="304">+M185-R185</f>
        <v>0</v>
      </c>
      <c r="T185" s="57">
        <f t="shared" ref="T185" si="305">P185-R185</f>
        <v>0</v>
      </c>
      <c r="U185" s="109">
        <v>18835549448</v>
      </c>
      <c r="V185" s="57">
        <f t="shared" ref="V185" si="306">+R185-U185</f>
        <v>161016484991</v>
      </c>
      <c r="W185" s="109">
        <v>18835549448</v>
      </c>
      <c r="X185" s="60">
        <f t="shared" ref="X185" si="307">+U185-W185</f>
        <v>0</v>
      </c>
      <c r="Y185" s="61">
        <f t="shared" si="221"/>
        <v>1</v>
      </c>
      <c r="Z185" s="61">
        <f t="shared" si="222"/>
        <v>0.10472803105481918</v>
      </c>
      <c r="AA185" s="61">
        <f t="shared" si="223"/>
        <v>0.10472803105481918</v>
      </c>
      <c r="AB185" s="61">
        <f t="shared" si="254"/>
        <v>0.10472803105481918</v>
      </c>
      <c r="AC185" s="62">
        <f t="shared" si="255"/>
        <v>1</v>
      </c>
    </row>
    <row r="186" spans="1:29" ht="76.5" customHeight="1" x14ac:dyDescent="0.25">
      <c r="A186" s="46" t="s">
        <v>330</v>
      </c>
      <c r="B186" s="47" t="s">
        <v>38</v>
      </c>
      <c r="C186" s="47">
        <v>10</v>
      </c>
      <c r="D186" s="47" t="s">
        <v>39</v>
      </c>
      <c r="E186" s="105" t="s">
        <v>331</v>
      </c>
      <c r="F186" s="50">
        <f t="shared" ref="F186:U188" si="308">+F187</f>
        <v>291630957937</v>
      </c>
      <c r="G186" s="50">
        <f t="shared" si="308"/>
        <v>0</v>
      </c>
      <c r="H186" s="50">
        <f t="shared" si="308"/>
        <v>0</v>
      </c>
      <c r="I186" s="50">
        <f t="shared" si="308"/>
        <v>0</v>
      </c>
      <c r="J186" s="50">
        <f t="shared" si="308"/>
        <v>0</v>
      </c>
      <c r="K186" s="50">
        <f t="shared" si="308"/>
        <v>0</v>
      </c>
      <c r="L186" s="50">
        <f t="shared" si="272"/>
        <v>0</v>
      </c>
      <c r="M186" s="50">
        <f t="shared" si="308"/>
        <v>291630957937</v>
      </c>
      <c r="N186" s="51">
        <f t="shared" si="302"/>
        <v>2.8447939830524748E-2</v>
      </c>
      <c r="O186" s="50">
        <f t="shared" si="308"/>
        <v>0</v>
      </c>
      <c r="P186" s="50">
        <f t="shared" si="308"/>
        <v>291630957937</v>
      </c>
      <c r="Q186" s="50">
        <f t="shared" si="300"/>
        <v>0</v>
      </c>
      <c r="R186" s="50">
        <f t="shared" si="308"/>
        <v>291630957937</v>
      </c>
      <c r="S186" s="50">
        <f t="shared" si="308"/>
        <v>0</v>
      </c>
      <c r="T186" s="50">
        <f t="shared" si="308"/>
        <v>0</v>
      </c>
      <c r="U186" s="50">
        <f t="shared" si="308"/>
        <v>87864081419</v>
      </c>
      <c r="V186" s="50">
        <f t="shared" ref="V186:X188" si="309">+V187</f>
        <v>203766876518</v>
      </c>
      <c r="W186" s="50">
        <f t="shared" si="309"/>
        <v>87864081419</v>
      </c>
      <c r="X186" s="50">
        <f t="shared" si="309"/>
        <v>0</v>
      </c>
      <c r="Y186" s="52">
        <f t="shared" si="221"/>
        <v>1</v>
      </c>
      <c r="Z186" s="52">
        <f t="shared" si="222"/>
        <v>0.3012851654726621</v>
      </c>
      <c r="AA186" s="52">
        <f t="shared" si="223"/>
        <v>0.3012851654726621</v>
      </c>
      <c r="AB186" s="52">
        <f t="shared" si="254"/>
        <v>0.3012851654726621</v>
      </c>
      <c r="AC186" s="53">
        <f t="shared" si="255"/>
        <v>1</v>
      </c>
    </row>
    <row r="187" spans="1:29" ht="76.5" customHeight="1" x14ac:dyDescent="0.25">
      <c r="A187" s="46" t="s">
        <v>332</v>
      </c>
      <c r="B187" s="47" t="s">
        <v>38</v>
      </c>
      <c r="C187" s="47">
        <v>10</v>
      </c>
      <c r="D187" s="47" t="s">
        <v>39</v>
      </c>
      <c r="E187" s="105" t="s">
        <v>258</v>
      </c>
      <c r="F187" s="50">
        <f t="shared" si="308"/>
        <v>291630957937</v>
      </c>
      <c r="G187" s="50">
        <f t="shared" si="308"/>
        <v>0</v>
      </c>
      <c r="H187" s="50">
        <f t="shared" si="308"/>
        <v>0</v>
      </c>
      <c r="I187" s="50">
        <f t="shared" si="308"/>
        <v>0</v>
      </c>
      <c r="J187" s="50">
        <f t="shared" si="308"/>
        <v>0</v>
      </c>
      <c r="K187" s="50">
        <f t="shared" si="308"/>
        <v>0</v>
      </c>
      <c r="L187" s="50">
        <f t="shared" si="272"/>
        <v>0</v>
      </c>
      <c r="M187" s="50">
        <f t="shared" si="308"/>
        <v>291630957937</v>
      </c>
      <c r="N187" s="51">
        <f t="shared" si="302"/>
        <v>2.8447939830524748E-2</v>
      </c>
      <c r="O187" s="50">
        <f t="shared" si="308"/>
        <v>0</v>
      </c>
      <c r="P187" s="50">
        <f t="shared" si="308"/>
        <v>291630957937</v>
      </c>
      <c r="Q187" s="50">
        <f t="shared" si="300"/>
        <v>0</v>
      </c>
      <c r="R187" s="50">
        <f t="shared" si="308"/>
        <v>291630957937</v>
      </c>
      <c r="S187" s="50">
        <f t="shared" si="308"/>
        <v>0</v>
      </c>
      <c r="T187" s="50">
        <f t="shared" si="308"/>
        <v>0</v>
      </c>
      <c r="U187" s="50">
        <f t="shared" si="308"/>
        <v>87864081419</v>
      </c>
      <c r="V187" s="50">
        <f t="shared" si="309"/>
        <v>203766876518</v>
      </c>
      <c r="W187" s="50">
        <f t="shared" si="309"/>
        <v>87864081419</v>
      </c>
      <c r="X187" s="50">
        <f t="shared" si="309"/>
        <v>0</v>
      </c>
      <c r="Y187" s="52">
        <f t="shared" si="221"/>
        <v>1</v>
      </c>
      <c r="Z187" s="52">
        <f t="shared" si="222"/>
        <v>0.3012851654726621</v>
      </c>
      <c r="AA187" s="52">
        <f t="shared" si="223"/>
        <v>0.3012851654726621</v>
      </c>
      <c r="AB187" s="52">
        <f t="shared" si="254"/>
        <v>0.3012851654726621</v>
      </c>
      <c r="AC187" s="53">
        <f t="shared" si="255"/>
        <v>1</v>
      </c>
    </row>
    <row r="188" spans="1:29" ht="42" customHeight="1" x14ac:dyDescent="0.25">
      <c r="A188" s="46" t="s">
        <v>333</v>
      </c>
      <c r="B188" s="47" t="s">
        <v>38</v>
      </c>
      <c r="C188" s="47">
        <v>10</v>
      </c>
      <c r="D188" s="47" t="s">
        <v>39</v>
      </c>
      <c r="E188" s="48" t="s">
        <v>267</v>
      </c>
      <c r="F188" s="50">
        <f t="shared" si="308"/>
        <v>291630957937</v>
      </c>
      <c r="G188" s="50">
        <f t="shared" si="308"/>
        <v>0</v>
      </c>
      <c r="H188" s="50">
        <f t="shared" si="308"/>
        <v>0</v>
      </c>
      <c r="I188" s="50">
        <f t="shared" si="308"/>
        <v>0</v>
      </c>
      <c r="J188" s="50">
        <f t="shared" si="308"/>
        <v>0</v>
      </c>
      <c r="K188" s="50">
        <f t="shared" si="308"/>
        <v>0</v>
      </c>
      <c r="L188" s="50">
        <f t="shared" si="272"/>
        <v>0</v>
      </c>
      <c r="M188" s="50">
        <f t="shared" si="308"/>
        <v>291630957937</v>
      </c>
      <c r="N188" s="51">
        <f t="shared" si="302"/>
        <v>2.8447939830524748E-2</v>
      </c>
      <c r="O188" s="50">
        <f t="shared" si="308"/>
        <v>0</v>
      </c>
      <c r="P188" s="50">
        <f t="shared" si="308"/>
        <v>291630957937</v>
      </c>
      <c r="Q188" s="50">
        <f t="shared" si="300"/>
        <v>0</v>
      </c>
      <c r="R188" s="50">
        <f t="shared" si="308"/>
        <v>291630957937</v>
      </c>
      <c r="S188" s="50">
        <f t="shared" si="308"/>
        <v>0</v>
      </c>
      <c r="T188" s="50">
        <f t="shared" si="308"/>
        <v>0</v>
      </c>
      <c r="U188" s="50">
        <f t="shared" si="308"/>
        <v>87864081419</v>
      </c>
      <c r="V188" s="50">
        <f t="shared" si="309"/>
        <v>203766876518</v>
      </c>
      <c r="W188" s="50">
        <f t="shared" si="309"/>
        <v>87864081419</v>
      </c>
      <c r="X188" s="50">
        <f t="shared" si="309"/>
        <v>0</v>
      </c>
      <c r="Y188" s="52">
        <f t="shared" si="221"/>
        <v>1</v>
      </c>
      <c r="Z188" s="52">
        <f t="shared" si="222"/>
        <v>0.3012851654726621</v>
      </c>
      <c r="AA188" s="52">
        <f t="shared" si="223"/>
        <v>0.3012851654726621</v>
      </c>
      <c r="AB188" s="52">
        <f t="shared" si="254"/>
        <v>0.3012851654726621</v>
      </c>
      <c r="AC188" s="53">
        <f t="shared" si="255"/>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72"/>
        <v>0</v>
      </c>
      <c r="M189" s="58">
        <f>+F189+L189</f>
        <v>291630957937</v>
      </c>
      <c r="N189" s="59">
        <f t="shared" si="302"/>
        <v>2.8447939830524748E-2</v>
      </c>
      <c r="O189" s="57">
        <v>0</v>
      </c>
      <c r="P189" s="57">
        <v>291630957937</v>
      </c>
      <c r="Q189" s="57">
        <f t="shared" ref="Q189" si="310">M189-P189</f>
        <v>0</v>
      </c>
      <c r="R189" s="109">
        <v>291630957937</v>
      </c>
      <c r="S189" s="57">
        <f t="shared" ref="S189" si="311">+M189-R189</f>
        <v>0</v>
      </c>
      <c r="T189" s="57">
        <f>P189-R189</f>
        <v>0</v>
      </c>
      <c r="U189" s="109">
        <v>87864081419</v>
      </c>
      <c r="V189" s="57">
        <f t="shared" ref="V189" si="312">+R189-U189</f>
        <v>203766876518</v>
      </c>
      <c r="W189" s="109">
        <v>87864081419</v>
      </c>
      <c r="X189" s="60">
        <f t="shared" ref="X189" si="313">+U189-W189</f>
        <v>0</v>
      </c>
      <c r="Y189" s="61">
        <f t="shared" si="221"/>
        <v>1</v>
      </c>
      <c r="Z189" s="61">
        <f t="shared" si="222"/>
        <v>0.3012851654726621</v>
      </c>
      <c r="AA189" s="61">
        <f t="shared" si="223"/>
        <v>0.3012851654726621</v>
      </c>
      <c r="AB189" s="61">
        <f t="shared" si="254"/>
        <v>0.3012851654726621</v>
      </c>
      <c r="AC189" s="62">
        <f t="shared" si="255"/>
        <v>1</v>
      </c>
    </row>
    <row r="190" spans="1:29" ht="86.25" customHeight="1" x14ac:dyDescent="0.25">
      <c r="A190" s="46" t="s">
        <v>335</v>
      </c>
      <c r="B190" s="47" t="s">
        <v>38</v>
      </c>
      <c r="C190" s="47">
        <v>11</v>
      </c>
      <c r="D190" s="47" t="s">
        <v>39</v>
      </c>
      <c r="E190" s="105" t="s">
        <v>336</v>
      </c>
      <c r="F190" s="50">
        <f t="shared" ref="F190:U192" si="314">+F191</f>
        <v>358127983982</v>
      </c>
      <c r="G190" s="50">
        <f t="shared" si="314"/>
        <v>0</v>
      </c>
      <c r="H190" s="50">
        <f t="shared" si="314"/>
        <v>0</v>
      </c>
      <c r="I190" s="50">
        <f t="shared" si="314"/>
        <v>0</v>
      </c>
      <c r="J190" s="50">
        <f t="shared" si="314"/>
        <v>0</v>
      </c>
      <c r="K190" s="50">
        <f t="shared" si="314"/>
        <v>0</v>
      </c>
      <c r="L190" s="50">
        <f t="shared" si="272"/>
        <v>0</v>
      </c>
      <c r="M190" s="50">
        <f t="shared" si="314"/>
        <v>358127983982</v>
      </c>
      <c r="N190" s="51">
        <f t="shared" si="302"/>
        <v>3.4934574203017037E-2</v>
      </c>
      <c r="O190" s="50">
        <f t="shared" si="314"/>
        <v>0</v>
      </c>
      <c r="P190" s="50">
        <f t="shared" si="314"/>
        <v>358127983982</v>
      </c>
      <c r="Q190" s="50">
        <f t="shared" si="300"/>
        <v>0</v>
      </c>
      <c r="R190" s="50">
        <f t="shared" si="314"/>
        <v>358127983982</v>
      </c>
      <c r="S190" s="50">
        <f t="shared" si="314"/>
        <v>0</v>
      </c>
      <c r="T190" s="50">
        <f t="shared" si="314"/>
        <v>0</v>
      </c>
      <c r="U190" s="50">
        <f t="shared" si="314"/>
        <v>88666535429</v>
      </c>
      <c r="V190" s="50">
        <f t="shared" ref="V190:X192" si="315">+V191</f>
        <v>269461448553</v>
      </c>
      <c r="W190" s="50">
        <f t="shared" si="315"/>
        <v>88666535429</v>
      </c>
      <c r="X190" s="50">
        <f t="shared" si="315"/>
        <v>0</v>
      </c>
      <c r="Y190" s="52">
        <f t="shared" si="221"/>
        <v>1</v>
      </c>
      <c r="Z190" s="52">
        <f t="shared" si="222"/>
        <v>0.24758337632017191</v>
      </c>
      <c r="AA190" s="52">
        <f t="shared" si="223"/>
        <v>0.24758337632017191</v>
      </c>
      <c r="AB190" s="52">
        <f t="shared" si="254"/>
        <v>0.24758337632017191</v>
      </c>
      <c r="AC190" s="53">
        <f t="shared" si="255"/>
        <v>1</v>
      </c>
    </row>
    <row r="191" spans="1:29" ht="86.25" customHeight="1" x14ac:dyDescent="0.25">
      <c r="A191" s="46" t="s">
        <v>337</v>
      </c>
      <c r="B191" s="47" t="s">
        <v>38</v>
      </c>
      <c r="C191" s="47">
        <v>11</v>
      </c>
      <c r="D191" s="47" t="s">
        <v>39</v>
      </c>
      <c r="E191" s="105" t="s">
        <v>258</v>
      </c>
      <c r="F191" s="50">
        <f t="shared" si="314"/>
        <v>358127983982</v>
      </c>
      <c r="G191" s="50">
        <f t="shared" si="314"/>
        <v>0</v>
      </c>
      <c r="H191" s="50">
        <f t="shared" si="314"/>
        <v>0</v>
      </c>
      <c r="I191" s="50">
        <f t="shared" si="314"/>
        <v>0</v>
      </c>
      <c r="J191" s="50">
        <f t="shared" si="314"/>
        <v>0</v>
      </c>
      <c r="K191" s="50">
        <f t="shared" si="314"/>
        <v>0</v>
      </c>
      <c r="L191" s="50">
        <f t="shared" si="272"/>
        <v>0</v>
      </c>
      <c r="M191" s="50">
        <f t="shared" si="314"/>
        <v>358127983982</v>
      </c>
      <c r="N191" s="51">
        <f t="shared" si="302"/>
        <v>3.4934574203017037E-2</v>
      </c>
      <c r="O191" s="50">
        <f t="shared" si="314"/>
        <v>0</v>
      </c>
      <c r="P191" s="50">
        <f t="shared" si="314"/>
        <v>358127983982</v>
      </c>
      <c r="Q191" s="50">
        <f t="shared" si="300"/>
        <v>0</v>
      </c>
      <c r="R191" s="50">
        <f t="shared" si="314"/>
        <v>358127983982</v>
      </c>
      <c r="S191" s="50">
        <f t="shared" si="314"/>
        <v>0</v>
      </c>
      <c r="T191" s="50">
        <f t="shared" si="314"/>
        <v>0</v>
      </c>
      <c r="U191" s="50">
        <f t="shared" si="314"/>
        <v>88666535429</v>
      </c>
      <c r="V191" s="50">
        <f t="shared" si="315"/>
        <v>269461448553</v>
      </c>
      <c r="W191" s="50">
        <f t="shared" si="315"/>
        <v>88666535429</v>
      </c>
      <c r="X191" s="50">
        <f t="shared" si="315"/>
        <v>0</v>
      </c>
      <c r="Y191" s="52">
        <f t="shared" si="221"/>
        <v>1</v>
      </c>
      <c r="Z191" s="52">
        <f t="shared" si="222"/>
        <v>0.24758337632017191</v>
      </c>
      <c r="AA191" s="52">
        <f t="shared" si="223"/>
        <v>0.24758337632017191</v>
      </c>
      <c r="AB191" s="52">
        <f t="shared" si="254"/>
        <v>0.24758337632017191</v>
      </c>
      <c r="AC191" s="53">
        <f t="shared" si="255"/>
        <v>1</v>
      </c>
    </row>
    <row r="192" spans="1:29" ht="42" customHeight="1" x14ac:dyDescent="0.25">
      <c r="A192" s="46" t="s">
        <v>338</v>
      </c>
      <c r="B192" s="47" t="s">
        <v>38</v>
      </c>
      <c r="C192" s="47">
        <v>11</v>
      </c>
      <c r="D192" s="47" t="s">
        <v>39</v>
      </c>
      <c r="E192" s="105" t="s">
        <v>267</v>
      </c>
      <c r="F192" s="50">
        <f t="shared" si="314"/>
        <v>358127983982</v>
      </c>
      <c r="G192" s="50">
        <f t="shared" si="314"/>
        <v>0</v>
      </c>
      <c r="H192" s="50">
        <f t="shared" si="314"/>
        <v>0</v>
      </c>
      <c r="I192" s="50">
        <f t="shared" si="314"/>
        <v>0</v>
      </c>
      <c r="J192" s="50">
        <f t="shared" si="314"/>
        <v>0</v>
      </c>
      <c r="K192" s="50">
        <f t="shared" si="314"/>
        <v>0</v>
      </c>
      <c r="L192" s="50">
        <f t="shared" si="272"/>
        <v>0</v>
      </c>
      <c r="M192" s="50">
        <f t="shared" si="314"/>
        <v>358127983982</v>
      </c>
      <c r="N192" s="51">
        <f t="shared" si="302"/>
        <v>3.4934574203017037E-2</v>
      </c>
      <c r="O192" s="50">
        <f t="shared" si="314"/>
        <v>0</v>
      </c>
      <c r="P192" s="50">
        <f t="shared" si="314"/>
        <v>358127983982</v>
      </c>
      <c r="Q192" s="50">
        <f t="shared" si="300"/>
        <v>0</v>
      </c>
      <c r="R192" s="50">
        <f t="shared" si="314"/>
        <v>358127983982</v>
      </c>
      <c r="S192" s="50">
        <f t="shared" si="314"/>
        <v>0</v>
      </c>
      <c r="T192" s="50">
        <f t="shared" si="314"/>
        <v>0</v>
      </c>
      <c r="U192" s="50">
        <f t="shared" si="314"/>
        <v>88666535429</v>
      </c>
      <c r="V192" s="50">
        <f t="shared" si="315"/>
        <v>269461448553</v>
      </c>
      <c r="W192" s="50">
        <f t="shared" si="315"/>
        <v>88666535429</v>
      </c>
      <c r="X192" s="50">
        <f t="shared" si="315"/>
        <v>0</v>
      </c>
      <c r="Y192" s="52">
        <f t="shared" si="221"/>
        <v>1</v>
      </c>
      <c r="Z192" s="52">
        <f t="shared" si="222"/>
        <v>0.24758337632017191</v>
      </c>
      <c r="AA192" s="52">
        <f t="shared" si="223"/>
        <v>0.24758337632017191</v>
      </c>
      <c r="AB192" s="52">
        <f t="shared" si="254"/>
        <v>0.24758337632017191</v>
      </c>
      <c r="AC192" s="53">
        <f t="shared" si="255"/>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72"/>
        <v>0</v>
      </c>
      <c r="M193" s="58">
        <f>+F193+L193</f>
        <v>358127983982</v>
      </c>
      <c r="N193" s="59">
        <f t="shared" si="302"/>
        <v>3.4934574203017037E-2</v>
      </c>
      <c r="O193" s="57">
        <v>0</v>
      </c>
      <c r="P193" s="57">
        <v>358127983982</v>
      </c>
      <c r="Q193" s="57">
        <f t="shared" ref="Q193" si="316">M193-P193</f>
        <v>0</v>
      </c>
      <c r="R193" s="109">
        <v>358127983982</v>
      </c>
      <c r="S193" s="57">
        <f t="shared" ref="S193" si="317">+M193-R193</f>
        <v>0</v>
      </c>
      <c r="T193" s="57">
        <f>P193-R193</f>
        <v>0</v>
      </c>
      <c r="U193" s="109">
        <v>88666535429</v>
      </c>
      <c r="V193" s="57">
        <f t="shared" ref="V193" si="318">+R193-U193</f>
        <v>269461448553</v>
      </c>
      <c r="W193" s="109">
        <v>88666535429</v>
      </c>
      <c r="X193" s="60">
        <f t="shared" ref="X193" si="319">+U193-W193</f>
        <v>0</v>
      </c>
      <c r="Y193" s="61">
        <f t="shared" si="221"/>
        <v>1</v>
      </c>
      <c r="Z193" s="61">
        <f t="shared" si="222"/>
        <v>0.24758337632017191</v>
      </c>
      <c r="AA193" s="61">
        <f t="shared" si="223"/>
        <v>0.24758337632017191</v>
      </c>
      <c r="AB193" s="61">
        <f t="shared" si="254"/>
        <v>0.24758337632017191</v>
      </c>
      <c r="AC193" s="62">
        <f t="shared" si="255"/>
        <v>1</v>
      </c>
    </row>
    <row r="194" spans="1:29" ht="78.75" customHeight="1" x14ac:dyDescent="0.25">
      <c r="A194" s="46" t="s">
        <v>340</v>
      </c>
      <c r="B194" s="47" t="s">
        <v>38</v>
      </c>
      <c r="C194" s="47">
        <v>10</v>
      </c>
      <c r="D194" s="47" t="s">
        <v>39</v>
      </c>
      <c r="E194" s="105" t="s">
        <v>341</v>
      </c>
      <c r="F194" s="50">
        <f t="shared" ref="F194:M196" si="320">+F195</f>
        <v>194871742826</v>
      </c>
      <c r="G194" s="50">
        <f t="shared" si="320"/>
        <v>0</v>
      </c>
      <c r="H194" s="50">
        <f t="shared" si="320"/>
        <v>0</v>
      </c>
      <c r="I194" s="50">
        <f t="shared" si="320"/>
        <v>0</v>
      </c>
      <c r="J194" s="50">
        <f t="shared" si="320"/>
        <v>0</v>
      </c>
      <c r="K194" s="50">
        <f t="shared" si="320"/>
        <v>0</v>
      </c>
      <c r="L194" s="50">
        <f t="shared" si="272"/>
        <v>0</v>
      </c>
      <c r="M194" s="50">
        <f t="shared" si="320"/>
        <v>194871742826</v>
      </c>
      <c r="N194" s="51">
        <f t="shared" si="302"/>
        <v>1.9009297414100755E-2</v>
      </c>
      <c r="O194" s="50">
        <f t="shared" ref="O194:X196" si="321">+O195</f>
        <v>0</v>
      </c>
      <c r="P194" s="50">
        <f t="shared" si="321"/>
        <v>194871742826</v>
      </c>
      <c r="Q194" s="50">
        <f t="shared" si="321"/>
        <v>0</v>
      </c>
      <c r="R194" s="50">
        <f t="shared" si="321"/>
        <v>194871742826</v>
      </c>
      <c r="S194" s="50">
        <f t="shared" si="321"/>
        <v>0</v>
      </c>
      <c r="T194" s="50">
        <f t="shared" si="321"/>
        <v>0</v>
      </c>
      <c r="U194" s="50">
        <f t="shared" si="321"/>
        <v>0</v>
      </c>
      <c r="V194" s="50">
        <f t="shared" si="321"/>
        <v>194871742826</v>
      </c>
      <c r="W194" s="50">
        <f t="shared" si="321"/>
        <v>0</v>
      </c>
      <c r="X194" s="50">
        <f t="shared" si="321"/>
        <v>0</v>
      </c>
      <c r="Y194" s="52">
        <f t="shared" si="221"/>
        <v>1</v>
      </c>
      <c r="Z194" s="52">
        <f t="shared" si="222"/>
        <v>0</v>
      </c>
      <c r="AA194" s="52">
        <f t="shared" si="223"/>
        <v>0</v>
      </c>
      <c r="AB194" s="52">
        <f t="shared" si="254"/>
        <v>0</v>
      </c>
      <c r="AC194" s="53" t="s">
        <v>41</v>
      </c>
    </row>
    <row r="195" spans="1:29" ht="78.75" customHeight="1" x14ac:dyDescent="0.25">
      <c r="A195" s="46" t="s">
        <v>342</v>
      </c>
      <c r="B195" s="47" t="s">
        <v>38</v>
      </c>
      <c r="C195" s="47">
        <v>10</v>
      </c>
      <c r="D195" s="47" t="s">
        <v>39</v>
      </c>
      <c r="E195" s="105" t="s">
        <v>258</v>
      </c>
      <c r="F195" s="50">
        <f t="shared" si="320"/>
        <v>194871742826</v>
      </c>
      <c r="G195" s="50">
        <f t="shared" si="320"/>
        <v>0</v>
      </c>
      <c r="H195" s="50">
        <f t="shared" si="320"/>
        <v>0</v>
      </c>
      <c r="I195" s="50">
        <f t="shared" si="320"/>
        <v>0</v>
      </c>
      <c r="J195" s="50">
        <f t="shared" si="320"/>
        <v>0</v>
      </c>
      <c r="K195" s="50">
        <f t="shared" si="320"/>
        <v>0</v>
      </c>
      <c r="L195" s="50">
        <f t="shared" si="272"/>
        <v>0</v>
      </c>
      <c r="M195" s="50">
        <f t="shared" si="320"/>
        <v>194871742826</v>
      </c>
      <c r="N195" s="51">
        <f t="shared" si="302"/>
        <v>1.9009297414100755E-2</v>
      </c>
      <c r="O195" s="50">
        <f t="shared" si="321"/>
        <v>0</v>
      </c>
      <c r="P195" s="50">
        <f t="shared" si="321"/>
        <v>194871742826</v>
      </c>
      <c r="Q195" s="50">
        <f t="shared" si="321"/>
        <v>0</v>
      </c>
      <c r="R195" s="50">
        <f t="shared" si="321"/>
        <v>194871742826</v>
      </c>
      <c r="S195" s="50">
        <f t="shared" si="321"/>
        <v>0</v>
      </c>
      <c r="T195" s="50">
        <f t="shared" si="321"/>
        <v>0</v>
      </c>
      <c r="U195" s="50">
        <f t="shared" si="321"/>
        <v>0</v>
      </c>
      <c r="V195" s="50">
        <f t="shared" si="321"/>
        <v>194871742826</v>
      </c>
      <c r="W195" s="50">
        <f t="shared" si="321"/>
        <v>0</v>
      </c>
      <c r="X195" s="50">
        <f t="shared" si="321"/>
        <v>0</v>
      </c>
      <c r="Y195" s="52">
        <f t="shared" si="221"/>
        <v>1</v>
      </c>
      <c r="Z195" s="52">
        <f t="shared" si="222"/>
        <v>0</v>
      </c>
      <c r="AA195" s="52">
        <f t="shared" si="223"/>
        <v>0</v>
      </c>
      <c r="AB195" s="52">
        <f t="shared" si="254"/>
        <v>0</v>
      </c>
      <c r="AC195" s="53" t="s">
        <v>41</v>
      </c>
    </row>
    <row r="196" spans="1:29" ht="42" customHeight="1" x14ac:dyDescent="0.25">
      <c r="A196" s="46" t="s">
        <v>343</v>
      </c>
      <c r="B196" s="47" t="s">
        <v>38</v>
      </c>
      <c r="C196" s="47">
        <v>10</v>
      </c>
      <c r="D196" s="47" t="s">
        <v>39</v>
      </c>
      <c r="E196" s="48" t="s">
        <v>267</v>
      </c>
      <c r="F196" s="50">
        <f t="shared" si="320"/>
        <v>194871742826</v>
      </c>
      <c r="G196" s="50">
        <f t="shared" si="320"/>
        <v>0</v>
      </c>
      <c r="H196" s="50">
        <f t="shared" si="320"/>
        <v>0</v>
      </c>
      <c r="I196" s="50">
        <f t="shared" si="320"/>
        <v>0</v>
      </c>
      <c r="J196" s="50">
        <f t="shared" si="320"/>
        <v>0</v>
      </c>
      <c r="K196" s="50">
        <f t="shared" si="320"/>
        <v>0</v>
      </c>
      <c r="L196" s="50">
        <f t="shared" si="272"/>
        <v>0</v>
      </c>
      <c r="M196" s="50">
        <f t="shared" si="320"/>
        <v>194871742826</v>
      </c>
      <c r="N196" s="51">
        <f t="shared" si="302"/>
        <v>1.9009297414100755E-2</v>
      </c>
      <c r="O196" s="50">
        <f t="shared" si="321"/>
        <v>0</v>
      </c>
      <c r="P196" s="50">
        <f t="shared" si="321"/>
        <v>194871742826</v>
      </c>
      <c r="Q196" s="50">
        <f t="shared" si="321"/>
        <v>0</v>
      </c>
      <c r="R196" s="50">
        <f t="shared" si="321"/>
        <v>194871742826</v>
      </c>
      <c r="S196" s="50">
        <f t="shared" si="321"/>
        <v>0</v>
      </c>
      <c r="T196" s="50">
        <f t="shared" si="321"/>
        <v>0</v>
      </c>
      <c r="U196" s="50">
        <f t="shared" si="321"/>
        <v>0</v>
      </c>
      <c r="V196" s="50">
        <f t="shared" si="321"/>
        <v>194871742826</v>
      </c>
      <c r="W196" s="50">
        <f t="shared" si="321"/>
        <v>0</v>
      </c>
      <c r="X196" s="50">
        <f t="shared" si="321"/>
        <v>0</v>
      </c>
      <c r="Y196" s="52">
        <f t="shared" si="221"/>
        <v>1</v>
      </c>
      <c r="Z196" s="52">
        <f t="shared" si="222"/>
        <v>0</v>
      </c>
      <c r="AA196" s="52">
        <f t="shared" si="223"/>
        <v>0</v>
      </c>
      <c r="AB196" s="52">
        <f t="shared" si="254"/>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72"/>
        <v>0</v>
      </c>
      <c r="M197" s="58">
        <f>+F197+L197</f>
        <v>194871742826</v>
      </c>
      <c r="N197" s="59">
        <f t="shared" si="302"/>
        <v>1.9009297414100755E-2</v>
      </c>
      <c r="O197" s="57">
        <v>0</v>
      </c>
      <c r="P197" s="57">
        <v>194871742826</v>
      </c>
      <c r="Q197" s="57">
        <f t="shared" ref="Q197" si="322">M197-P197</f>
        <v>0</v>
      </c>
      <c r="R197" s="109">
        <v>194871742826</v>
      </c>
      <c r="S197" s="57">
        <f t="shared" ref="S197" si="323">+M197-R197</f>
        <v>0</v>
      </c>
      <c r="T197" s="57">
        <f>P197-R197</f>
        <v>0</v>
      </c>
      <c r="U197" s="57">
        <v>0</v>
      </c>
      <c r="V197" s="57">
        <f t="shared" ref="V197" si="324">+R197-U197</f>
        <v>194871742826</v>
      </c>
      <c r="W197" s="57">
        <v>0</v>
      </c>
      <c r="X197" s="60">
        <f t="shared" ref="X197" si="325">+U197-W197</f>
        <v>0</v>
      </c>
      <c r="Y197" s="61">
        <f t="shared" si="221"/>
        <v>1</v>
      </c>
      <c r="Z197" s="61">
        <f t="shared" si="222"/>
        <v>0</v>
      </c>
      <c r="AA197" s="61">
        <f t="shared" si="223"/>
        <v>0</v>
      </c>
      <c r="AB197" s="61">
        <f t="shared" si="254"/>
        <v>0</v>
      </c>
      <c r="AC197" s="62" t="s">
        <v>41</v>
      </c>
    </row>
    <row r="198" spans="1:29" ht="84.75" customHeight="1" x14ac:dyDescent="0.25">
      <c r="A198" s="46" t="s">
        <v>345</v>
      </c>
      <c r="B198" s="47" t="s">
        <v>38</v>
      </c>
      <c r="C198" s="47">
        <v>10</v>
      </c>
      <c r="D198" s="47" t="s">
        <v>39</v>
      </c>
      <c r="E198" s="105" t="s">
        <v>346</v>
      </c>
      <c r="F198" s="50">
        <f t="shared" ref="F198:U200" si="326">+F199</f>
        <v>443201573124</v>
      </c>
      <c r="G198" s="50">
        <f t="shared" si="326"/>
        <v>0</v>
      </c>
      <c r="H198" s="50">
        <f t="shared" si="326"/>
        <v>0</v>
      </c>
      <c r="I198" s="50">
        <f t="shared" si="326"/>
        <v>0</v>
      </c>
      <c r="J198" s="50">
        <f t="shared" si="326"/>
        <v>0</v>
      </c>
      <c r="K198" s="50">
        <f t="shared" si="326"/>
        <v>0</v>
      </c>
      <c r="L198" s="50">
        <f t="shared" si="272"/>
        <v>0</v>
      </c>
      <c r="M198" s="50">
        <f t="shared" si="326"/>
        <v>443201573124</v>
      </c>
      <c r="N198" s="51">
        <f t="shared" si="302"/>
        <v>4.3233310256962379E-2</v>
      </c>
      <c r="O198" s="50">
        <f t="shared" si="326"/>
        <v>0</v>
      </c>
      <c r="P198" s="50">
        <f t="shared" si="326"/>
        <v>443201573124</v>
      </c>
      <c r="Q198" s="50">
        <f t="shared" si="326"/>
        <v>0</v>
      </c>
      <c r="R198" s="50">
        <f t="shared" si="326"/>
        <v>443201573124</v>
      </c>
      <c r="S198" s="50">
        <f t="shared" si="326"/>
        <v>0</v>
      </c>
      <c r="T198" s="50">
        <f t="shared" si="326"/>
        <v>0</v>
      </c>
      <c r="U198" s="50">
        <f t="shared" si="326"/>
        <v>98830717629</v>
      </c>
      <c r="V198" s="50">
        <f t="shared" ref="P198:X200" si="327">+V199</f>
        <v>344370855495</v>
      </c>
      <c r="W198" s="50">
        <f t="shared" si="327"/>
        <v>98830717629</v>
      </c>
      <c r="X198" s="50">
        <f t="shared" si="327"/>
        <v>0</v>
      </c>
      <c r="Y198" s="52">
        <f t="shared" si="221"/>
        <v>1</v>
      </c>
      <c r="Z198" s="52">
        <f t="shared" si="222"/>
        <v>0.22299270494996393</v>
      </c>
      <c r="AA198" s="52">
        <f t="shared" si="223"/>
        <v>0.22299270494996393</v>
      </c>
      <c r="AB198" s="52">
        <f t="shared" si="254"/>
        <v>0.22299270494996393</v>
      </c>
      <c r="AC198" s="53">
        <f t="shared" si="255"/>
        <v>1</v>
      </c>
    </row>
    <row r="199" spans="1:29" ht="84.75" customHeight="1" x14ac:dyDescent="0.25">
      <c r="A199" s="46" t="s">
        <v>347</v>
      </c>
      <c r="B199" s="47" t="s">
        <v>38</v>
      </c>
      <c r="C199" s="47">
        <v>10</v>
      </c>
      <c r="D199" s="47" t="s">
        <v>39</v>
      </c>
      <c r="E199" s="105" t="s">
        <v>258</v>
      </c>
      <c r="F199" s="50">
        <f t="shared" si="326"/>
        <v>443201573124</v>
      </c>
      <c r="G199" s="50">
        <f t="shared" si="326"/>
        <v>0</v>
      </c>
      <c r="H199" s="50">
        <f t="shared" si="326"/>
        <v>0</v>
      </c>
      <c r="I199" s="50">
        <f t="shared" si="326"/>
        <v>0</v>
      </c>
      <c r="J199" s="50">
        <f t="shared" si="326"/>
        <v>0</v>
      </c>
      <c r="K199" s="50">
        <f t="shared" si="326"/>
        <v>0</v>
      </c>
      <c r="L199" s="50">
        <f t="shared" si="272"/>
        <v>0</v>
      </c>
      <c r="M199" s="50">
        <f t="shared" si="326"/>
        <v>443201573124</v>
      </c>
      <c r="N199" s="51">
        <f t="shared" si="302"/>
        <v>4.3233310256962379E-2</v>
      </c>
      <c r="O199" s="50">
        <f t="shared" si="326"/>
        <v>0</v>
      </c>
      <c r="P199" s="50">
        <f t="shared" si="327"/>
        <v>443201573124</v>
      </c>
      <c r="Q199" s="50">
        <f t="shared" si="327"/>
        <v>0</v>
      </c>
      <c r="R199" s="50">
        <f t="shared" si="327"/>
        <v>443201573124</v>
      </c>
      <c r="S199" s="50">
        <f t="shared" si="327"/>
        <v>0</v>
      </c>
      <c r="T199" s="50">
        <f t="shared" si="327"/>
        <v>0</v>
      </c>
      <c r="U199" s="50">
        <f t="shared" si="326"/>
        <v>98830717629</v>
      </c>
      <c r="V199" s="50">
        <f t="shared" si="327"/>
        <v>344370855495</v>
      </c>
      <c r="W199" s="50">
        <f t="shared" si="327"/>
        <v>98830717629</v>
      </c>
      <c r="X199" s="50">
        <f t="shared" si="327"/>
        <v>0</v>
      </c>
      <c r="Y199" s="52">
        <f t="shared" si="221"/>
        <v>1</v>
      </c>
      <c r="Z199" s="52">
        <f t="shared" si="222"/>
        <v>0.22299270494996393</v>
      </c>
      <c r="AA199" s="52">
        <f t="shared" si="223"/>
        <v>0.22299270494996393</v>
      </c>
      <c r="AB199" s="52">
        <f t="shared" si="254"/>
        <v>0.22299270494996393</v>
      </c>
      <c r="AC199" s="53">
        <f t="shared" si="255"/>
        <v>1</v>
      </c>
    </row>
    <row r="200" spans="1:29" ht="42" customHeight="1" x14ac:dyDescent="0.25">
      <c r="A200" s="46" t="s">
        <v>348</v>
      </c>
      <c r="B200" s="47" t="s">
        <v>38</v>
      </c>
      <c r="C200" s="47">
        <v>10</v>
      </c>
      <c r="D200" s="47" t="s">
        <v>39</v>
      </c>
      <c r="E200" s="48" t="s">
        <v>267</v>
      </c>
      <c r="F200" s="50">
        <f t="shared" si="326"/>
        <v>443201573124</v>
      </c>
      <c r="G200" s="50">
        <f t="shared" si="326"/>
        <v>0</v>
      </c>
      <c r="H200" s="50">
        <f t="shared" si="326"/>
        <v>0</v>
      </c>
      <c r="I200" s="50">
        <f t="shared" si="326"/>
        <v>0</v>
      </c>
      <c r="J200" s="50">
        <f t="shared" si="326"/>
        <v>0</v>
      </c>
      <c r="K200" s="50">
        <f t="shared" si="326"/>
        <v>0</v>
      </c>
      <c r="L200" s="50">
        <f t="shared" si="272"/>
        <v>0</v>
      </c>
      <c r="M200" s="50">
        <f t="shared" si="326"/>
        <v>443201573124</v>
      </c>
      <c r="N200" s="51">
        <f t="shared" si="302"/>
        <v>4.3233310256962379E-2</v>
      </c>
      <c r="O200" s="50">
        <f t="shared" si="326"/>
        <v>0</v>
      </c>
      <c r="P200" s="50">
        <f t="shared" si="327"/>
        <v>443201573124</v>
      </c>
      <c r="Q200" s="50">
        <f t="shared" si="327"/>
        <v>0</v>
      </c>
      <c r="R200" s="50">
        <f t="shared" si="327"/>
        <v>443201573124</v>
      </c>
      <c r="S200" s="50">
        <f t="shared" si="327"/>
        <v>0</v>
      </c>
      <c r="T200" s="50">
        <f t="shared" si="327"/>
        <v>0</v>
      </c>
      <c r="U200" s="50">
        <f t="shared" si="326"/>
        <v>98830717629</v>
      </c>
      <c r="V200" s="50">
        <f t="shared" si="327"/>
        <v>344370855495</v>
      </c>
      <c r="W200" s="50">
        <f t="shared" si="327"/>
        <v>98830717629</v>
      </c>
      <c r="X200" s="50">
        <f t="shared" si="327"/>
        <v>0</v>
      </c>
      <c r="Y200" s="52">
        <f t="shared" si="221"/>
        <v>1</v>
      </c>
      <c r="Z200" s="52">
        <f t="shared" si="222"/>
        <v>0.22299270494996393</v>
      </c>
      <c r="AA200" s="52">
        <f t="shared" si="223"/>
        <v>0.22299270494996393</v>
      </c>
      <c r="AB200" s="52">
        <f t="shared" si="254"/>
        <v>0.22299270494996393</v>
      </c>
      <c r="AC200" s="53">
        <f t="shared" si="255"/>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72"/>
        <v>0</v>
      </c>
      <c r="M201" s="58">
        <f>+F201+L201</f>
        <v>443201573124</v>
      </c>
      <c r="N201" s="59">
        <f t="shared" si="302"/>
        <v>4.3233310256962379E-2</v>
      </c>
      <c r="O201" s="57">
        <v>0</v>
      </c>
      <c r="P201" s="57">
        <v>443201573124</v>
      </c>
      <c r="Q201" s="57">
        <f t="shared" ref="Q201" si="328">M201-P201</f>
        <v>0</v>
      </c>
      <c r="R201" s="109">
        <v>443201573124</v>
      </c>
      <c r="S201" s="57">
        <f t="shared" ref="S201" si="329">+M201-R201</f>
        <v>0</v>
      </c>
      <c r="T201" s="57">
        <f>P201-R201</f>
        <v>0</v>
      </c>
      <c r="U201" s="109">
        <v>98830717629</v>
      </c>
      <c r="V201" s="57">
        <f t="shared" ref="V201" si="330">+R201-U201</f>
        <v>344370855495</v>
      </c>
      <c r="W201" s="109">
        <v>98830717629</v>
      </c>
      <c r="X201" s="60">
        <f t="shared" ref="X201" si="331">+U201-W201</f>
        <v>0</v>
      </c>
      <c r="Y201" s="61">
        <f t="shared" ref="Y201:Y264" si="332">+R201/M201</f>
        <v>1</v>
      </c>
      <c r="Z201" s="61">
        <f t="shared" ref="Z201:Z264" si="333">+U201/M201</f>
        <v>0.22299270494996393</v>
      </c>
      <c r="AA201" s="61">
        <f t="shared" ref="AA201:AA264" si="334">+W201/M201</f>
        <v>0.22299270494996393</v>
      </c>
      <c r="AB201" s="61">
        <f t="shared" si="254"/>
        <v>0.22299270494996393</v>
      </c>
      <c r="AC201" s="62">
        <f t="shared" si="255"/>
        <v>1</v>
      </c>
    </row>
    <row r="202" spans="1:29" ht="71.25" customHeight="1" x14ac:dyDescent="0.25">
      <c r="A202" s="46" t="s">
        <v>350</v>
      </c>
      <c r="B202" s="47" t="s">
        <v>38</v>
      </c>
      <c r="C202" s="47">
        <v>10</v>
      </c>
      <c r="D202" s="47" t="s">
        <v>39</v>
      </c>
      <c r="E202" s="105" t="s">
        <v>351</v>
      </c>
      <c r="F202" s="50">
        <f t="shared" ref="F202:U208" si="335">+F203</f>
        <v>148478830384</v>
      </c>
      <c r="G202" s="50">
        <f t="shared" si="335"/>
        <v>0</v>
      </c>
      <c r="H202" s="50">
        <f t="shared" si="335"/>
        <v>0</v>
      </c>
      <c r="I202" s="50">
        <f t="shared" si="335"/>
        <v>0</v>
      </c>
      <c r="J202" s="50">
        <f t="shared" si="335"/>
        <v>0</v>
      </c>
      <c r="K202" s="50">
        <f t="shared" si="335"/>
        <v>0</v>
      </c>
      <c r="L202" s="50">
        <f t="shared" si="272"/>
        <v>0</v>
      </c>
      <c r="M202" s="50">
        <f t="shared" si="335"/>
        <v>148478830384</v>
      </c>
      <c r="N202" s="51">
        <f t="shared" si="302"/>
        <v>1.4483773817261196E-2</v>
      </c>
      <c r="O202" s="50">
        <f t="shared" si="335"/>
        <v>0</v>
      </c>
      <c r="P202" s="50">
        <f t="shared" si="335"/>
        <v>148478830384</v>
      </c>
      <c r="Q202" s="50">
        <f t="shared" si="335"/>
        <v>0</v>
      </c>
      <c r="R202" s="50">
        <f t="shared" si="335"/>
        <v>148478830384</v>
      </c>
      <c r="S202" s="50">
        <f t="shared" si="335"/>
        <v>0</v>
      </c>
      <c r="T202" s="50">
        <f t="shared" si="335"/>
        <v>0</v>
      </c>
      <c r="U202" s="50">
        <f t="shared" si="335"/>
        <v>20190328806</v>
      </c>
      <c r="V202" s="50">
        <f t="shared" ref="V202:X204" si="336">+V203</f>
        <v>128288501578</v>
      </c>
      <c r="W202" s="50">
        <f t="shared" si="336"/>
        <v>20190328806</v>
      </c>
      <c r="X202" s="50">
        <f t="shared" si="336"/>
        <v>0</v>
      </c>
      <c r="Y202" s="52">
        <f t="shared" si="332"/>
        <v>1</v>
      </c>
      <c r="Z202" s="52">
        <f t="shared" si="333"/>
        <v>0.13598119512245094</v>
      </c>
      <c r="AA202" s="52">
        <f t="shared" si="334"/>
        <v>0.13598119512245094</v>
      </c>
      <c r="AB202" s="52">
        <f t="shared" si="254"/>
        <v>0.13598119512245094</v>
      </c>
      <c r="AC202" s="53">
        <f t="shared" si="255"/>
        <v>1</v>
      </c>
    </row>
    <row r="203" spans="1:29" ht="87" customHeight="1" x14ac:dyDescent="0.25">
      <c r="A203" s="46" t="s">
        <v>352</v>
      </c>
      <c r="B203" s="47" t="s">
        <v>38</v>
      </c>
      <c r="C203" s="47">
        <v>10</v>
      </c>
      <c r="D203" s="47" t="s">
        <v>39</v>
      </c>
      <c r="E203" s="105" t="s">
        <v>258</v>
      </c>
      <c r="F203" s="50">
        <f t="shared" si="335"/>
        <v>148478830384</v>
      </c>
      <c r="G203" s="50">
        <f t="shared" si="335"/>
        <v>0</v>
      </c>
      <c r="H203" s="50">
        <f t="shared" si="335"/>
        <v>0</v>
      </c>
      <c r="I203" s="50">
        <f t="shared" si="335"/>
        <v>0</v>
      </c>
      <c r="J203" s="50">
        <f t="shared" si="335"/>
        <v>0</v>
      </c>
      <c r="K203" s="50">
        <f t="shared" si="335"/>
        <v>0</v>
      </c>
      <c r="L203" s="50">
        <f t="shared" si="272"/>
        <v>0</v>
      </c>
      <c r="M203" s="50">
        <f t="shared" si="335"/>
        <v>148478830384</v>
      </c>
      <c r="N203" s="51">
        <f t="shared" si="302"/>
        <v>1.4483773817261196E-2</v>
      </c>
      <c r="O203" s="50">
        <f t="shared" si="335"/>
        <v>0</v>
      </c>
      <c r="P203" s="50">
        <f t="shared" si="335"/>
        <v>148478830384</v>
      </c>
      <c r="Q203" s="50">
        <f t="shared" si="335"/>
        <v>0</v>
      </c>
      <c r="R203" s="50">
        <f t="shared" si="335"/>
        <v>148478830384</v>
      </c>
      <c r="S203" s="50">
        <f t="shared" si="335"/>
        <v>0</v>
      </c>
      <c r="T203" s="50">
        <f t="shared" si="335"/>
        <v>0</v>
      </c>
      <c r="U203" s="50">
        <f t="shared" si="335"/>
        <v>20190328806</v>
      </c>
      <c r="V203" s="50">
        <f t="shared" si="336"/>
        <v>128288501578</v>
      </c>
      <c r="W203" s="50">
        <f t="shared" si="336"/>
        <v>20190328806</v>
      </c>
      <c r="X203" s="50">
        <f t="shared" si="336"/>
        <v>0</v>
      </c>
      <c r="Y203" s="52">
        <f t="shared" si="332"/>
        <v>1</v>
      </c>
      <c r="Z203" s="52">
        <f t="shared" si="333"/>
        <v>0.13598119512245094</v>
      </c>
      <c r="AA203" s="52">
        <f t="shared" si="334"/>
        <v>0.13598119512245094</v>
      </c>
      <c r="AB203" s="52">
        <f t="shared" si="254"/>
        <v>0.13598119512245094</v>
      </c>
      <c r="AC203" s="53">
        <f t="shared" si="255"/>
        <v>1</v>
      </c>
    </row>
    <row r="204" spans="1:29" ht="42" customHeight="1" x14ac:dyDescent="0.25">
      <c r="A204" s="46" t="s">
        <v>353</v>
      </c>
      <c r="B204" s="47" t="s">
        <v>38</v>
      </c>
      <c r="C204" s="47">
        <v>10</v>
      </c>
      <c r="D204" s="47" t="s">
        <v>39</v>
      </c>
      <c r="E204" s="105" t="s">
        <v>267</v>
      </c>
      <c r="F204" s="50">
        <f t="shared" si="335"/>
        <v>148478830384</v>
      </c>
      <c r="G204" s="50">
        <f t="shared" si="335"/>
        <v>0</v>
      </c>
      <c r="H204" s="50">
        <f t="shared" si="335"/>
        <v>0</v>
      </c>
      <c r="I204" s="50">
        <f t="shared" si="335"/>
        <v>0</v>
      </c>
      <c r="J204" s="50">
        <f t="shared" si="335"/>
        <v>0</v>
      </c>
      <c r="K204" s="50">
        <f t="shared" si="335"/>
        <v>0</v>
      </c>
      <c r="L204" s="50">
        <f t="shared" si="272"/>
        <v>0</v>
      </c>
      <c r="M204" s="50">
        <f t="shared" si="335"/>
        <v>148478830384</v>
      </c>
      <c r="N204" s="51">
        <f t="shared" si="302"/>
        <v>1.4483773817261196E-2</v>
      </c>
      <c r="O204" s="50">
        <f t="shared" si="335"/>
        <v>0</v>
      </c>
      <c r="P204" s="50">
        <f t="shared" si="335"/>
        <v>148478830384</v>
      </c>
      <c r="Q204" s="50">
        <f t="shared" si="335"/>
        <v>0</v>
      </c>
      <c r="R204" s="50">
        <f t="shared" si="335"/>
        <v>148478830384</v>
      </c>
      <c r="S204" s="50">
        <f t="shared" si="335"/>
        <v>0</v>
      </c>
      <c r="T204" s="50">
        <f t="shared" si="335"/>
        <v>0</v>
      </c>
      <c r="U204" s="50">
        <f t="shared" si="335"/>
        <v>20190328806</v>
      </c>
      <c r="V204" s="50">
        <f t="shared" si="336"/>
        <v>128288501578</v>
      </c>
      <c r="W204" s="50">
        <f t="shared" si="336"/>
        <v>20190328806</v>
      </c>
      <c r="X204" s="50">
        <f t="shared" si="336"/>
        <v>0</v>
      </c>
      <c r="Y204" s="52">
        <f t="shared" si="332"/>
        <v>1</v>
      </c>
      <c r="Z204" s="52">
        <f t="shared" si="333"/>
        <v>0.13598119512245094</v>
      </c>
      <c r="AA204" s="52">
        <f t="shared" si="334"/>
        <v>0.13598119512245094</v>
      </c>
      <c r="AB204" s="52">
        <f t="shared" si="254"/>
        <v>0.13598119512245094</v>
      </c>
      <c r="AC204" s="53">
        <f t="shared" si="255"/>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72"/>
        <v>0</v>
      </c>
      <c r="M205" s="58">
        <f>+F205+L205</f>
        <v>148478830384</v>
      </c>
      <c r="N205" s="59">
        <f t="shared" si="302"/>
        <v>1.4483773817261196E-2</v>
      </c>
      <c r="O205" s="57">
        <v>0</v>
      </c>
      <c r="P205" s="57">
        <v>148478830384</v>
      </c>
      <c r="Q205" s="57">
        <f t="shared" ref="Q205" si="337">M205-P205</f>
        <v>0</v>
      </c>
      <c r="R205" s="109">
        <v>148478830384</v>
      </c>
      <c r="S205" s="57">
        <f t="shared" ref="S205" si="338">+M205-R205</f>
        <v>0</v>
      </c>
      <c r="T205" s="57">
        <f>P205-R205</f>
        <v>0</v>
      </c>
      <c r="U205" s="109">
        <v>20190328806</v>
      </c>
      <c r="V205" s="57">
        <f t="shared" ref="V205" si="339">+R205-U205</f>
        <v>128288501578</v>
      </c>
      <c r="W205" s="109">
        <v>20190328806</v>
      </c>
      <c r="X205" s="60">
        <f t="shared" ref="X205" si="340">+U205-W205</f>
        <v>0</v>
      </c>
      <c r="Y205" s="61">
        <f t="shared" si="332"/>
        <v>1</v>
      </c>
      <c r="Z205" s="61">
        <f t="shared" si="333"/>
        <v>0.13598119512245094</v>
      </c>
      <c r="AA205" s="61">
        <f t="shared" si="334"/>
        <v>0.13598119512245094</v>
      </c>
      <c r="AB205" s="61">
        <f t="shared" si="254"/>
        <v>0.13598119512245094</v>
      </c>
      <c r="AC205" s="62">
        <f t="shared" si="255"/>
        <v>1</v>
      </c>
    </row>
    <row r="206" spans="1:29" ht="94.5" customHeight="1" x14ac:dyDescent="0.25">
      <c r="A206" s="46" t="s">
        <v>355</v>
      </c>
      <c r="B206" s="47" t="s">
        <v>38</v>
      </c>
      <c r="C206" s="47">
        <v>10</v>
      </c>
      <c r="D206" s="47" t="s">
        <v>39</v>
      </c>
      <c r="E206" s="105" t="s">
        <v>356</v>
      </c>
      <c r="F206" s="50">
        <f t="shared" ref="F206:U208" si="341">+F207</f>
        <v>440897072997</v>
      </c>
      <c r="G206" s="50">
        <f t="shared" si="341"/>
        <v>0</v>
      </c>
      <c r="H206" s="50">
        <f t="shared" si="341"/>
        <v>0</v>
      </c>
      <c r="I206" s="50">
        <f t="shared" si="341"/>
        <v>0</v>
      </c>
      <c r="J206" s="50">
        <f t="shared" si="341"/>
        <v>0</v>
      </c>
      <c r="K206" s="50">
        <f t="shared" si="341"/>
        <v>0</v>
      </c>
      <c r="L206" s="50">
        <f t="shared" si="272"/>
        <v>0</v>
      </c>
      <c r="M206" s="50">
        <f t="shared" si="341"/>
        <v>440897072997</v>
      </c>
      <c r="N206" s="51">
        <f t="shared" si="302"/>
        <v>4.3008511485885081E-2</v>
      </c>
      <c r="O206" s="50">
        <f t="shared" si="341"/>
        <v>0</v>
      </c>
      <c r="P206" s="50">
        <f t="shared" si="341"/>
        <v>440897072997</v>
      </c>
      <c r="Q206" s="50">
        <f t="shared" si="335"/>
        <v>0</v>
      </c>
      <c r="R206" s="50">
        <f t="shared" si="341"/>
        <v>440897072997</v>
      </c>
      <c r="S206" s="50">
        <f t="shared" si="341"/>
        <v>0</v>
      </c>
      <c r="T206" s="50">
        <f t="shared" si="341"/>
        <v>0</v>
      </c>
      <c r="U206" s="50">
        <f t="shared" si="341"/>
        <v>91537433236</v>
      </c>
      <c r="V206" s="50">
        <f t="shared" ref="P206:X208" si="342">+V207</f>
        <v>349359639761</v>
      </c>
      <c r="W206" s="50">
        <f t="shared" si="342"/>
        <v>91537433236</v>
      </c>
      <c r="X206" s="50">
        <f t="shared" si="342"/>
        <v>0</v>
      </c>
      <c r="Y206" s="52">
        <f t="shared" si="332"/>
        <v>1</v>
      </c>
      <c r="Z206" s="52">
        <f t="shared" si="333"/>
        <v>0.20761633234209032</v>
      </c>
      <c r="AA206" s="52">
        <f t="shared" si="334"/>
        <v>0.20761633234209032</v>
      </c>
      <c r="AB206" s="52">
        <f t="shared" si="254"/>
        <v>0.20761633234209032</v>
      </c>
      <c r="AC206" s="53">
        <f t="shared" si="255"/>
        <v>1</v>
      </c>
    </row>
    <row r="207" spans="1:29" ht="78" customHeight="1" x14ac:dyDescent="0.25">
      <c r="A207" s="46" t="s">
        <v>357</v>
      </c>
      <c r="B207" s="47" t="s">
        <v>38</v>
      </c>
      <c r="C207" s="47">
        <v>10</v>
      </c>
      <c r="D207" s="47" t="s">
        <v>39</v>
      </c>
      <c r="E207" s="105" t="s">
        <v>258</v>
      </c>
      <c r="F207" s="50">
        <f t="shared" si="341"/>
        <v>440897072997</v>
      </c>
      <c r="G207" s="50">
        <f t="shared" si="341"/>
        <v>0</v>
      </c>
      <c r="H207" s="50">
        <f t="shared" si="341"/>
        <v>0</v>
      </c>
      <c r="I207" s="50">
        <f t="shared" si="341"/>
        <v>0</v>
      </c>
      <c r="J207" s="50">
        <f t="shared" si="341"/>
        <v>0</v>
      </c>
      <c r="K207" s="50">
        <f t="shared" si="341"/>
        <v>0</v>
      </c>
      <c r="L207" s="50">
        <f t="shared" si="272"/>
        <v>0</v>
      </c>
      <c r="M207" s="50">
        <f t="shared" si="341"/>
        <v>440897072997</v>
      </c>
      <c r="N207" s="51">
        <f t="shared" si="302"/>
        <v>4.3008511485885081E-2</v>
      </c>
      <c r="O207" s="50">
        <f t="shared" si="341"/>
        <v>0</v>
      </c>
      <c r="P207" s="50">
        <f t="shared" si="342"/>
        <v>440897072997</v>
      </c>
      <c r="Q207" s="50">
        <f t="shared" si="335"/>
        <v>0</v>
      </c>
      <c r="R207" s="50">
        <f t="shared" si="342"/>
        <v>440897072997</v>
      </c>
      <c r="S207" s="50">
        <f t="shared" si="342"/>
        <v>0</v>
      </c>
      <c r="T207" s="50">
        <f t="shared" si="342"/>
        <v>0</v>
      </c>
      <c r="U207" s="50">
        <f t="shared" si="341"/>
        <v>91537433236</v>
      </c>
      <c r="V207" s="50">
        <f t="shared" si="342"/>
        <v>349359639761</v>
      </c>
      <c r="W207" s="50">
        <f t="shared" si="342"/>
        <v>91537433236</v>
      </c>
      <c r="X207" s="50">
        <f t="shared" si="342"/>
        <v>0</v>
      </c>
      <c r="Y207" s="52">
        <f t="shared" si="332"/>
        <v>1</v>
      </c>
      <c r="Z207" s="52">
        <f t="shared" si="333"/>
        <v>0.20761633234209032</v>
      </c>
      <c r="AA207" s="52">
        <f t="shared" si="334"/>
        <v>0.20761633234209032</v>
      </c>
      <c r="AB207" s="52">
        <f t="shared" si="254"/>
        <v>0.20761633234209032</v>
      </c>
      <c r="AC207" s="53">
        <f t="shared" si="255"/>
        <v>1</v>
      </c>
    </row>
    <row r="208" spans="1:29" ht="42" customHeight="1" x14ac:dyDescent="0.25">
      <c r="A208" s="46" t="s">
        <v>358</v>
      </c>
      <c r="B208" s="47" t="s">
        <v>38</v>
      </c>
      <c r="C208" s="47">
        <v>10</v>
      </c>
      <c r="D208" s="47" t="s">
        <v>39</v>
      </c>
      <c r="E208" s="48" t="s">
        <v>267</v>
      </c>
      <c r="F208" s="50">
        <f t="shared" si="341"/>
        <v>440897072997</v>
      </c>
      <c r="G208" s="50">
        <f t="shared" si="341"/>
        <v>0</v>
      </c>
      <c r="H208" s="50">
        <f t="shared" si="341"/>
        <v>0</v>
      </c>
      <c r="I208" s="50">
        <f t="shared" si="341"/>
        <v>0</v>
      </c>
      <c r="J208" s="50">
        <f t="shared" si="341"/>
        <v>0</v>
      </c>
      <c r="K208" s="50">
        <f t="shared" si="341"/>
        <v>0</v>
      </c>
      <c r="L208" s="50">
        <f t="shared" si="272"/>
        <v>0</v>
      </c>
      <c r="M208" s="50">
        <f t="shared" si="341"/>
        <v>440897072997</v>
      </c>
      <c r="N208" s="51">
        <f t="shared" si="302"/>
        <v>4.3008511485885081E-2</v>
      </c>
      <c r="O208" s="50">
        <f t="shared" si="341"/>
        <v>0</v>
      </c>
      <c r="P208" s="50">
        <f t="shared" si="342"/>
        <v>440897072997</v>
      </c>
      <c r="Q208" s="50">
        <f t="shared" si="335"/>
        <v>0</v>
      </c>
      <c r="R208" s="50">
        <f t="shared" si="342"/>
        <v>440897072997</v>
      </c>
      <c r="S208" s="50">
        <f t="shared" si="342"/>
        <v>0</v>
      </c>
      <c r="T208" s="50">
        <f t="shared" si="342"/>
        <v>0</v>
      </c>
      <c r="U208" s="50">
        <f t="shared" si="341"/>
        <v>91537433236</v>
      </c>
      <c r="V208" s="50">
        <f t="shared" si="342"/>
        <v>349359639761</v>
      </c>
      <c r="W208" s="50">
        <f t="shared" si="342"/>
        <v>91537433236</v>
      </c>
      <c r="X208" s="50">
        <f t="shared" si="342"/>
        <v>0</v>
      </c>
      <c r="Y208" s="52">
        <f t="shared" si="332"/>
        <v>1</v>
      </c>
      <c r="Z208" s="52">
        <f t="shared" si="333"/>
        <v>0.20761633234209032</v>
      </c>
      <c r="AA208" s="52">
        <f t="shared" si="334"/>
        <v>0.20761633234209032</v>
      </c>
      <c r="AB208" s="52">
        <f t="shared" si="254"/>
        <v>0.20761633234209032</v>
      </c>
      <c r="AC208" s="53">
        <f t="shared" si="255"/>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72"/>
        <v>0</v>
      </c>
      <c r="M209" s="58">
        <f>+F209+L209</f>
        <v>440897072997</v>
      </c>
      <c r="N209" s="59">
        <f t="shared" si="302"/>
        <v>4.3008511485885081E-2</v>
      </c>
      <c r="O209" s="57">
        <v>0</v>
      </c>
      <c r="P209" s="57">
        <v>440897072997</v>
      </c>
      <c r="Q209" s="57">
        <f t="shared" ref="Q209" si="343">M209-P209</f>
        <v>0</v>
      </c>
      <c r="R209" s="109">
        <v>440897072997</v>
      </c>
      <c r="S209" s="57">
        <f t="shared" ref="S209" si="344">+M209-R209</f>
        <v>0</v>
      </c>
      <c r="T209" s="57">
        <f>P209-R209</f>
        <v>0</v>
      </c>
      <c r="U209" s="109">
        <v>91537433236</v>
      </c>
      <c r="V209" s="57">
        <f t="shared" ref="V209" si="345">+R209-U209</f>
        <v>349359639761</v>
      </c>
      <c r="W209" s="109">
        <v>91537433236</v>
      </c>
      <c r="X209" s="60">
        <f t="shared" ref="X209" si="346">+U209-W209</f>
        <v>0</v>
      </c>
      <c r="Y209" s="61">
        <f t="shared" si="332"/>
        <v>1</v>
      </c>
      <c r="Z209" s="61">
        <f t="shared" si="333"/>
        <v>0.20761633234209032</v>
      </c>
      <c r="AA209" s="61">
        <f t="shared" si="334"/>
        <v>0.20761633234209032</v>
      </c>
      <c r="AB209" s="61">
        <f t="shared" si="254"/>
        <v>0.20761633234209032</v>
      </c>
      <c r="AC209" s="62">
        <f t="shared" si="255"/>
        <v>1</v>
      </c>
    </row>
    <row r="210" spans="1:29" ht="75.75" customHeight="1" x14ac:dyDescent="0.25">
      <c r="A210" s="46" t="s">
        <v>360</v>
      </c>
      <c r="B210" s="47" t="s">
        <v>38</v>
      </c>
      <c r="C210" s="47">
        <v>10</v>
      </c>
      <c r="D210" s="47" t="s">
        <v>39</v>
      </c>
      <c r="E210" s="105" t="s">
        <v>361</v>
      </c>
      <c r="F210" s="50">
        <f t="shared" ref="F210:U216" si="347">+F211</f>
        <v>80015521846</v>
      </c>
      <c r="G210" s="50">
        <f t="shared" si="347"/>
        <v>0</v>
      </c>
      <c r="H210" s="50">
        <f t="shared" si="347"/>
        <v>0</v>
      </c>
      <c r="I210" s="50">
        <f t="shared" si="347"/>
        <v>0</v>
      </c>
      <c r="J210" s="50">
        <f t="shared" si="347"/>
        <v>0</v>
      </c>
      <c r="K210" s="50">
        <f t="shared" si="347"/>
        <v>0</v>
      </c>
      <c r="L210" s="50">
        <f t="shared" si="272"/>
        <v>0</v>
      </c>
      <c r="M210" s="50">
        <f t="shared" si="347"/>
        <v>80015521846</v>
      </c>
      <c r="N210" s="51">
        <f t="shared" si="302"/>
        <v>7.8053330383216117E-3</v>
      </c>
      <c r="O210" s="50">
        <f t="shared" si="347"/>
        <v>0</v>
      </c>
      <c r="P210" s="50">
        <f t="shared" si="347"/>
        <v>80015521846</v>
      </c>
      <c r="Q210" s="50">
        <f t="shared" si="347"/>
        <v>0</v>
      </c>
      <c r="R210" s="50">
        <f t="shared" si="347"/>
        <v>80015521846</v>
      </c>
      <c r="S210" s="50">
        <f t="shared" si="347"/>
        <v>0</v>
      </c>
      <c r="T210" s="50">
        <f t="shared" si="347"/>
        <v>0</v>
      </c>
      <c r="U210" s="50">
        <f t="shared" si="347"/>
        <v>16817128222</v>
      </c>
      <c r="V210" s="50">
        <f t="shared" ref="V210:X212" si="348">+V211</f>
        <v>63198393624</v>
      </c>
      <c r="W210" s="50">
        <f t="shared" si="348"/>
        <v>16817128222</v>
      </c>
      <c r="X210" s="50">
        <f t="shared" si="348"/>
        <v>0</v>
      </c>
      <c r="Y210" s="52">
        <f t="shared" si="332"/>
        <v>1</v>
      </c>
      <c r="Z210" s="52">
        <f t="shared" si="333"/>
        <v>0.21017332430033628</v>
      </c>
      <c r="AA210" s="52">
        <f t="shared" si="334"/>
        <v>0.21017332430033628</v>
      </c>
      <c r="AB210" s="52">
        <f t="shared" si="254"/>
        <v>0.21017332430033628</v>
      </c>
      <c r="AC210" s="53">
        <f t="shared" si="255"/>
        <v>1</v>
      </c>
    </row>
    <row r="211" spans="1:29" ht="75.75" customHeight="1" x14ac:dyDescent="0.25">
      <c r="A211" s="46" t="s">
        <v>362</v>
      </c>
      <c r="B211" s="47" t="s">
        <v>38</v>
      </c>
      <c r="C211" s="47">
        <v>10</v>
      </c>
      <c r="D211" s="47" t="s">
        <v>39</v>
      </c>
      <c r="E211" s="105" t="s">
        <v>258</v>
      </c>
      <c r="F211" s="50">
        <f t="shared" si="347"/>
        <v>80015521846</v>
      </c>
      <c r="G211" s="50">
        <f t="shared" si="347"/>
        <v>0</v>
      </c>
      <c r="H211" s="50">
        <f t="shared" si="347"/>
        <v>0</v>
      </c>
      <c r="I211" s="50">
        <f t="shared" si="347"/>
        <v>0</v>
      </c>
      <c r="J211" s="50">
        <f t="shared" si="347"/>
        <v>0</v>
      </c>
      <c r="K211" s="50">
        <f t="shared" si="347"/>
        <v>0</v>
      </c>
      <c r="L211" s="50">
        <f t="shared" si="272"/>
        <v>0</v>
      </c>
      <c r="M211" s="50">
        <f t="shared" si="347"/>
        <v>80015521846</v>
      </c>
      <c r="N211" s="51">
        <f t="shared" si="302"/>
        <v>7.8053330383216117E-3</v>
      </c>
      <c r="O211" s="50">
        <f t="shared" si="347"/>
        <v>0</v>
      </c>
      <c r="P211" s="50">
        <f t="shared" si="347"/>
        <v>80015521846</v>
      </c>
      <c r="Q211" s="50">
        <f t="shared" si="347"/>
        <v>0</v>
      </c>
      <c r="R211" s="50">
        <f t="shared" si="347"/>
        <v>80015521846</v>
      </c>
      <c r="S211" s="50">
        <f t="shared" si="347"/>
        <v>0</v>
      </c>
      <c r="T211" s="50">
        <f t="shared" si="347"/>
        <v>0</v>
      </c>
      <c r="U211" s="50">
        <f t="shared" si="347"/>
        <v>16817128222</v>
      </c>
      <c r="V211" s="50">
        <f t="shared" si="348"/>
        <v>63198393624</v>
      </c>
      <c r="W211" s="50">
        <f t="shared" si="348"/>
        <v>16817128222</v>
      </c>
      <c r="X211" s="50">
        <f t="shared" si="348"/>
        <v>0</v>
      </c>
      <c r="Y211" s="52">
        <f t="shared" si="332"/>
        <v>1</v>
      </c>
      <c r="Z211" s="52">
        <f t="shared" si="333"/>
        <v>0.21017332430033628</v>
      </c>
      <c r="AA211" s="52">
        <f t="shared" si="334"/>
        <v>0.21017332430033628</v>
      </c>
      <c r="AB211" s="52">
        <f t="shared" si="254"/>
        <v>0.21017332430033628</v>
      </c>
      <c r="AC211" s="53">
        <f t="shared" si="255"/>
        <v>1</v>
      </c>
    </row>
    <row r="212" spans="1:29" ht="42" customHeight="1" x14ac:dyDescent="0.25">
      <c r="A212" s="46" t="s">
        <v>363</v>
      </c>
      <c r="B212" s="47" t="s">
        <v>38</v>
      </c>
      <c r="C212" s="47">
        <v>10</v>
      </c>
      <c r="D212" s="47" t="s">
        <v>39</v>
      </c>
      <c r="E212" s="105" t="s">
        <v>267</v>
      </c>
      <c r="F212" s="50">
        <f t="shared" si="347"/>
        <v>80015521846</v>
      </c>
      <c r="G212" s="50">
        <f t="shared" si="347"/>
        <v>0</v>
      </c>
      <c r="H212" s="50">
        <f t="shared" si="347"/>
        <v>0</v>
      </c>
      <c r="I212" s="50">
        <f t="shared" si="347"/>
        <v>0</v>
      </c>
      <c r="J212" s="50">
        <f t="shared" si="347"/>
        <v>0</v>
      </c>
      <c r="K212" s="50">
        <f t="shared" si="347"/>
        <v>0</v>
      </c>
      <c r="L212" s="50">
        <f t="shared" si="272"/>
        <v>0</v>
      </c>
      <c r="M212" s="50">
        <f t="shared" si="347"/>
        <v>80015521846</v>
      </c>
      <c r="N212" s="51">
        <f t="shared" si="302"/>
        <v>7.8053330383216117E-3</v>
      </c>
      <c r="O212" s="50">
        <f t="shared" si="347"/>
        <v>0</v>
      </c>
      <c r="P212" s="50">
        <f t="shared" si="347"/>
        <v>80015521846</v>
      </c>
      <c r="Q212" s="50">
        <f t="shared" si="347"/>
        <v>0</v>
      </c>
      <c r="R212" s="50">
        <f t="shared" si="347"/>
        <v>80015521846</v>
      </c>
      <c r="S212" s="50">
        <f t="shared" si="347"/>
        <v>0</v>
      </c>
      <c r="T212" s="50">
        <f t="shared" si="347"/>
        <v>0</v>
      </c>
      <c r="U212" s="50">
        <f t="shared" si="347"/>
        <v>16817128222</v>
      </c>
      <c r="V212" s="50">
        <f t="shared" si="348"/>
        <v>63198393624</v>
      </c>
      <c r="W212" s="50">
        <f t="shared" si="348"/>
        <v>16817128222</v>
      </c>
      <c r="X212" s="50">
        <f t="shared" si="348"/>
        <v>0</v>
      </c>
      <c r="Y212" s="52">
        <f t="shared" si="332"/>
        <v>1</v>
      </c>
      <c r="Z212" s="52">
        <f t="shared" si="333"/>
        <v>0.21017332430033628</v>
      </c>
      <c r="AA212" s="52">
        <f t="shared" si="334"/>
        <v>0.21017332430033628</v>
      </c>
      <c r="AB212" s="52">
        <f t="shared" si="254"/>
        <v>0.21017332430033628</v>
      </c>
      <c r="AC212" s="53">
        <f t="shared" si="255"/>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72"/>
        <v>0</v>
      </c>
      <c r="M213" s="58">
        <f>+F213+L213</f>
        <v>80015521846</v>
      </c>
      <c r="N213" s="59">
        <f t="shared" si="302"/>
        <v>7.8053330383216117E-3</v>
      </c>
      <c r="O213" s="57">
        <v>0</v>
      </c>
      <c r="P213" s="57">
        <v>80015521846</v>
      </c>
      <c r="Q213" s="57">
        <f t="shared" ref="Q213" si="349">M213-P213</f>
        <v>0</v>
      </c>
      <c r="R213" s="109">
        <v>80015521846</v>
      </c>
      <c r="S213" s="57">
        <f t="shared" ref="S213" si="350">+M213-R213</f>
        <v>0</v>
      </c>
      <c r="T213" s="57">
        <f>P213-R213</f>
        <v>0</v>
      </c>
      <c r="U213" s="109">
        <v>16817128222</v>
      </c>
      <c r="V213" s="57">
        <f t="shared" ref="V213" si="351">+R213-U213</f>
        <v>63198393624</v>
      </c>
      <c r="W213" s="109">
        <v>16817128222</v>
      </c>
      <c r="X213" s="60">
        <f t="shared" ref="X213" si="352">+U213-W213</f>
        <v>0</v>
      </c>
      <c r="Y213" s="61">
        <f t="shared" si="332"/>
        <v>1</v>
      </c>
      <c r="Z213" s="61">
        <f t="shared" si="333"/>
        <v>0.21017332430033628</v>
      </c>
      <c r="AA213" s="61">
        <f t="shared" si="334"/>
        <v>0.21017332430033628</v>
      </c>
      <c r="AB213" s="61">
        <f t="shared" si="254"/>
        <v>0.21017332430033628</v>
      </c>
      <c r="AC213" s="62">
        <f t="shared" si="255"/>
        <v>1</v>
      </c>
    </row>
    <row r="214" spans="1:29" ht="67.5" customHeight="1" x14ac:dyDescent="0.25">
      <c r="A214" s="46" t="s">
        <v>365</v>
      </c>
      <c r="B214" s="115" t="s">
        <v>38</v>
      </c>
      <c r="C214" s="47">
        <v>10</v>
      </c>
      <c r="D214" s="47" t="s">
        <v>39</v>
      </c>
      <c r="E214" s="105" t="s">
        <v>366</v>
      </c>
      <c r="F214" s="50">
        <f t="shared" ref="F214:U216" si="353">+F215</f>
        <v>46376806594</v>
      </c>
      <c r="G214" s="50">
        <f t="shared" si="353"/>
        <v>0</v>
      </c>
      <c r="H214" s="50">
        <f t="shared" si="353"/>
        <v>0</v>
      </c>
      <c r="I214" s="50">
        <f t="shared" si="353"/>
        <v>0</v>
      </c>
      <c r="J214" s="50">
        <f t="shared" si="353"/>
        <v>0</v>
      </c>
      <c r="K214" s="50">
        <f t="shared" si="353"/>
        <v>0</v>
      </c>
      <c r="L214" s="50">
        <f t="shared" si="272"/>
        <v>0</v>
      </c>
      <c r="M214" s="50">
        <f t="shared" si="353"/>
        <v>46376806594</v>
      </c>
      <c r="N214" s="51">
        <f t="shared" si="302"/>
        <v>4.523952507823276E-3</v>
      </c>
      <c r="O214" s="50">
        <f t="shared" si="353"/>
        <v>0</v>
      </c>
      <c r="P214" s="50">
        <f t="shared" si="353"/>
        <v>41924000000</v>
      </c>
      <c r="Q214" s="50">
        <f t="shared" si="347"/>
        <v>4452806594</v>
      </c>
      <c r="R214" s="50">
        <f t="shared" si="353"/>
        <v>41904000000</v>
      </c>
      <c r="S214" s="50">
        <f t="shared" si="353"/>
        <v>4472806594</v>
      </c>
      <c r="T214" s="50">
        <f t="shared" si="353"/>
        <v>20000000</v>
      </c>
      <c r="U214" s="50">
        <f t="shared" si="353"/>
        <v>1534822215</v>
      </c>
      <c r="V214" s="50">
        <f t="shared" ref="V214:X216" si="354">+V215</f>
        <v>40369177785</v>
      </c>
      <c r="W214" s="50">
        <f t="shared" si="354"/>
        <v>1534822215</v>
      </c>
      <c r="X214" s="50">
        <f t="shared" si="354"/>
        <v>0</v>
      </c>
      <c r="Y214" s="52">
        <f t="shared" si="332"/>
        <v>0.90355509741848694</v>
      </c>
      <c r="Z214" s="52">
        <f t="shared" si="333"/>
        <v>3.3094607579094666E-2</v>
      </c>
      <c r="AA214" s="52">
        <f t="shared" si="334"/>
        <v>3.3094607579094666E-2</v>
      </c>
      <c r="AB214" s="52">
        <f t="shared" si="254"/>
        <v>3.6627105168957619E-2</v>
      </c>
      <c r="AC214" s="53">
        <f t="shared" si="255"/>
        <v>1</v>
      </c>
    </row>
    <row r="215" spans="1:29" ht="67.5" customHeight="1" x14ac:dyDescent="0.25">
      <c r="A215" s="46" t="s">
        <v>367</v>
      </c>
      <c r="B215" s="115" t="s">
        <v>38</v>
      </c>
      <c r="C215" s="47">
        <v>10</v>
      </c>
      <c r="D215" s="47" t="s">
        <v>39</v>
      </c>
      <c r="E215" s="105" t="s">
        <v>258</v>
      </c>
      <c r="F215" s="50">
        <f t="shared" si="353"/>
        <v>46376806594</v>
      </c>
      <c r="G215" s="50">
        <f t="shared" si="353"/>
        <v>0</v>
      </c>
      <c r="H215" s="50">
        <f t="shared" si="353"/>
        <v>0</v>
      </c>
      <c r="I215" s="50">
        <f t="shared" si="353"/>
        <v>0</v>
      </c>
      <c r="J215" s="50">
        <f t="shared" si="353"/>
        <v>0</v>
      </c>
      <c r="K215" s="50">
        <f t="shared" si="353"/>
        <v>0</v>
      </c>
      <c r="L215" s="50">
        <f t="shared" si="272"/>
        <v>0</v>
      </c>
      <c r="M215" s="50">
        <f t="shared" si="353"/>
        <v>46376806594</v>
      </c>
      <c r="N215" s="51">
        <f t="shared" si="302"/>
        <v>4.523952507823276E-3</v>
      </c>
      <c r="O215" s="50">
        <f t="shared" si="353"/>
        <v>0</v>
      </c>
      <c r="P215" s="50">
        <f t="shared" si="353"/>
        <v>41924000000</v>
      </c>
      <c r="Q215" s="50">
        <f t="shared" si="347"/>
        <v>4452806594</v>
      </c>
      <c r="R215" s="50">
        <f t="shared" si="353"/>
        <v>41904000000</v>
      </c>
      <c r="S215" s="50">
        <f t="shared" si="353"/>
        <v>4472806594</v>
      </c>
      <c r="T215" s="50">
        <f t="shared" si="353"/>
        <v>20000000</v>
      </c>
      <c r="U215" s="50">
        <f t="shared" si="353"/>
        <v>1534822215</v>
      </c>
      <c r="V215" s="50">
        <f t="shared" si="354"/>
        <v>40369177785</v>
      </c>
      <c r="W215" s="50">
        <f t="shared" si="354"/>
        <v>1534822215</v>
      </c>
      <c r="X215" s="50">
        <f t="shared" si="354"/>
        <v>0</v>
      </c>
      <c r="Y215" s="52">
        <f t="shared" si="332"/>
        <v>0.90355509741848694</v>
      </c>
      <c r="Z215" s="52">
        <f t="shared" si="333"/>
        <v>3.3094607579094666E-2</v>
      </c>
      <c r="AA215" s="52">
        <f t="shared" si="334"/>
        <v>3.3094607579094666E-2</v>
      </c>
      <c r="AB215" s="52">
        <f t="shared" si="254"/>
        <v>3.6627105168957619E-2</v>
      </c>
      <c r="AC215" s="53">
        <f t="shared" si="255"/>
        <v>1</v>
      </c>
    </row>
    <row r="216" spans="1:29" ht="41.25" customHeight="1" x14ac:dyDescent="0.25">
      <c r="A216" s="46" t="s">
        <v>368</v>
      </c>
      <c r="B216" s="115" t="s">
        <v>38</v>
      </c>
      <c r="C216" s="47">
        <v>10</v>
      </c>
      <c r="D216" s="47" t="s">
        <v>39</v>
      </c>
      <c r="E216" s="48" t="s">
        <v>267</v>
      </c>
      <c r="F216" s="50">
        <f t="shared" si="353"/>
        <v>46376806594</v>
      </c>
      <c r="G216" s="50">
        <f t="shared" si="353"/>
        <v>0</v>
      </c>
      <c r="H216" s="50">
        <f t="shared" si="353"/>
        <v>0</v>
      </c>
      <c r="I216" s="50">
        <f t="shared" si="353"/>
        <v>0</v>
      </c>
      <c r="J216" s="50">
        <f t="shared" si="353"/>
        <v>0</v>
      </c>
      <c r="K216" s="50">
        <f t="shared" si="353"/>
        <v>0</v>
      </c>
      <c r="L216" s="50">
        <f t="shared" si="272"/>
        <v>0</v>
      </c>
      <c r="M216" s="50">
        <f t="shared" si="353"/>
        <v>46376806594</v>
      </c>
      <c r="N216" s="51">
        <f t="shared" si="302"/>
        <v>4.523952507823276E-3</v>
      </c>
      <c r="O216" s="50">
        <f t="shared" si="353"/>
        <v>0</v>
      </c>
      <c r="P216" s="50">
        <f t="shared" si="353"/>
        <v>41924000000</v>
      </c>
      <c r="Q216" s="50">
        <f t="shared" si="347"/>
        <v>4452806594</v>
      </c>
      <c r="R216" s="50">
        <f t="shared" si="353"/>
        <v>41904000000</v>
      </c>
      <c r="S216" s="50">
        <f t="shared" si="353"/>
        <v>4472806594</v>
      </c>
      <c r="T216" s="50">
        <f t="shared" si="353"/>
        <v>20000000</v>
      </c>
      <c r="U216" s="50">
        <f t="shared" si="353"/>
        <v>1534822215</v>
      </c>
      <c r="V216" s="50">
        <f t="shared" si="354"/>
        <v>40369177785</v>
      </c>
      <c r="W216" s="50">
        <f t="shared" si="354"/>
        <v>1534822215</v>
      </c>
      <c r="X216" s="50">
        <f t="shared" si="354"/>
        <v>0</v>
      </c>
      <c r="Y216" s="52">
        <f t="shared" si="332"/>
        <v>0.90355509741848694</v>
      </c>
      <c r="Z216" s="52">
        <f t="shared" si="333"/>
        <v>3.3094607579094666E-2</v>
      </c>
      <c r="AA216" s="52">
        <f t="shared" si="334"/>
        <v>3.3094607579094666E-2</v>
      </c>
      <c r="AB216" s="52">
        <f t="shared" si="254"/>
        <v>3.6627105168957619E-2</v>
      </c>
      <c r="AC216" s="53">
        <f t="shared" si="255"/>
        <v>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72"/>
        <v>0</v>
      </c>
      <c r="M217" s="58">
        <f>+F217+L217</f>
        <v>46376806594</v>
      </c>
      <c r="N217" s="59">
        <f t="shared" si="302"/>
        <v>4.523952507823276E-3</v>
      </c>
      <c r="O217" s="57">
        <v>0</v>
      </c>
      <c r="P217" s="57">
        <v>41924000000</v>
      </c>
      <c r="Q217" s="57">
        <f t="shared" ref="Q217" si="355">M217-P217</f>
        <v>4452806594</v>
      </c>
      <c r="R217" s="57">
        <v>41904000000</v>
      </c>
      <c r="S217" s="57">
        <f t="shared" ref="S217" si="356">+M217-R217</f>
        <v>4472806594</v>
      </c>
      <c r="T217" s="57">
        <f>P217-R217</f>
        <v>20000000</v>
      </c>
      <c r="U217" s="57">
        <v>1534822215</v>
      </c>
      <c r="V217" s="57">
        <f t="shared" ref="V217" si="357">+R217-U217</f>
        <v>40369177785</v>
      </c>
      <c r="W217" s="57">
        <v>1534822215</v>
      </c>
      <c r="X217" s="60">
        <f t="shared" ref="X217" si="358">+U217-W217</f>
        <v>0</v>
      </c>
      <c r="Y217" s="61">
        <f t="shared" si="332"/>
        <v>0.90355509741848694</v>
      </c>
      <c r="Z217" s="61">
        <f t="shared" si="333"/>
        <v>3.3094607579094666E-2</v>
      </c>
      <c r="AA217" s="61">
        <f t="shared" si="334"/>
        <v>3.3094607579094666E-2</v>
      </c>
      <c r="AB217" s="61">
        <f t="shared" si="254"/>
        <v>3.6627105168957619E-2</v>
      </c>
      <c r="AC217" s="62">
        <f t="shared" si="255"/>
        <v>1</v>
      </c>
    </row>
    <row r="218" spans="1:29" ht="88.5" customHeight="1" x14ac:dyDescent="0.25">
      <c r="A218" s="46" t="s">
        <v>370</v>
      </c>
      <c r="B218" s="115" t="s">
        <v>38</v>
      </c>
      <c r="C218" s="47">
        <v>10</v>
      </c>
      <c r="D218" s="47" t="s">
        <v>39</v>
      </c>
      <c r="E218" s="105" t="s">
        <v>371</v>
      </c>
      <c r="F218" s="50">
        <f t="shared" ref="F218:U220" si="359">+F219</f>
        <v>367475464543</v>
      </c>
      <c r="G218" s="50">
        <f t="shared" si="359"/>
        <v>0</v>
      </c>
      <c r="H218" s="50">
        <f t="shared" si="359"/>
        <v>0</v>
      </c>
      <c r="I218" s="50">
        <f t="shared" si="359"/>
        <v>0</v>
      </c>
      <c r="J218" s="50">
        <f t="shared" si="359"/>
        <v>0</v>
      </c>
      <c r="K218" s="50">
        <f t="shared" si="359"/>
        <v>0</v>
      </c>
      <c r="L218" s="50">
        <f t="shared" si="272"/>
        <v>0</v>
      </c>
      <c r="M218" s="50">
        <f t="shared" si="359"/>
        <v>367475464543</v>
      </c>
      <c r="N218" s="51">
        <f t="shared" si="302"/>
        <v>3.5846399773414035E-2</v>
      </c>
      <c r="O218" s="50">
        <f t="shared" si="359"/>
        <v>0</v>
      </c>
      <c r="P218" s="50">
        <f t="shared" si="359"/>
        <v>367475464543</v>
      </c>
      <c r="Q218" s="50">
        <f t="shared" si="359"/>
        <v>0</v>
      </c>
      <c r="R218" s="50">
        <f t="shared" si="359"/>
        <v>367475464543</v>
      </c>
      <c r="S218" s="50">
        <f t="shared" si="359"/>
        <v>0</v>
      </c>
      <c r="T218" s="50">
        <f t="shared" si="359"/>
        <v>0</v>
      </c>
      <c r="U218" s="50">
        <f t="shared" si="359"/>
        <v>0</v>
      </c>
      <c r="V218" s="50">
        <f t="shared" ref="V218:X220" si="360">+V219</f>
        <v>367475464543</v>
      </c>
      <c r="W218" s="50">
        <f t="shared" si="360"/>
        <v>0</v>
      </c>
      <c r="X218" s="50">
        <f t="shared" si="360"/>
        <v>0</v>
      </c>
      <c r="Y218" s="52">
        <f t="shared" si="332"/>
        <v>1</v>
      </c>
      <c r="Z218" s="52">
        <f t="shared" si="333"/>
        <v>0</v>
      </c>
      <c r="AA218" s="52">
        <f t="shared" si="334"/>
        <v>0</v>
      </c>
      <c r="AB218" s="52">
        <f t="shared" si="254"/>
        <v>0</v>
      </c>
      <c r="AC218" s="53" t="s">
        <v>41</v>
      </c>
    </row>
    <row r="219" spans="1:29" ht="83.25" customHeight="1" x14ac:dyDescent="0.25">
      <c r="A219" s="46" t="s">
        <v>372</v>
      </c>
      <c r="B219" s="115" t="s">
        <v>38</v>
      </c>
      <c r="C219" s="47">
        <v>10</v>
      </c>
      <c r="D219" s="47" t="s">
        <v>39</v>
      </c>
      <c r="E219" s="105" t="s">
        <v>258</v>
      </c>
      <c r="F219" s="50">
        <f t="shared" si="359"/>
        <v>367475464543</v>
      </c>
      <c r="G219" s="50">
        <f t="shared" si="359"/>
        <v>0</v>
      </c>
      <c r="H219" s="50">
        <f t="shared" si="359"/>
        <v>0</v>
      </c>
      <c r="I219" s="50">
        <f t="shared" si="359"/>
        <v>0</v>
      </c>
      <c r="J219" s="50">
        <f t="shared" si="359"/>
        <v>0</v>
      </c>
      <c r="K219" s="50">
        <f t="shared" si="359"/>
        <v>0</v>
      </c>
      <c r="L219" s="50">
        <f t="shared" si="272"/>
        <v>0</v>
      </c>
      <c r="M219" s="50">
        <f t="shared" si="359"/>
        <v>367475464543</v>
      </c>
      <c r="N219" s="51">
        <f t="shared" si="302"/>
        <v>3.5846399773414035E-2</v>
      </c>
      <c r="O219" s="50">
        <f t="shared" si="359"/>
        <v>0</v>
      </c>
      <c r="P219" s="50">
        <f t="shared" si="359"/>
        <v>367475464543</v>
      </c>
      <c r="Q219" s="50">
        <f t="shared" si="359"/>
        <v>0</v>
      </c>
      <c r="R219" s="50">
        <f t="shared" si="359"/>
        <v>367475464543</v>
      </c>
      <c r="S219" s="50">
        <f t="shared" si="359"/>
        <v>0</v>
      </c>
      <c r="T219" s="50">
        <f t="shared" si="359"/>
        <v>0</v>
      </c>
      <c r="U219" s="50">
        <f t="shared" si="359"/>
        <v>0</v>
      </c>
      <c r="V219" s="50">
        <f t="shared" si="360"/>
        <v>367475464543</v>
      </c>
      <c r="W219" s="50">
        <f t="shared" si="360"/>
        <v>0</v>
      </c>
      <c r="X219" s="50">
        <f t="shared" si="360"/>
        <v>0</v>
      </c>
      <c r="Y219" s="52">
        <f t="shared" si="332"/>
        <v>1</v>
      </c>
      <c r="Z219" s="52">
        <f t="shared" si="333"/>
        <v>0</v>
      </c>
      <c r="AA219" s="52">
        <f t="shared" si="334"/>
        <v>0</v>
      </c>
      <c r="AB219" s="52">
        <f t="shared" si="254"/>
        <v>0</v>
      </c>
      <c r="AC219" s="53" t="s">
        <v>41</v>
      </c>
    </row>
    <row r="220" spans="1:29" ht="42" customHeight="1" x14ac:dyDescent="0.25">
      <c r="A220" s="46" t="s">
        <v>373</v>
      </c>
      <c r="B220" s="115" t="s">
        <v>38</v>
      </c>
      <c r="C220" s="47">
        <v>10</v>
      </c>
      <c r="D220" s="47" t="s">
        <v>39</v>
      </c>
      <c r="E220" s="48" t="s">
        <v>267</v>
      </c>
      <c r="F220" s="50">
        <f t="shared" si="359"/>
        <v>367475464543</v>
      </c>
      <c r="G220" s="50">
        <f t="shared" si="359"/>
        <v>0</v>
      </c>
      <c r="H220" s="50">
        <f t="shared" si="359"/>
        <v>0</v>
      </c>
      <c r="I220" s="50">
        <f t="shared" si="359"/>
        <v>0</v>
      </c>
      <c r="J220" s="50">
        <f t="shared" si="359"/>
        <v>0</v>
      </c>
      <c r="K220" s="50">
        <f t="shared" si="359"/>
        <v>0</v>
      </c>
      <c r="L220" s="50">
        <f t="shared" si="272"/>
        <v>0</v>
      </c>
      <c r="M220" s="50">
        <f t="shared" si="359"/>
        <v>367475464543</v>
      </c>
      <c r="N220" s="51">
        <f t="shared" si="302"/>
        <v>3.5846399773414035E-2</v>
      </c>
      <c r="O220" s="50">
        <f t="shared" si="359"/>
        <v>0</v>
      </c>
      <c r="P220" s="50">
        <f t="shared" si="359"/>
        <v>367475464543</v>
      </c>
      <c r="Q220" s="50">
        <f t="shared" si="359"/>
        <v>0</v>
      </c>
      <c r="R220" s="50">
        <f t="shared" si="359"/>
        <v>367475464543</v>
      </c>
      <c r="S220" s="50">
        <f t="shared" si="359"/>
        <v>0</v>
      </c>
      <c r="T220" s="50">
        <f t="shared" si="359"/>
        <v>0</v>
      </c>
      <c r="U220" s="50">
        <f t="shared" si="359"/>
        <v>0</v>
      </c>
      <c r="V220" s="50">
        <f t="shared" si="360"/>
        <v>367475464543</v>
      </c>
      <c r="W220" s="50">
        <f t="shared" si="360"/>
        <v>0</v>
      </c>
      <c r="X220" s="50">
        <f t="shared" si="360"/>
        <v>0</v>
      </c>
      <c r="Y220" s="52">
        <f t="shared" si="332"/>
        <v>1</v>
      </c>
      <c r="Z220" s="52">
        <f t="shared" si="333"/>
        <v>0</v>
      </c>
      <c r="AA220" s="52">
        <f t="shared" si="334"/>
        <v>0</v>
      </c>
      <c r="AB220" s="52">
        <f t="shared" si="254"/>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72"/>
        <v>0</v>
      </c>
      <c r="M221" s="58">
        <f>+F221+L221</f>
        <v>367475464543</v>
      </c>
      <c r="N221" s="59">
        <f t="shared" si="302"/>
        <v>3.5846399773414035E-2</v>
      </c>
      <c r="O221" s="57">
        <v>0</v>
      </c>
      <c r="P221" s="57">
        <v>367475464543</v>
      </c>
      <c r="Q221" s="57">
        <f t="shared" ref="Q221" si="361">M221-P221</f>
        <v>0</v>
      </c>
      <c r="R221" s="57">
        <v>367475464543</v>
      </c>
      <c r="S221" s="57">
        <f t="shared" ref="S221" si="362">+M221-R221</f>
        <v>0</v>
      </c>
      <c r="T221" s="57">
        <f>P221-R221</f>
        <v>0</v>
      </c>
      <c r="U221" s="57">
        <v>0</v>
      </c>
      <c r="V221" s="57">
        <f t="shared" ref="V221" si="363">+R221-U221</f>
        <v>367475464543</v>
      </c>
      <c r="W221" s="57">
        <v>0</v>
      </c>
      <c r="X221" s="60">
        <f t="shared" ref="X221" si="364">+U221-W221</f>
        <v>0</v>
      </c>
      <c r="Y221" s="61">
        <f t="shared" si="332"/>
        <v>1</v>
      </c>
      <c r="Z221" s="61">
        <f t="shared" si="333"/>
        <v>0</v>
      </c>
      <c r="AA221" s="61">
        <f t="shared" si="334"/>
        <v>0</v>
      </c>
      <c r="AB221" s="61">
        <f t="shared" ref="AB221:AB270" si="365">+U221/R221</f>
        <v>0</v>
      </c>
      <c r="AC221" s="62" t="s">
        <v>41</v>
      </c>
    </row>
    <row r="222" spans="1:29" ht="84" customHeight="1" x14ac:dyDescent="0.25">
      <c r="A222" s="46" t="s">
        <v>375</v>
      </c>
      <c r="B222" s="115" t="s">
        <v>38</v>
      </c>
      <c r="C222" s="47">
        <v>10</v>
      </c>
      <c r="D222" s="47" t="s">
        <v>39</v>
      </c>
      <c r="E222" s="105" t="s">
        <v>376</v>
      </c>
      <c r="F222" s="50">
        <f t="shared" ref="F222:U224" si="366">+F223</f>
        <v>179912305650</v>
      </c>
      <c r="G222" s="50">
        <f t="shared" si="366"/>
        <v>0</v>
      </c>
      <c r="H222" s="50">
        <f t="shared" si="366"/>
        <v>0</v>
      </c>
      <c r="I222" s="50">
        <f t="shared" si="366"/>
        <v>0</v>
      </c>
      <c r="J222" s="50">
        <f t="shared" si="366"/>
        <v>0</v>
      </c>
      <c r="K222" s="50">
        <f t="shared" si="366"/>
        <v>0</v>
      </c>
      <c r="L222" s="50">
        <f t="shared" si="272"/>
        <v>0</v>
      </c>
      <c r="M222" s="50">
        <f t="shared" si="366"/>
        <v>179912305650</v>
      </c>
      <c r="N222" s="51">
        <f t="shared" si="302"/>
        <v>1.7550038178758203E-2</v>
      </c>
      <c r="O222" s="50">
        <f t="shared" si="366"/>
        <v>0</v>
      </c>
      <c r="P222" s="50">
        <f t="shared" si="366"/>
        <v>179912305650</v>
      </c>
      <c r="Q222" s="50">
        <f t="shared" si="366"/>
        <v>0</v>
      </c>
      <c r="R222" s="50">
        <f t="shared" si="366"/>
        <v>179912305650</v>
      </c>
      <c r="S222" s="50">
        <f t="shared" si="366"/>
        <v>0</v>
      </c>
      <c r="T222" s="50">
        <f t="shared" si="366"/>
        <v>0</v>
      </c>
      <c r="U222" s="50">
        <f t="shared" si="366"/>
        <v>0</v>
      </c>
      <c r="V222" s="50">
        <f t="shared" ref="V222:X224" si="367">+V223</f>
        <v>179912305650</v>
      </c>
      <c r="W222" s="50">
        <f t="shared" si="367"/>
        <v>0</v>
      </c>
      <c r="X222" s="50">
        <f t="shared" si="367"/>
        <v>0</v>
      </c>
      <c r="Y222" s="52">
        <f t="shared" si="332"/>
        <v>1</v>
      </c>
      <c r="Z222" s="52">
        <f t="shared" si="333"/>
        <v>0</v>
      </c>
      <c r="AA222" s="52">
        <f t="shared" si="334"/>
        <v>0</v>
      </c>
      <c r="AB222" s="52">
        <f t="shared" si="365"/>
        <v>0</v>
      </c>
      <c r="AC222" s="53" t="s">
        <v>41</v>
      </c>
    </row>
    <row r="223" spans="1:29" ht="76.5" customHeight="1" x14ac:dyDescent="0.25">
      <c r="A223" s="46" t="s">
        <v>377</v>
      </c>
      <c r="B223" s="115" t="s">
        <v>38</v>
      </c>
      <c r="C223" s="47">
        <v>10</v>
      </c>
      <c r="D223" s="47" t="s">
        <v>39</v>
      </c>
      <c r="E223" s="105" t="s">
        <v>258</v>
      </c>
      <c r="F223" s="50">
        <f t="shared" si="366"/>
        <v>179912305650</v>
      </c>
      <c r="G223" s="50">
        <f t="shared" si="366"/>
        <v>0</v>
      </c>
      <c r="H223" s="50">
        <f t="shared" si="366"/>
        <v>0</v>
      </c>
      <c r="I223" s="50">
        <f t="shared" si="366"/>
        <v>0</v>
      </c>
      <c r="J223" s="50">
        <f t="shared" si="366"/>
        <v>0</v>
      </c>
      <c r="K223" s="50">
        <f t="shared" si="366"/>
        <v>0</v>
      </c>
      <c r="L223" s="50">
        <f t="shared" si="272"/>
        <v>0</v>
      </c>
      <c r="M223" s="50">
        <f t="shared" si="366"/>
        <v>179912305650</v>
      </c>
      <c r="N223" s="51">
        <f t="shared" si="302"/>
        <v>1.7550038178758203E-2</v>
      </c>
      <c r="O223" s="50">
        <f t="shared" si="366"/>
        <v>0</v>
      </c>
      <c r="P223" s="50">
        <f t="shared" si="366"/>
        <v>179912305650</v>
      </c>
      <c r="Q223" s="50">
        <f t="shared" si="366"/>
        <v>0</v>
      </c>
      <c r="R223" s="50">
        <f t="shared" si="366"/>
        <v>179912305650</v>
      </c>
      <c r="S223" s="50">
        <f t="shared" si="366"/>
        <v>0</v>
      </c>
      <c r="T223" s="50">
        <f t="shared" si="366"/>
        <v>0</v>
      </c>
      <c r="U223" s="50">
        <f t="shared" si="366"/>
        <v>0</v>
      </c>
      <c r="V223" s="50">
        <f t="shared" si="367"/>
        <v>179912305650</v>
      </c>
      <c r="W223" s="50">
        <f t="shared" si="367"/>
        <v>0</v>
      </c>
      <c r="X223" s="50">
        <f t="shared" si="367"/>
        <v>0</v>
      </c>
      <c r="Y223" s="52">
        <f t="shared" si="332"/>
        <v>1</v>
      </c>
      <c r="Z223" s="52">
        <f t="shared" si="333"/>
        <v>0</v>
      </c>
      <c r="AA223" s="52">
        <f t="shared" si="334"/>
        <v>0</v>
      </c>
      <c r="AB223" s="52">
        <f t="shared" si="365"/>
        <v>0</v>
      </c>
      <c r="AC223" s="53" t="s">
        <v>41</v>
      </c>
    </row>
    <row r="224" spans="1:29" ht="42" customHeight="1" x14ac:dyDescent="0.25">
      <c r="A224" s="46" t="s">
        <v>378</v>
      </c>
      <c r="B224" s="115" t="s">
        <v>38</v>
      </c>
      <c r="C224" s="47">
        <v>10</v>
      </c>
      <c r="D224" s="47" t="s">
        <v>39</v>
      </c>
      <c r="E224" s="48" t="s">
        <v>267</v>
      </c>
      <c r="F224" s="50">
        <f t="shared" si="366"/>
        <v>179912305650</v>
      </c>
      <c r="G224" s="50">
        <f t="shared" si="366"/>
        <v>0</v>
      </c>
      <c r="H224" s="50">
        <f t="shared" si="366"/>
        <v>0</v>
      </c>
      <c r="I224" s="50">
        <f t="shared" si="366"/>
        <v>0</v>
      </c>
      <c r="J224" s="50">
        <f t="shared" si="366"/>
        <v>0</v>
      </c>
      <c r="K224" s="50">
        <f t="shared" si="366"/>
        <v>0</v>
      </c>
      <c r="L224" s="50">
        <f t="shared" si="272"/>
        <v>0</v>
      </c>
      <c r="M224" s="50">
        <f t="shared" si="366"/>
        <v>179912305650</v>
      </c>
      <c r="N224" s="51">
        <f t="shared" si="302"/>
        <v>1.7550038178758203E-2</v>
      </c>
      <c r="O224" s="50">
        <f t="shared" si="366"/>
        <v>0</v>
      </c>
      <c r="P224" s="50">
        <f t="shared" si="366"/>
        <v>179912305650</v>
      </c>
      <c r="Q224" s="50">
        <f t="shared" si="366"/>
        <v>0</v>
      </c>
      <c r="R224" s="50">
        <f t="shared" si="366"/>
        <v>179912305650</v>
      </c>
      <c r="S224" s="50">
        <f t="shared" si="366"/>
        <v>0</v>
      </c>
      <c r="T224" s="50">
        <f t="shared" si="366"/>
        <v>0</v>
      </c>
      <c r="U224" s="50">
        <f t="shared" si="366"/>
        <v>0</v>
      </c>
      <c r="V224" s="50">
        <f t="shared" si="367"/>
        <v>179912305650</v>
      </c>
      <c r="W224" s="50">
        <f t="shared" si="367"/>
        <v>0</v>
      </c>
      <c r="X224" s="50">
        <f t="shared" si="367"/>
        <v>0</v>
      </c>
      <c r="Y224" s="52">
        <f t="shared" si="332"/>
        <v>1</v>
      </c>
      <c r="Z224" s="52">
        <f t="shared" si="333"/>
        <v>0</v>
      </c>
      <c r="AA224" s="52">
        <f t="shared" si="334"/>
        <v>0</v>
      </c>
      <c r="AB224" s="52">
        <f t="shared" si="365"/>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72"/>
        <v>0</v>
      </c>
      <c r="M225" s="58">
        <f>+F225+L225</f>
        <v>179912305650</v>
      </c>
      <c r="N225" s="59">
        <f t="shared" si="302"/>
        <v>1.7550038178758203E-2</v>
      </c>
      <c r="O225" s="57">
        <v>0</v>
      </c>
      <c r="P225" s="57">
        <v>179912305650</v>
      </c>
      <c r="Q225" s="57">
        <f t="shared" ref="Q225" si="368">M225-P225</f>
        <v>0</v>
      </c>
      <c r="R225" s="57">
        <v>179912305650</v>
      </c>
      <c r="S225" s="57">
        <f t="shared" ref="S225" si="369">+M225-R225</f>
        <v>0</v>
      </c>
      <c r="T225" s="57">
        <f>P225-R225</f>
        <v>0</v>
      </c>
      <c r="U225" s="57">
        <v>0</v>
      </c>
      <c r="V225" s="57">
        <f t="shared" ref="V225" si="370">+R225-U225</f>
        <v>179912305650</v>
      </c>
      <c r="W225" s="57">
        <v>0</v>
      </c>
      <c r="X225" s="60">
        <f t="shared" ref="X225" si="371">+U225-W225</f>
        <v>0</v>
      </c>
      <c r="Y225" s="61">
        <f t="shared" si="332"/>
        <v>1</v>
      </c>
      <c r="Z225" s="61">
        <f t="shared" si="333"/>
        <v>0</v>
      </c>
      <c r="AA225" s="61">
        <f t="shared" si="334"/>
        <v>0</v>
      </c>
      <c r="AB225" s="61">
        <f t="shared" si="365"/>
        <v>0</v>
      </c>
      <c r="AC225" s="62" t="s">
        <v>41</v>
      </c>
    </row>
    <row r="226" spans="1:29" ht="85.5" customHeight="1" x14ac:dyDescent="0.25">
      <c r="A226" s="46" t="s">
        <v>380</v>
      </c>
      <c r="B226" s="115" t="s">
        <v>38</v>
      </c>
      <c r="C226" s="47">
        <v>10</v>
      </c>
      <c r="D226" s="47" t="s">
        <v>39</v>
      </c>
      <c r="E226" s="105" t="s">
        <v>381</v>
      </c>
      <c r="F226" s="50">
        <f t="shared" ref="F226:U228" si="372">+F227</f>
        <v>247257176862</v>
      </c>
      <c r="G226" s="50">
        <f t="shared" si="372"/>
        <v>0</v>
      </c>
      <c r="H226" s="50">
        <f t="shared" si="372"/>
        <v>0</v>
      </c>
      <c r="I226" s="50">
        <f t="shared" si="372"/>
        <v>0</v>
      </c>
      <c r="J226" s="50">
        <f t="shared" si="372"/>
        <v>0</v>
      </c>
      <c r="K226" s="50">
        <f t="shared" si="372"/>
        <v>0</v>
      </c>
      <c r="L226" s="50">
        <f t="shared" si="272"/>
        <v>0</v>
      </c>
      <c r="M226" s="50">
        <f t="shared" si="372"/>
        <v>247257176862</v>
      </c>
      <c r="N226" s="51">
        <f t="shared" si="302"/>
        <v>2.4119377928166024E-2</v>
      </c>
      <c r="O226" s="50">
        <f t="shared" si="372"/>
        <v>0</v>
      </c>
      <c r="P226" s="50">
        <f t="shared" si="372"/>
        <v>247257176862</v>
      </c>
      <c r="Q226" s="50">
        <f t="shared" si="372"/>
        <v>0</v>
      </c>
      <c r="R226" s="50">
        <f t="shared" si="372"/>
        <v>247257176862</v>
      </c>
      <c r="S226" s="50">
        <f t="shared" si="372"/>
        <v>0</v>
      </c>
      <c r="T226" s="50">
        <f t="shared" si="372"/>
        <v>0</v>
      </c>
      <c r="U226" s="50">
        <f t="shared" si="372"/>
        <v>0</v>
      </c>
      <c r="V226" s="50">
        <f t="shared" ref="V226:X228" si="373">+V227</f>
        <v>247257176862</v>
      </c>
      <c r="W226" s="50">
        <f t="shared" si="373"/>
        <v>0</v>
      </c>
      <c r="X226" s="50">
        <f t="shared" si="373"/>
        <v>0</v>
      </c>
      <c r="Y226" s="52">
        <f t="shared" si="332"/>
        <v>1</v>
      </c>
      <c r="Z226" s="52">
        <f t="shared" si="333"/>
        <v>0</v>
      </c>
      <c r="AA226" s="52">
        <f t="shared" si="334"/>
        <v>0</v>
      </c>
      <c r="AB226" s="52">
        <f t="shared" si="365"/>
        <v>0</v>
      </c>
      <c r="AC226" s="53" t="s">
        <v>41</v>
      </c>
    </row>
    <row r="227" spans="1:29" ht="85.5" customHeight="1" x14ac:dyDescent="0.25">
      <c r="A227" s="46" t="s">
        <v>382</v>
      </c>
      <c r="B227" s="115" t="s">
        <v>38</v>
      </c>
      <c r="C227" s="47">
        <v>10</v>
      </c>
      <c r="D227" s="47" t="s">
        <v>39</v>
      </c>
      <c r="E227" s="105" t="s">
        <v>258</v>
      </c>
      <c r="F227" s="50">
        <f t="shared" si="372"/>
        <v>247257176862</v>
      </c>
      <c r="G227" s="50">
        <f t="shared" si="372"/>
        <v>0</v>
      </c>
      <c r="H227" s="50">
        <f t="shared" si="372"/>
        <v>0</v>
      </c>
      <c r="I227" s="50">
        <f t="shared" si="372"/>
        <v>0</v>
      </c>
      <c r="J227" s="50">
        <f t="shared" si="372"/>
        <v>0</v>
      </c>
      <c r="K227" s="50">
        <f t="shared" si="372"/>
        <v>0</v>
      </c>
      <c r="L227" s="50">
        <f t="shared" si="272"/>
        <v>0</v>
      </c>
      <c r="M227" s="50">
        <f t="shared" si="372"/>
        <v>247257176862</v>
      </c>
      <c r="N227" s="51">
        <f t="shared" si="302"/>
        <v>2.4119377928166024E-2</v>
      </c>
      <c r="O227" s="50">
        <f t="shared" si="372"/>
        <v>0</v>
      </c>
      <c r="P227" s="50">
        <f t="shared" si="372"/>
        <v>247257176862</v>
      </c>
      <c r="Q227" s="50">
        <f t="shared" si="372"/>
        <v>0</v>
      </c>
      <c r="R227" s="50">
        <f t="shared" si="372"/>
        <v>247257176862</v>
      </c>
      <c r="S227" s="50">
        <f t="shared" si="372"/>
        <v>0</v>
      </c>
      <c r="T227" s="50">
        <f t="shared" si="372"/>
        <v>0</v>
      </c>
      <c r="U227" s="50">
        <f t="shared" si="372"/>
        <v>0</v>
      </c>
      <c r="V227" s="50">
        <f t="shared" si="373"/>
        <v>247257176862</v>
      </c>
      <c r="W227" s="50">
        <f t="shared" si="373"/>
        <v>0</v>
      </c>
      <c r="X227" s="50">
        <f t="shared" si="373"/>
        <v>0</v>
      </c>
      <c r="Y227" s="52">
        <f t="shared" si="332"/>
        <v>1</v>
      </c>
      <c r="Z227" s="52">
        <f t="shared" si="333"/>
        <v>0</v>
      </c>
      <c r="AA227" s="52">
        <f t="shared" si="334"/>
        <v>0</v>
      </c>
      <c r="AB227" s="52">
        <f t="shared" si="365"/>
        <v>0</v>
      </c>
      <c r="AC227" s="53" t="s">
        <v>41</v>
      </c>
    </row>
    <row r="228" spans="1:29" ht="42" customHeight="1" x14ac:dyDescent="0.25">
      <c r="A228" s="46" t="s">
        <v>383</v>
      </c>
      <c r="B228" s="115" t="s">
        <v>38</v>
      </c>
      <c r="C228" s="47">
        <v>10</v>
      </c>
      <c r="D228" s="47" t="s">
        <v>39</v>
      </c>
      <c r="E228" s="105" t="s">
        <v>267</v>
      </c>
      <c r="F228" s="50">
        <f t="shared" si="372"/>
        <v>247257176862</v>
      </c>
      <c r="G228" s="50">
        <f t="shared" si="372"/>
        <v>0</v>
      </c>
      <c r="H228" s="50">
        <f t="shared" si="372"/>
        <v>0</v>
      </c>
      <c r="I228" s="50">
        <f t="shared" si="372"/>
        <v>0</v>
      </c>
      <c r="J228" s="50">
        <f t="shared" si="372"/>
        <v>0</v>
      </c>
      <c r="K228" s="50">
        <f t="shared" si="372"/>
        <v>0</v>
      </c>
      <c r="L228" s="50">
        <f t="shared" si="272"/>
        <v>0</v>
      </c>
      <c r="M228" s="50">
        <f t="shared" si="372"/>
        <v>247257176862</v>
      </c>
      <c r="N228" s="51">
        <f t="shared" si="302"/>
        <v>2.4119377928166024E-2</v>
      </c>
      <c r="O228" s="50">
        <f t="shared" si="372"/>
        <v>0</v>
      </c>
      <c r="P228" s="50">
        <f t="shared" si="372"/>
        <v>247257176862</v>
      </c>
      <c r="Q228" s="50">
        <f t="shared" si="372"/>
        <v>0</v>
      </c>
      <c r="R228" s="50">
        <f t="shared" si="372"/>
        <v>247257176862</v>
      </c>
      <c r="S228" s="50">
        <f t="shared" si="372"/>
        <v>0</v>
      </c>
      <c r="T228" s="50">
        <f t="shared" si="372"/>
        <v>0</v>
      </c>
      <c r="U228" s="50">
        <f t="shared" si="372"/>
        <v>0</v>
      </c>
      <c r="V228" s="50">
        <f t="shared" si="373"/>
        <v>247257176862</v>
      </c>
      <c r="W228" s="50">
        <f t="shared" si="373"/>
        <v>0</v>
      </c>
      <c r="X228" s="50">
        <f t="shared" si="373"/>
        <v>0</v>
      </c>
      <c r="Y228" s="52">
        <f t="shared" si="332"/>
        <v>1</v>
      </c>
      <c r="Z228" s="52">
        <f t="shared" si="333"/>
        <v>0</v>
      </c>
      <c r="AA228" s="52">
        <f t="shared" si="334"/>
        <v>0</v>
      </c>
      <c r="AB228" s="52">
        <f t="shared" si="365"/>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72"/>
        <v>0</v>
      </c>
      <c r="M229" s="58">
        <f>+F229+L229</f>
        <v>247257176862</v>
      </c>
      <c r="N229" s="59">
        <f t="shared" si="302"/>
        <v>2.4119377928166024E-2</v>
      </c>
      <c r="O229" s="57">
        <v>0</v>
      </c>
      <c r="P229" s="57">
        <v>247257176862</v>
      </c>
      <c r="Q229" s="57">
        <f t="shared" ref="Q229" si="374">M229-P229</f>
        <v>0</v>
      </c>
      <c r="R229" s="57">
        <v>247257176862</v>
      </c>
      <c r="S229" s="57">
        <f t="shared" ref="S229" si="375">+M229-R229</f>
        <v>0</v>
      </c>
      <c r="T229" s="57">
        <f>P229-R229</f>
        <v>0</v>
      </c>
      <c r="U229" s="57">
        <v>0</v>
      </c>
      <c r="V229" s="57">
        <f t="shared" ref="V229" si="376">+R229-U229</f>
        <v>247257176862</v>
      </c>
      <c r="W229" s="57">
        <v>0</v>
      </c>
      <c r="X229" s="60">
        <f t="shared" ref="X229" si="377">+U229-W229</f>
        <v>0</v>
      </c>
      <c r="Y229" s="61">
        <f t="shared" si="332"/>
        <v>1</v>
      </c>
      <c r="Z229" s="61">
        <f t="shared" si="333"/>
        <v>0</v>
      </c>
      <c r="AA229" s="61">
        <f t="shared" si="334"/>
        <v>0</v>
      </c>
      <c r="AB229" s="61">
        <f t="shared" si="365"/>
        <v>0</v>
      </c>
      <c r="AC229" s="62" t="s">
        <v>41</v>
      </c>
    </row>
    <row r="230" spans="1:29" ht="51.75" customHeight="1" x14ac:dyDescent="0.25">
      <c r="A230" s="312" t="s">
        <v>385</v>
      </c>
      <c r="B230" s="115" t="s">
        <v>38</v>
      </c>
      <c r="C230" s="47">
        <v>10</v>
      </c>
      <c r="D230" s="47" t="s">
        <v>39</v>
      </c>
      <c r="E230" s="308" t="s">
        <v>386</v>
      </c>
      <c r="F230" s="50">
        <f>+F232</f>
        <v>7330000000</v>
      </c>
      <c r="G230" s="50">
        <f t="shared" ref="G230:K232" si="378">+G232</f>
        <v>0</v>
      </c>
      <c r="H230" s="50">
        <f t="shared" si="378"/>
        <v>0</v>
      </c>
      <c r="I230" s="50">
        <f t="shared" si="378"/>
        <v>0</v>
      </c>
      <c r="J230" s="50">
        <f t="shared" si="378"/>
        <v>0</v>
      </c>
      <c r="K230" s="50">
        <f t="shared" si="378"/>
        <v>0</v>
      </c>
      <c r="L230" s="50">
        <f t="shared" ref="L230:L314" si="379">+G230-H230-I230+J230-K230</f>
        <v>0</v>
      </c>
      <c r="M230" s="50">
        <f>+M232</f>
        <v>7330000000</v>
      </c>
      <c r="N230" s="51">
        <f t="shared" ref="N230" si="380">+N232</f>
        <v>1.2628375416217949E-3</v>
      </c>
      <c r="O230" s="50">
        <f>+O232</f>
        <v>0</v>
      </c>
      <c r="P230" s="50">
        <f t="shared" ref="P230:X232" si="381">+P232</f>
        <v>3131777646</v>
      </c>
      <c r="Q230" s="50">
        <f t="shared" si="381"/>
        <v>4198222354</v>
      </c>
      <c r="R230" s="50">
        <f t="shared" si="381"/>
        <v>3131777646</v>
      </c>
      <c r="S230" s="50">
        <f t="shared" si="381"/>
        <v>4198222354</v>
      </c>
      <c r="T230" s="50">
        <f t="shared" si="381"/>
        <v>0</v>
      </c>
      <c r="U230" s="50">
        <f t="shared" si="381"/>
        <v>333927145</v>
      </c>
      <c r="V230" s="50">
        <f t="shared" si="381"/>
        <v>2797850501</v>
      </c>
      <c r="W230" s="50">
        <f t="shared" si="381"/>
        <v>333927145</v>
      </c>
      <c r="X230" s="50">
        <f t="shared" si="381"/>
        <v>0</v>
      </c>
      <c r="Y230" s="52">
        <f t="shared" si="332"/>
        <v>0.4272547948158254</v>
      </c>
      <c r="Z230" s="52">
        <f t="shared" si="333"/>
        <v>4.5556227148703957E-2</v>
      </c>
      <c r="AA230" s="52">
        <f t="shared" si="334"/>
        <v>4.5556227148703957E-2</v>
      </c>
      <c r="AB230" s="52">
        <f t="shared" si="365"/>
        <v>0.10662543218114534</v>
      </c>
      <c r="AC230" s="53">
        <f t="shared" ref="AC230:AC259" si="382">+W230/U230</f>
        <v>1</v>
      </c>
    </row>
    <row r="231" spans="1:29" ht="51.75" customHeight="1" x14ac:dyDescent="0.25">
      <c r="A231" s="312"/>
      <c r="B231" s="115" t="s">
        <v>42</v>
      </c>
      <c r="C231" s="47">
        <v>21</v>
      </c>
      <c r="D231" s="47" t="s">
        <v>39</v>
      </c>
      <c r="E231" s="308"/>
      <c r="F231" s="50">
        <f>+F233</f>
        <v>20290000000</v>
      </c>
      <c r="G231" s="50">
        <f t="shared" si="378"/>
        <v>0</v>
      </c>
      <c r="H231" s="50">
        <f t="shared" si="378"/>
        <v>0</v>
      </c>
      <c r="I231" s="50">
        <f t="shared" si="378"/>
        <v>0</v>
      </c>
      <c r="J231" s="50">
        <f t="shared" si="378"/>
        <v>0</v>
      </c>
      <c r="K231" s="50">
        <f t="shared" si="378"/>
        <v>0</v>
      </c>
      <c r="L231" s="50">
        <f t="shared" si="379"/>
        <v>0</v>
      </c>
      <c r="M231" s="50">
        <f>+M233</f>
        <v>20290000000</v>
      </c>
      <c r="N231" s="51">
        <f t="shared" ref="N231" si="383">+N238</f>
        <v>5.4781263331698811E-4</v>
      </c>
      <c r="O231" s="50">
        <f>+O233</f>
        <v>0</v>
      </c>
      <c r="P231" s="50">
        <f t="shared" si="381"/>
        <v>0</v>
      </c>
      <c r="Q231" s="50">
        <f t="shared" si="381"/>
        <v>20290000000</v>
      </c>
      <c r="R231" s="50">
        <f t="shared" si="381"/>
        <v>0</v>
      </c>
      <c r="S231" s="50">
        <f t="shared" si="381"/>
        <v>20290000000</v>
      </c>
      <c r="T231" s="50">
        <f t="shared" si="381"/>
        <v>0</v>
      </c>
      <c r="U231" s="50">
        <f t="shared" si="381"/>
        <v>0</v>
      </c>
      <c r="V231" s="50">
        <f t="shared" si="381"/>
        <v>0</v>
      </c>
      <c r="W231" s="50">
        <f t="shared" si="381"/>
        <v>0</v>
      </c>
      <c r="X231" s="50">
        <f t="shared" si="381"/>
        <v>0</v>
      </c>
      <c r="Y231" s="52">
        <f t="shared" si="332"/>
        <v>0</v>
      </c>
      <c r="Z231" s="52">
        <f t="shared" si="333"/>
        <v>0</v>
      </c>
      <c r="AA231" s="52">
        <f t="shared" si="334"/>
        <v>0</v>
      </c>
      <c r="AB231" s="52" t="s">
        <v>41</v>
      </c>
      <c r="AC231" s="53" t="s">
        <v>41</v>
      </c>
    </row>
    <row r="232" spans="1:29" ht="48.75" customHeight="1" x14ac:dyDescent="0.25">
      <c r="A232" s="312" t="s">
        <v>387</v>
      </c>
      <c r="B232" s="115" t="s">
        <v>38</v>
      </c>
      <c r="C232" s="47">
        <v>10</v>
      </c>
      <c r="D232" s="47" t="s">
        <v>39</v>
      </c>
      <c r="E232" s="308" t="s">
        <v>388</v>
      </c>
      <c r="F232" s="50">
        <f>+F234</f>
        <v>7330000000</v>
      </c>
      <c r="G232" s="50">
        <f t="shared" si="378"/>
        <v>0</v>
      </c>
      <c r="H232" s="50">
        <f t="shared" si="378"/>
        <v>0</v>
      </c>
      <c r="I232" s="50">
        <f t="shared" si="378"/>
        <v>0</v>
      </c>
      <c r="J232" s="50">
        <f t="shared" si="378"/>
        <v>0</v>
      </c>
      <c r="K232" s="50">
        <f t="shared" si="378"/>
        <v>0</v>
      </c>
      <c r="L232" s="50">
        <f t="shared" si="379"/>
        <v>0</v>
      </c>
      <c r="M232" s="50">
        <f>+M234</f>
        <v>7330000000</v>
      </c>
      <c r="N232" s="51">
        <f>+N238+N234</f>
        <v>1.2628375416217949E-3</v>
      </c>
      <c r="O232" s="50">
        <f>+O234</f>
        <v>0</v>
      </c>
      <c r="P232" s="50">
        <f t="shared" si="381"/>
        <v>3131777646</v>
      </c>
      <c r="Q232" s="50">
        <f t="shared" si="381"/>
        <v>4198222354</v>
      </c>
      <c r="R232" s="50">
        <f t="shared" si="381"/>
        <v>3131777646</v>
      </c>
      <c r="S232" s="50">
        <f t="shared" si="381"/>
        <v>4198222354</v>
      </c>
      <c r="T232" s="50">
        <f t="shared" si="381"/>
        <v>0</v>
      </c>
      <c r="U232" s="50">
        <f t="shared" si="381"/>
        <v>333927145</v>
      </c>
      <c r="V232" s="50">
        <f t="shared" si="381"/>
        <v>2797850501</v>
      </c>
      <c r="W232" s="50">
        <f t="shared" si="381"/>
        <v>333927145</v>
      </c>
      <c r="X232" s="50">
        <f t="shared" si="381"/>
        <v>0</v>
      </c>
      <c r="Y232" s="52">
        <f t="shared" si="332"/>
        <v>0.4272547948158254</v>
      </c>
      <c r="Z232" s="52">
        <f t="shared" si="333"/>
        <v>4.5556227148703957E-2</v>
      </c>
      <c r="AA232" s="52">
        <f t="shared" si="334"/>
        <v>4.5556227148703957E-2</v>
      </c>
      <c r="AB232" s="52">
        <f t="shared" si="365"/>
        <v>0.10662543218114534</v>
      </c>
      <c r="AC232" s="53">
        <f t="shared" si="382"/>
        <v>1</v>
      </c>
    </row>
    <row r="233" spans="1:29" ht="48.75" customHeight="1" x14ac:dyDescent="0.25">
      <c r="A233" s="312"/>
      <c r="B233" s="115" t="s">
        <v>42</v>
      </c>
      <c r="C233" s="47">
        <v>21</v>
      </c>
      <c r="D233" s="47" t="s">
        <v>39</v>
      </c>
      <c r="E233" s="308"/>
      <c r="F233" s="50">
        <f>+F238+F235</f>
        <v>20290000000</v>
      </c>
      <c r="G233" s="50">
        <f t="shared" ref="G233:K233" si="384">+G238+G235</f>
        <v>0</v>
      </c>
      <c r="H233" s="50">
        <f t="shared" si="384"/>
        <v>0</v>
      </c>
      <c r="I233" s="50">
        <f t="shared" si="384"/>
        <v>0</v>
      </c>
      <c r="J233" s="50">
        <f t="shared" si="384"/>
        <v>0</v>
      </c>
      <c r="K233" s="50">
        <f t="shared" si="384"/>
        <v>0</v>
      </c>
      <c r="L233" s="50">
        <f t="shared" si="379"/>
        <v>0</v>
      </c>
      <c r="M233" s="50">
        <f>+M238+M235</f>
        <v>20290000000</v>
      </c>
      <c r="N233" s="51">
        <f>+N239+N236</f>
        <v>1.2628375416217949E-3</v>
      </c>
      <c r="O233" s="50">
        <f>+O238+O235</f>
        <v>0</v>
      </c>
      <c r="P233" s="50">
        <f t="shared" ref="P233:X233" si="385">+P238+P235</f>
        <v>0</v>
      </c>
      <c r="Q233" s="50">
        <f t="shared" si="385"/>
        <v>20290000000</v>
      </c>
      <c r="R233" s="50">
        <f t="shared" si="385"/>
        <v>0</v>
      </c>
      <c r="S233" s="50">
        <f t="shared" si="385"/>
        <v>20290000000</v>
      </c>
      <c r="T233" s="50">
        <f t="shared" si="385"/>
        <v>0</v>
      </c>
      <c r="U233" s="50">
        <f t="shared" si="385"/>
        <v>0</v>
      </c>
      <c r="V233" s="50">
        <f t="shared" si="385"/>
        <v>0</v>
      </c>
      <c r="W233" s="50">
        <f t="shared" si="385"/>
        <v>0</v>
      </c>
      <c r="X233" s="50">
        <f t="shared" si="385"/>
        <v>0</v>
      </c>
      <c r="Y233" s="52">
        <f t="shared" si="332"/>
        <v>0</v>
      </c>
      <c r="Z233" s="52">
        <f t="shared" si="333"/>
        <v>0</v>
      </c>
      <c r="AA233" s="52">
        <f t="shared" si="334"/>
        <v>0</v>
      </c>
      <c r="AB233" s="52" t="s">
        <v>41</v>
      </c>
      <c r="AC233" s="53" t="s">
        <v>41</v>
      </c>
    </row>
    <row r="234" spans="1:29" ht="39" customHeight="1" x14ac:dyDescent="0.25">
      <c r="A234" s="312" t="s">
        <v>389</v>
      </c>
      <c r="B234" s="115" t="s">
        <v>38</v>
      </c>
      <c r="C234" s="47">
        <v>10</v>
      </c>
      <c r="D234" s="47" t="s">
        <v>39</v>
      </c>
      <c r="E234" s="308" t="s">
        <v>390</v>
      </c>
      <c r="F234" s="50">
        <f t="shared" ref="F234:K235" si="386">+F236</f>
        <v>7330000000</v>
      </c>
      <c r="G234" s="50">
        <f t="shared" si="386"/>
        <v>0</v>
      </c>
      <c r="H234" s="50">
        <f t="shared" si="386"/>
        <v>0</v>
      </c>
      <c r="I234" s="50">
        <f t="shared" si="386"/>
        <v>0</v>
      </c>
      <c r="J234" s="50">
        <f t="shared" si="386"/>
        <v>0</v>
      </c>
      <c r="K234" s="50">
        <f t="shared" si="386"/>
        <v>0</v>
      </c>
      <c r="L234" s="50">
        <f>+G234-H234-I234+J234-K234</f>
        <v>0</v>
      </c>
      <c r="M234" s="50">
        <f t="shared" ref="M234:M235" si="387">+M236</f>
        <v>7330000000</v>
      </c>
      <c r="N234" s="51">
        <f t="shared" ref="N234:N248" si="388">M234/$M$345</f>
        <v>7.1502490830480678E-4</v>
      </c>
      <c r="O234" s="50">
        <f t="shared" ref="O234:X235" si="389">+O236</f>
        <v>0</v>
      </c>
      <c r="P234" s="50">
        <f t="shared" si="389"/>
        <v>3131777646</v>
      </c>
      <c r="Q234" s="50">
        <f t="shared" si="389"/>
        <v>4198222354</v>
      </c>
      <c r="R234" s="50">
        <f t="shared" si="389"/>
        <v>3131777646</v>
      </c>
      <c r="S234" s="50">
        <f t="shared" si="389"/>
        <v>4198222354</v>
      </c>
      <c r="T234" s="50">
        <f t="shared" si="389"/>
        <v>0</v>
      </c>
      <c r="U234" s="50">
        <f t="shared" si="389"/>
        <v>333927145</v>
      </c>
      <c r="V234" s="50">
        <f t="shared" si="389"/>
        <v>2797850501</v>
      </c>
      <c r="W234" s="50">
        <f t="shared" si="389"/>
        <v>333927145</v>
      </c>
      <c r="X234" s="50">
        <f t="shared" si="389"/>
        <v>0</v>
      </c>
      <c r="Y234" s="52">
        <f t="shared" si="332"/>
        <v>0.4272547948158254</v>
      </c>
      <c r="Z234" s="52">
        <f t="shared" si="333"/>
        <v>4.5556227148703957E-2</v>
      </c>
      <c r="AA234" s="52">
        <f t="shared" si="334"/>
        <v>4.5556227148703957E-2</v>
      </c>
      <c r="AB234" s="52">
        <f t="shared" si="365"/>
        <v>0.10662543218114534</v>
      </c>
      <c r="AC234" s="53">
        <f t="shared" si="382"/>
        <v>1</v>
      </c>
    </row>
    <row r="235" spans="1:29" ht="39" customHeight="1" x14ac:dyDescent="0.25">
      <c r="A235" s="312"/>
      <c r="B235" s="115" t="s">
        <v>42</v>
      </c>
      <c r="C235" s="47">
        <v>21</v>
      </c>
      <c r="D235" s="47" t="s">
        <v>39</v>
      </c>
      <c r="E235" s="308"/>
      <c r="F235" s="50">
        <f t="shared" si="386"/>
        <v>14674158432</v>
      </c>
      <c r="G235" s="50">
        <f t="shared" si="386"/>
        <v>0</v>
      </c>
      <c r="H235" s="50">
        <f t="shared" si="386"/>
        <v>0</v>
      </c>
      <c r="I235" s="50">
        <f t="shared" si="386"/>
        <v>0</v>
      </c>
      <c r="J235" s="50">
        <f t="shared" si="386"/>
        <v>0</v>
      </c>
      <c r="K235" s="50">
        <f t="shared" si="386"/>
        <v>0</v>
      </c>
      <c r="L235" s="50">
        <f t="shared" ref="L235:L237" si="390">+G235-H235-I235+J235-K235</f>
        <v>0</v>
      </c>
      <c r="M235" s="50">
        <f t="shared" si="387"/>
        <v>14674158432</v>
      </c>
      <c r="N235" s="51">
        <f t="shared" si="388"/>
        <v>1.4314309396031388E-3</v>
      </c>
      <c r="O235" s="50">
        <f t="shared" si="389"/>
        <v>0</v>
      </c>
      <c r="P235" s="50">
        <f t="shared" si="389"/>
        <v>0</v>
      </c>
      <c r="Q235" s="50">
        <f t="shared" si="389"/>
        <v>14674158432</v>
      </c>
      <c r="R235" s="50">
        <f t="shared" si="389"/>
        <v>0</v>
      </c>
      <c r="S235" s="50">
        <f t="shared" si="389"/>
        <v>14674158432</v>
      </c>
      <c r="T235" s="50">
        <f t="shared" si="389"/>
        <v>0</v>
      </c>
      <c r="U235" s="50">
        <f t="shared" si="389"/>
        <v>0</v>
      </c>
      <c r="V235" s="50">
        <f t="shared" si="389"/>
        <v>0</v>
      </c>
      <c r="W235" s="50">
        <f t="shared" si="389"/>
        <v>0</v>
      </c>
      <c r="X235" s="50">
        <f t="shared" si="389"/>
        <v>0</v>
      </c>
      <c r="Y235" s="52">
        <f t="shared" si="332"/>
        <v>0</v>
      </c>
      <c r="Z235" s="52">
        <f t="shared" si="333"/>
        <v>0</v>
      </c>
      <c r="AA235" s="52">
        <f t="shared" si="334"/>
        <v>0</v>
      </c>
      <c r="AB235" s="52" t="s">
        <v>41</v>
      </c>
      <c r="AC235" s="53" t="s">
        <v>41</v>
      </c>
    </row>
    <row r="236" spans="1:29" ht="34.5" customHeight="1" x14ac:dyDescent="0.25">
      <c r="A236" s="321" t="s">
        <v>391</v>
      </c>
      <c r="B236" s="116" t="s">
        <v>38</v>
      </c>
      <c r="C236" s="55">
        <v>10</v>
      </c>
      <c r="D236" s="322" t="s">
        <v>39</v>
      </c>
      <c r="E236" s="323" t="s">
        <v>262</v>
      </c>
      <c r="F236" s="57">
        <v>7330000000</v>
      </c>
      <c r="G236" s="57">
        <v>0</v>
      </c>
      <c r="H236" s="57">
        <v>0</v>
      </c>
      <c r="I236" s="57">
        <v>0</v>
      </c>
      <c r="J236" s="57">
        <v>0</v>
      </c>
      <c r="K236" s="57"/>
      <c r="L236" s="57">
        <f>+G236-H236-I236+J236-K236</f>
        <v>0</v>
      </c>
      <c r="M236" s="58">
        <f>+F236+L236</f>
        <v>7330000000</v>
      </c>
      <c r="N236" s="59">
        <f t="shared" si="388"/>
        <v>7.1502490830480678E-4</v>
      </c>
      <c r="O236" s="58">
        <v>0</v>
      </c>
      <c r="P236" s="57">
        <v>3131777646</v>
      </c>
      <c r="Q236" s="57">
        <f t="shared" ref="Q236:Q237" si="391">M236-P236</f>
        <v>4198222354</v>
      </c>
      <c r="R236" s="57">
        <v>3131777646</v>
      </c>
      <c r="S236" s="57">
        <f t="shared" ref="S236:S237" si="392">+M236-R236</f>
        <v>4198222354</v>
      </c>
      <c r="T236" s="57">
        <f t="shared" ref="T236:T239" si="393">P236-R236</f>
        <v>0</v>
      </c>
      <c r="U236" s="57">
        <v>333927145</v>
      </c>
      <c r="V236" s="57">
        <f t="shared" ref="V236:V237" si="394">+R236-U236</f>
        <v>2797850501</v>
      </c>
      <c r="W236" s="57">
        <v>333927145</v>
      </c>
      <c r="X236" s="60">
        <f t="shared" ref="X236:X237" si="395">+U236-W236</f>
        <v>0</v>
      </c>
      <c r="Y236" s="61">
        <f t="shared" si="332"/>
        <v>0.4272547948158254</v>
      </c>
      <c r="Z236" s="61">
        <f t="shared" si="333"/>
        <v>4.5556227148703957E-2</v>
      </c>
      <c r="AA236" s="61">
        <f t="shared" si="334"/>
        <v>4.5556227148703957E-2</v>
      </c>
      <c r="AB236" s="61">
        <f t="shared" si="365"/>
        <v>0.10662543218114534</v>
      </c>
      <c r="AC236" s="62">
        <f t="shared" si="382"/>
        <v>1</v>
      </c>
    </row>
    <row r="237" spans="1:29" ht="34.5" customHeight="1" x14ac:dyDescent="0.25">
      <c r="A237" s="321"/>
      <c r="B237" s="116" t="s">
        <v>42</v>
      </c>
      <c r="C237" s="55">
        <v>21</v>
      </c>
      <c r="D237" s="322"/>
      <c r="E237" s="323"/>
      <c r="F237" s="57">
        <v>14674158432</v>
      </c>
      <c r="G237" s="57">
        <v>0</v>
      </c>
      <c r="H237" s="57">
        <v>0</v>
      </c>
      <c r="I237" s="57">
        <v>0</v>
      </c>
      <c r="J237" s="57">
        <v>0</v>
      </c>
      <c r="K237" s="57"/>
      <c r="L237" s="57">
        <f t="shared" si="390"/>
        <v>0</v>
      </c>
      <c r="M237" s="58">
        <f>+F237+L237</f>
        <v>14674158432</v>
      </c>
      <c r="N237" s="59">
        <f t="shared" si="388"/>
        <v>1.4314309396031388E-3</v>
      </c>
      <c r="O237" s="58">
        <v>0</v>
      </c>
      <c r="P237" s="57">
        <v>0</v>
      </c>
      <c r="Q237" s="57">
        <f t="shared" si="391"/>
        <v>14674158432</v>
      </c>
      <c r="R237" s="57">
        <v>0</v>
      </c>
      <c r="S237" s="57">
        <f t="shared" si="392"/>
        <v>14674158432</v>
      </c>
      <c r="T237" s="57">
        <f t="shared" si="393"/>
        <v>0</v>
      </c>
      <c r="U237" s="57">
        <v>0</v>
      </c>
      <c r="V237" s="57">
        <f t="shared" si="394"/>
        <v>0</v>
      </c>
      <c r="W237" s="57">
        <v>0</v>
      </c>
      <c r="X237" s="60">
        <f t="shared" si="395"/>
        <v>0</v>
      </c>
      <c r="Y237" s="61">
        <f t="shared" si="332"/>
        <v>0</v>
      </c>
      <c r="Z237" s="61">
        <f t="shared" si="333"/>
        <v>0</v>
      </c>
      <c r="AA237" s="61">
        <f t="shared" si="334"/>
        <v>0</v>
      </c>
      <c r="AB237" s="61" t="s">
        <v>41</v>
      </c>
      <c r="AC237" s="62" t="s">
        <v>41</v>
      </c>
    </row>
    <row r="238" spans="1:29" ht="47.25" customHeight="1" x14ac:dyDescent="0.25">
      <c r="A238" s="46" t="s">
        <v>392</v>
      </c>
      <c r="B238" s="115" t="s">
        <v>42</v>
      </c>
      <c r="C238" s="47">
        <v>21</v>
      </c>
      <c r="D238" s="47" t="s">
        <v>39</v>
      </c>
      <c r="E238" s="48" t="s">
        <v>393</v>
      </c>
      <c r="F238" s="50">
        <f t="shared" ref="F238:X238" si="396">+F239</f>
        <v>5615841568</v>
      </c>
      <c r="G238" s="50">
        <f t="shared" si="396"/>
        <v>0</v>
      </c>
      <c r="H238" s="50">
        <f t="shared" si="396"/>
        <v>0</v>
      </c>
      <c r="I238" s="50">
        <f t="shared" si="396"/>
        <v>0</v>
      </c>
      <c r="J238" s="50">
        <f t="shared" si="396"/>
        <v>0</v>
      </c>
      <c r="K238" s="50">
        <f t="shared" si="396"/>
        <v>0</v>
      </c>
      <c r="L238" s="50">
        <f t="shared" si="379"/>
        <v>0</v>
      </c>
      <c r="M238" s="50">
        <f t="shared" si="396"/>
        <v>5615841568</v>
      </c>
      <c r="N238" s="51">
        <f t="shared" si="388"/>
        <v>5.4781263331698811E-4</v>
      </c>
      <c r="O238" s="50">
        <f t="shared" si="396"/>
        <v>0</v>
      </c>
      <c r="P238" s="50">
        <f t="shared" si="396"/>
        <v>0</v>
      </c>
      <c r="Q238" s="50">
        <f t="shared" si="396"/>
        <v>5615841568</v>
      </c>
      <c r="R238" s="50">
        <f t="shared" si="396"/>
        <v>0</v>
      </c>
      <c r="S238" s="50">
        <f t="shared" si="396"/>
        <v>5615841568</v>
      </c>
      <c r="T238" s="50">
        <f t="shared" si="396"/>
        <v>0</v>
      </c>
      <c r="U238" s="50">
        <f t="shared" si="396"/>
        <v>0</v>
      </c>
      <c r="V238" s="50">
        <f t="shared" si="396"/>
        <v>0</v>
      </c>
      <c r="W238" s="50">
        <f t="shared" si="396"/>
        <v>0</v>
      </c>
      <c r="X238" s="50">
        <f t="shared" si="396"/>
        <v>0</v>
      </c>
      <c r="Y238" s="52">
        <f t="shared" si="332"/>
        <v>0</v>
      </c>
      <c r="Z238" s="52">
        <f t="shared" si="333"/>
        <v>0</v>
      </c>
      <c r="AA238" s="52">
        <f t="shared" si="334"/>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9"/>
        <v>0</v>
      </c>
      <c r="M239" s="58">
        <f>+F239+L239</f>
        <v>5615841568</v>
      </c>
      <c r="N239" s="59">
        <f t="shared" si="388"/>
        <v>5.4781263331698811E-4</v>
      </c>
      <c r="O239" s="58">
        <v>0</v>
      </c>
      <c r="P239" s="57">
        <v>0</v>
      </c>
      <c r="Q239" s="57">
        <f t="shared" ref="Q239" si="397">M239-P239</f>
        <v>5615841568</v>
      </c>
      <c r="R239" s="57">
        <v>0</v>
      </c>
      <c r="S239" s="57">
        <f t="shared" ref="S239" si="398">+M239-R239</f>
        <v>5615841568</v>
      </c>
      <c r="T239" s="57">
        <f t="shared" si="393"/>
        <v>0</v>
      </c>
      <c r="U239" s="57">
        <v>0</v>
      </c>
      <c r="V239" s="57">
        <f t="shared" ref="V239" si="399">+R239-U239</f>
        <v>0</v>
      </c>
      <c r="W239" s="57">
        <v>0</v>
      </c>
      <c r="X239" s="60">
        <f t="shared" ref="X239" si="400">+U239-W239</f>
        <v>0</v>
      </c>
      <c r="Y239" s="61">
        <f t="shared" si="332"/>
        <v>0</v>
      </c>
      <c r="Z239" s="61">
        <f t="shared" si="333"/>
        <v>0</v>
      </c>
      <c r="AA239" s="61">
        <f t="shared" si="334"/>
        <v>0</v>
      </c>
      <c r="AB239" s="61" t="s">
        <v>41</v>
      </c>
      <c r="AC239" s="62" t="s">
        <v>41</v>
      </c>
    </row>
    <row r="240" spans="1:29" ht="42" customHeight="1" x14ac:dyDescent="0.25">
      <c r="A240" s="46" t="s">
        <v>395</v>
      </c>
      <c r="B240" s="47" t="s">
        <v>38</v>
      </c>
      <c r="C240" s="47">
        <v>10</v>
      </c>
      <c r="D240" s="47" t="s">
        <v>39</v>
      </c>
      <c r="E240" s="105" t="s">
        <v>396</v>
      </c>
      <c r="F240" s="50">
        <f t="shared" ref="F240:U244" si="401">+F241</f>
        <v>4403281909</v>
      </c>
      <c r="G240" s="50">
        <f t="shared" si="401"/>
        <v>0</v>
      </c>
      <c r="H240" s="50">
        <f t="shared" si="401"/>
        <v>0</v>
      </c>
      <c r="I240" s="50">
        <f t="shared" si="401"/>
        <v>0</v>
      </c>
      <c r="J240" s="50">
        <f t="shared" si="401"/>
        <v>0</v>
      </c>
      <c r="K240" s="50">
        <f t="shared" si="401"/>
        <v>0</v>
      </c>
      <c r="L240" s="50">
        <f t="shared" si="379"/>
        <v>0</v>
      </c>
      <c r="M240" s="50">
        <f t="shared" si="401"/>
        <v>4403281909</v>
      </c>
      <c r="N240" s="51">
        <f t="shared" si="388"/>
        <v>4.2953018325006E-4</v>
      </c>
      <c r="O240" s="50">
        <f t="shared" si="401"/>
        <v>0</v>
      </c>
      <c r="P240" s="50">
        <f t="shared" si="401"/>
        <v>4098489256.1999998</v>
      </c>
      <c r="Q240" s="50">
        <f t="shared" si="401"/>
        <v>304792652.80000019</v>
      </c>
      <c r="R240" s="50">
        <f t="shared" si="401"/>
        <v>3954736045.1999998</v>
      </c>
      <c r="S240" s="50">
        <f t="shared" si="401"/>
        <v>448545863.80000019</v>
      </c>
      <c r="T240" s="50">
        <f t="shared" si="401"/>
        <v>143753211</v>
      </c>
      <c r="U240" s="50">
        <f t="shared" si="401"/>
        <v>443288566</v>
      </c>
      <c r="V240" s="50">
        <f t="shared" ref="V240:X244" si="402">+V241</f>
        <v>3511447479.1999998</v>
      </c>
      <c r="W240" s="50">
        <f t="shared" si="402"/>
        <v>388689648</v>
      </c>
      <c r="X240" s="50">
        <f t="shared" si="402"/>
        <v>54598918</v>
      </c>
      <c r="Y240" s="52">
        <f t="shared" si="332"/>
        <v>0.89813373909056249</v>
      </c>
      <c r="Z240" s="52">
        <f t="shared" si="333"/>
        <v>0.10067231105370501</v>
      </c>
      <c r="AA240" s="52">
        <f t="shared" si="334"/>
        <v>8.827271476885129E-2</v>
      </c>
      <c r="AB240" s="52">
        <f t="shared" si="365"/>
        <v>0.11209055697611847</v>
      </c>
      <c r="AC240" s="53">
        <f t="shared" si="382"/>
        <v>0.87683210850062843</v>
      </c>
    </row>
    <row r="241" spans="1:29" ht="42" customHeight="1" x14ac:dyDescent="0.25">
      <c r="A241" s="46" t="s">
        <v>397</v>
      </c>
      <c r="B241" s="47" t="s">
        <v>38</v>
      </c>
      <c r="C241" s="47">
        <v>10</v>
      </c>
      <c r="D241" s="47" t="s">
        <v>39</v>
      </c>
      <c r="E241" s="105" t="s">
        <v>254</v>
      </c>
      <c r="F241" s="50">
        <f>+F242</f>
        <v>4403281909</v>
      </c>
      <c r="G241" s="50">
        <f t="shared" si="401"/>
        <v>0</v>
      </c>
      <c r="H241" s="50">
        <f t="shared" si="401"/>
        <v>0</v>
      </c>
      <c r="I241" s="50">
        <f t="shared" si="401"/>
        <v>0</v>
      </c>
      <c r="J241" s="50">
        <f t="shared" si="401"/>
        <v>0</v>
      </c>
      <c r="K241" s="50">
        <f t="shared" si="401"/>
        <v>0</v>
      </c>
      <c r="L241" s="50">
        <f t="shared" si="379"/>
        <v>0</v>
      </c>
      <c r="M241" s="50">
        <f>+M242</f>
        <v>4403281909</v>
      </c>
      <c r="N241" s="51">
        <f t="shared" si="388"/>
        <v>4.2953018325006E-4</v>
      </c>
      <c r="O241" s="50">
        <f t="shared" si="401"/>
        <v>0</v>
      </c>
      <c r="P241" s="50">
        <f t="shared" si="401"/>
        <v>4098489256.1999998</v>
      </c>
      <c r="Q241" s="50">
        <f t="shared" si="401"/>
        <v>304792652.80000019</v>
      </c>
      <c r="R241" s="50">
        <f t="shared" si="401"/>
        <v>3954736045.1999998</v>
      </c>
      <c r="S241" s="50">
        <f t="shared" si="401"/>
        <v>448545863.80000019</v>
      </c>
      <c r="T241" s="50">
        <f t="shared" si="401"/>
        <v>143753211</v>
      </c>
      <c r="U241" s="50">
        <f t="shared" si="401"/>
        <v>443288566</v>
      </c>
      <c r="V241" s="50">
        <f t="shared" si="402"/>
        <v>3511447479.1999998</v>
      </c>
      <c r="W241" s="50">
        <f t="shared" si="402"/>
        <v>388689648</v>
      </c>
      <c r="X241" s="50">
        <f t="shared" si="402"/>
        <v>54598918</v>
      </c>
      <c r="Y241" s="52">
        <f t="shared" si="332"/>
        <v>0.89813373909056249</v>
      </c>
      <c r="Z241" s="52">
        <f t="shared" si="333"/>
        <v>0.10067231105370501</v>
      </c>
      <c r="AA241" s="52">
        <f t="shared" si="334"/>
        <v>8.827271476885129E-2</v>
      </c>
      <c r="AB241" s="52">
        <f t="shared" si="365"/>
        <v>0.11209055697611847</v>
      </c>
      <c r="AC241" s="53">
        <f t="shared" si="382"/>
        <v>0.87683210850062843</v>
      </c>
    </row>
    <row r="242" spans="1:29" s="32" customFormat="1" ht="63.75" customHeight="1" x14ac:dyDescent="0.25">
      <c r="A242" s="46" t="s">
        <v>398</v>
      </c>
      <c r="B242" s="47" t="s">
        <v>38</v>
      </c>
      <c r="C242" s="47">
        <v>10</v>
      </c>
      <c r="D242" s="47" t="s">
        <v>39</v>
      </c>
      <c r="E242" s="105" t="s">
        <v>399</v>
      </c>
      <c r="F242" s="50">
        <f t="shared" ref="F242:T244" si="403">+F243</f>
        <v>4403281909</v>
      </c>
      <c r="G242" s="50">
        <f t="shared" si="403"/>
        <v>0</v>
      </c>
      <c r="H242" s="50">
        <f t="shared" si="403"/>
        <v>0</v>
      </c>
      <c r="I242" s="50">
        <f t="shared" si="403"/>
        <v>0</v>
      </c>
      <c r="J242" s="50">
        <f t="shared" si="403"/>
        <v>0</v>
      </c>
      <c r="K242" s="50">
        <f t="shared" si="403"/>
        <v>0</v>
      </c>
      <c r="L242" s="50">
        <f t="shared" si="379"/>
        <v>0</v>
      </c>
      <c r="M242" s="50">
        <f t="shared" si="403"/>
        <v>4403281909</v>
      </c>
      <c r="N242" s="51">
        <f t="shared" si="388"/>
        <v>4.2953018325006E-4</v>
      </c>
      <c r="O242" s="50">
        <f t="shared" si="403"/>
        <v>0</v>
      </c>
      <c r="P242" s="50">
        <f t="shared" si="403"/>
        <v>4098489256.1999998</v>
      </c>
      <c r="Q242" s="50">
        <f t="shared" si="403"/>
        <v>304792652.80000019</v>
      </c>
      <c r="R242" s="50">
        <f t="shared" si="403"/>
        <v>3954736045.1999998</v>
      </c>
      <c r="S242" s="50">
        <f t="shared" si="403"/>
        <v>448545863.80000019</v>
      </c>
      <c r="T242" s="50">
        <f t="shared" si="403"/>
        <v>143753211</v>
      </c>
      <c r="U242" s="50">
        <f t="shared" si="401"/>
        <v>443288566</v>
      </c>
      <c r="V242" s="50">
        <f t="shared" si="402"/>
        <v>3511447479.1999998</v>
      </c>
      <c r="W242" s="50">
        <f t="shared" si="402"/>
        <v>388689648</v>
      </c>
      <c r="X242" s="50">
        <f t="shared" si="402"/>
        <v>54598918</v>
      </c>
      <c r="Y242" s="52">
        <f t="shared" si="332"/>
        <v>0.89813373909056249</v>
      </c>
      <c r="Z242" s="52">
        <f t="shared" si="333"/>
        <v>0.10067231105370501</v>
      </c>
      <c r="AA242" s="52">
        <f t="shared" si="334"/>
        <v>8.827271476885129E-2</v>
      </c>
      <c r="AB242" s="52">
        <f t="shared" si="365"/>
        <v>0.11209055697611847</v>
      </c>
      <c r="AC242" s="53">
        <f t="shared" si="382"/>
        <v>0.87683210850062843</v>
      </c>
    </row>
    <row r="243" spans="1:29" s="32" customFormat="1" ht="63.75" customHeight="1" x14ac:dyDescent="0.25">
      <c r="A243" s="46" t="s">
        <v>400</v>
      </c>
      <c r="B243" s="47" t="s">
        <v>38</v>
      </c>
      <c r="C243" s="47">
        <v>10</v>
      </c>
      <c r="D243" s="47" t="s">
        <v>39</v>
      </c>
      <c r="E243" s="48" t="s">
        <v>401</v>
      </c>
      <c r="F243" s="50">
        <f t="shared" si="403"/>
        <v>4403281909</v>
      </c>
      <c r="G243" s="50">
        <f t="shared" si="403"/>
        <v>0</v>
      </c>
      <c r="H243" s="50">
        <f t="shared" si="403"/>
        <v>0</v>
      </c>
      <c r="I243" s="50">
        <f t="shared" si="403"/>
        <v>0</v>
      </c>
      <c r="J243" s="50">
        <f t="shared" si="403"/>
        <v>0</v>
      </c>
      <c r="K243" s="50">
        <f t="shared" si="403"/>
        <v>0</v>
      </c>
      <c r="L243" s="50">
        <f t="shared" si="379"/>
        <v>0</v>
      </c>
      <c r="M243" s="50">
        <f t="shared" si="403"/>
        <v>4403281909</v>
      </c>
      <c r="N243" s="51">
        <f t="shared" si="388"/>
        <v>4.2953018325006E-4</v>
      </c>
      <c r="O243" s="50">
        <f t="shared" si="403"/>
        <v>0</v>
      </c>
      <c r="P243" s="50">
        <f t="shared" si="403"/>
        <v>4098489256.1999998</v>
      </c>
      <c r="Q243" s="50">
        <f t="shared" si="403"/>
        <v>304792652.80000019</v>
      </c>
      <c r="R243" s="50">
        <f t="shared" si="403"/>
        <v>3954736045.1999998</v>
      </c>
      <c r="S243" s="50">
        <f t="shared" si="403"/>
        <v>448545863.80000019</v>
      </c>
      <c r="T243" s="50">
        <f t="shared" si="403"/>
        <v>143753211</v>
      </c>
      <c r="U243" s="50">
        <f t="shared" si="401"/>
        <v>443288566</v>
      </c>
      <c r="V243" s="50">
        <f t="shared" si="402"/>
        <v>3511447479.1999998</v>
      </c>
      <c r="W243" s="50">
        <f t="shared" si="402"/>
        <v>388689648</v>
      </c>
      <c r="X243" s="50">
        <f t="shared" si="402"/>
        <v>54598918</v>
      </c>
      <c r="Y243" s="52">
        <f t="shared" si="332"/>
        <v>0.89813373909056249</v>
      </c>
      <c r="Z243" s="52">
        <f t="shared" si="333"/>
        <v>0.10067231105370501</v>
      </c>
      <c r="AA243" s="52">
        <f t="shared" si="334"/>
        <v>8.827271476885129E-2</v>
      </c>
      <c r="AB243" s="52">
        <f t="shared" si="365"/>
        <v>0.11209055697611847</v>
      </c>
      <c r="AC243" s="53">
        <f t="shared" si="382"/>
        <v>0.87683210850062843</v>
      </c>
    </row>
    <row r="244" spans="1:29" ht="46.5" customHeight="1" x14ac:dyDescent="0.25">
      <c r="A244" s="46" t="s">
        <v>402</v>
      </c>
      <c r="B244" s="47" t="s">
        <v>38</v>
      </c>
      <c r="C244" s="47">
        <v>10</v>
      </c>
      <c r="D244" s="47" t="s">
        <v>39</v>
      </c>
      <c r="E244" s="48" t="s">
        <v>393</v>
      </c>
      <c r="F244" s="50">
        <f t="shared" si="403"/>
        <v>4403281909</v>
      </c>
      <c r="G244" s="50">
        <f t="shared" si="403"/>
        <v>0</v>
      </c>
      <c r="H244" s="50">
        <f t="shared" si="403"/>
        <v>0</v>
      </c>
      <c r="I244" s="50">
        <f t="shared" si="403"/>
        <v>0</v>
      </c>
      <c r="J244" s="50">
        <f t="shared" si="403"/>
        <v>0</v>
      </c>
      <c r="K244" s="50">
        <f t="shared" si="403"/>
        <v>0</v>
      </c>
      <c r="L244" s="50">
        <f t="shared" si="379"/>
        <v>0</v>
      </c>
      <c r="M244" s="50">
        <f t="shared" si="403"/>
        <v>4403281909</v>
      </c>
      <c r="N244" s="51">
        <f t="shared" si="388"/>
        <v>4.2953018325006E-4</v>
      </c>
      <c r="O244" s="50">
        <f t="shared" si="403"/>
        <v>0</v>
      </c>
      <c r="P244" s="50">
        <f t="shared" si="403"/>
        <v>4098489256.1999998</v>
      </c>
      <c r="Q244" s="50">
        <f t="shared" si="403"/>
        <v>304792652.80000019</v>
      </c>
      <c r="R244" s="50">
        <f t="shared" si="403"/>
        <v>3954736045.1999998</v>
      </c>
      <c r="S244" s="50">
        <f t="shared" si="403"/>
        <v>448545863.80000019</v>
      </c>
      <c r="T244" s="50">
        <f t="shared" si="403"/>
        <v>143753211</v>
      </c>
      <c r="U244" s="50">
        <f t="shared" si="401"/>
        <v>443288566</v>
      </c>
      <c r="V244" s="50">
        <f t="shared" si="402"/>
        <v>3511447479.1999998</v>
      </c>
      <c r="W244" s="50">
        <f t="shared" si="402"/>
        <v>388689648</v>
      </c>
      <c r="X244" s="50">
        <f t="shared" si="402"/>
        <v>54598918</v>
      </c>
      <c r="Y244" s="52">
        <f t="shared" si="332"/>
        <v>0.89813373909056249</v>
      </c>
      <c r="Z244" s="52">
        <f t="shared" si="333"/>
        <v>0.10067231105370501</v>
      </c>
      <c r="AA244" s="52">
        <f t="shared" si="334"/>
        <v>8.827271476885129E-2</v>
      </c>
      <c r="AB244" s="52">
        <f t="shared" si="365"/>
        <v>0.11209055697611847</v>
      </c>
      <c r="AC244" s="53">
        <f t="shared" si="382"/>
        <v>0.87683210850062843</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9"/>
        <v>0</v>
      </c>
      <c r="M245" s="58">
        <f>+F245+L245</f>
        <v>4403281909</v>
      </c>
      <c r="N245" s="59">
        <f t="shared" si="388"/>
        <v>4.2953018325006E-4</v>
      </c>
      <c r="O245" s="57">
        <v>0</v>
      </c>
      <c r="P245" s="58">
        <v>4098489256.1999998</v>
      </c>
      <c r="Q245" s="57">
        <f t="shared" ref="Q245" si="404">M245-P245</f>
        <v>304792652.80000019</v>
      </c>
      <c r="R245" s="58">
        <v>3954736045.1999998</v>
      </c>
      <c r="S245" s="57">
        <f t="shared" ref="S245" si="405">+M245-R245</f>
        <v>448545863.80000019</v>
      </c>
      <c r="T245" s="57">
        <f t="shared" ref="T245" si="406">P245-R245</f>
        <v>143753211</v>
      </c>
      <c r="U245" s="58">
        <v>443288566</v>
      </c>
      <c r="V245" s="57">
        <f t="shared" ref="V245" si="407">+R245-U245</f>
        <v>3511447479.1999998</v>
      </c>
      <c r="W245" s="58">
        <v>388689648</v>
      </c>
      <c r="X245" s="60">
        <f t="shared" ref="X245" si="408">+U245-W245</f>
        <v>54598918</v>
      </c>
      <c r="Y245" s="61">
        <f t="shared" si="332"/>
        <v>0.89813373909056249</v>
      </c>
      <c r="Z245" s="61">
        <f t="shared" si="333"/>
        <v>0.10067231105370501</v>
      </c>
      <c r="AA245" s="61">
        <f t="shared" si="334"/>
        <v>8.827271476885129E-2</v>
      </c>
      <c r="AB245" s="61">
        <f t="shared" si="365"/>
        <v>0.11209055697611847</v>
      </c>
      <c r="AC245" s="62">
        <f t="shared" si="382"/>
        <v>0.87683210850062843</v>
      </c>
    </row>
    <row r="246" spans="1:29" s="32" customFormat="1" ht="39.75" customHeight="1" x14ac:dyDescent="0.25">
      <c r="A246" s="312" t="s">
        <v>404</v>
      </c>
      <c r="B246" s="47" t="s">
        <v>38</v>
      </c>
      <c r="C246" s="47">
        <v>10</v>
      </c>
      <c r="D246" s="316" t="s">
        <v>39</v>
      </c>
      <c r="E246" s="308" t="s">
        <v>405</v>
      </c>
      <c r="F246" s="50">
        <f t="shared" ref="F246:K247" si="409">+F248</f>
        <v>216105072049</v>
      </c>
      <c r="G246" s="50">
        <f t="shared" si="409"/>
        <v>0</v>
      </c>
      <c r="H246" s="50">
        <f t="shared" si="409"/>
        <v>0</v>
      </c>
      <c r="I246" s="50">
        <f t="shared" si="409"/>
        <v>0</v>
      </c>
      <c r="J246" s="50">
        <f t="shared" si="409"/>
        <v>0</v>
      </c>
      <c r="K246" s="50">
        <f t="shared" si="409"/>
        <v>0</v>
      </c>
      <c r="L246" s="50">
        <f t="shared" si="379"/>
        <v>0</v>
      </c>
      <c r="M246" s="50">
        <f t="shared" ref="M246" si="410">+M248</f>
        <v>216105072049</v>
      </c>
      <c r="N246" s="51">
        <f t="shared" si="388"/>
        <v>2.1080560617467926E-2</v>
      </c>
      <c r="O246" s="50">
        <f t="shared" ref="O246:X247" si="411">+O248</f>
        <v>0</v>
      </c>
      <c r="P246" s="50">
        <f t="shared" si="411"/>
        <v>50067937561</v>
      </c>
      <c r="Q246" s="50">
        <f t="shared" si="411"/>
        <v>166037134488</v>
      </c>
      <c r="R246" s="50">
        <f t="shared" si="411"/>
        <v>50067937561</v>
      </c>
      <c r="S246" s="50">
        <f t="shared" si="411"/>
        <v>166037134488</v>
      </c>
      <c r="T246" s="50">
        <f t="shared" si="411"/>
        <v>0</v>
      </c>
      <c r="U246" s="50">
        <f t="shared" si="411"/>
        <v>0</v>
      </c>
      <c r="V246" s="50">
        <f t="shared" si="411"/>
        <v>50067937561</v>
      </c>
      <c r="W246" s="50">
        <f t="shared" si="411"/>
        <v>0</v>
      </c>
      <c r="X246" s="50">
        <f t="shared" si="411"/>
        <v>0</v>
      </c>
      <c r="Y246" s="52">
        <f t="shared" si="332"/>
        <v>0.23168330611716284</v>
      </c>
      <c r="Z246" s="52">
        <f t="shared" si="333"/>
        <v>0</v>
      </c>
      <c r="AA246" s="52">
        <f t="shared" si="334"/>
        <v>0</v>
      </c>
      <c r="AB246" s="52">
        <f t="shared" si="365"/>
        <v>0</v>
      </c>
      <c r="AC246" s="53" t="s">
        <v>41</v>
      </c>
    </row>
    <row r="247" spans="1:29" s="32" customFormat="1" ht="39.75" customHeight="1" x14ac:dyDescent="0.25">
      <c r="A247" s="312"/>
      <c r="B247" s="47" t="s">
        <v>42</v>
      </c>
      <c r="C247" s="47">
        <v>21</v>
      </c>
      <c r="D247" s="316"/>
      <c r="E247" s="308"/>
      <c r="F247" s="50">
        <f>+F249</f>
        <v>576482182828</v>
      </c>
      <c r="G247" s="50">
        <f t="shared" si="409"/>
        <v>0</v>
      </c>
      <c r="H247" s="50">
        <f t="shared" si="409"/>
        <v>0</v>
      </c>
      <c r="I247" s="50">
        <f t="shared" si="409"/>
        <v>0</v>
      </c>
      <c r="J247" s="50">
        <f t="shared" si="409"/>
        <v>0</v>
      </c>
      <c r="K247" s="50">
        <f t="shared" si="409"/>
        <v>0</v>
      </c>
      <c r="L247" s="50">
        <f t="shared" si="379"/>
        <v>0</v>
      </c>
      <c r="M247" s="50">
        <f>+M249</f>
        <v>576482182828</v>
      </c>
      <c r="N247" s="51">
        <f t="shared" si="388"/>
        <v>5.6234532048560104E-2</v>
      </c>
      <c r="O247" s="50">
        <f t="shared" si="411"/>
        <v>0</v>
      </c>
      <c r="P247" s="50">
        <f t="shared" si="411"/>
        <v>366011412735.32001</v>
      </c>
      <c r="Q247" s="50">
        <f t="shared" si="411"/>
        <v>210470770092.67999</v>
      </c>
      <c r="R247" s="50">
        <f t="shared" si="411"/>
        <v>19417053747.32</v>
      </c>
      <c r="S247" s="50">
        <f t="shared" si="411"/>
        <v>557065129080.67993</v>
      </c>
      <c r="T247" s="50">
        <f t="shared" si="411"/>
        <v>346594358988</v>
      </c>
      <c r="U247" s="50">
        <f t="shared" si="411"/>
        <v>760558754</v>
      </c>
      <c r="V247" s="50">
        <f t="shared" si="411"/>
        <v>18656494993.32</v>
      </c>
      <c r="W247" s="50">
        <f t="shared" si="411"/>
        <v>679278923</v>
      </c>
      <c r="X247" s="50">
        <f t="shared" si="411"/>
        <v>81279831</v>
      </c>
      <c r="Y247" s="52">
        <f t="shared" si="332"/>
        <v>3.3681966807833329E-2</v>
      </c>
      <c r="Z247" s="52">
        <f t="shared" si="333"/>
        <v>1.3193100787070142E-3</v>
      </c>
      <c r="AA247" s="52">
        <f t="shared" si="334"/>
        <v>1.1783172893006315E-3</v>
      </c>
      <c r="AB247" s="52">
        <f t="shared" si="365"/>
        <v>3.9169627065845383E-2</v>
      </c>
      <c r="AC247" s="53">
        <f t="shared" ref="AC247:AC249" si="412">+W247/U247</f>
        <v>0.89313142400567258</v>
      </c>
    </row>
    <row r="248" spans="1:29" ht="42" customHeight="1" x14ac:dyDescent="0.25">
      <c r="A248" s="312" t="s">
        <v>406</v>
      </c>
      <c r="B248" s="47" t="s">
        <v>38</v>
      </c>
      <c r="C248" s="47">
        <v>10</v>
      </c>
      <c r="D248" s="316" t="s">
        <v>39</v>
      </c>
      <c r="E248" s="308" t="s">
        <v>254</v>
      </c>
      <c r="F248" s="50">
        <f>+F260</f>
        <v>216105072049</v>
      </c>
      <c r="G248" s="50">
        <f t="shared" ref="G248:K248" si="413">+G260</f>
        <v>0</v>
      </c>
      <c r="H248" s="50">
        <f t="shared" si="413"/>
        <v>0</v>
      </c>
      <c r="I248" s="50">
        <f t="shared" si="413"/>
        <v>0</v>
      </c>
      <c r="J248" s="50">
        <f t="shared" si="413"/>
        <v>0</v>
      </c>
      <c r="K248" s="50">
        <f t="shared" si="413"/>
        <v>0</v>
      </c>
      <c r="L248" s="50">
        <f t="shared" si="379"/>
        <v>0</v>
      </c>
      <c r="M248" s="50">
        <f>+M260</f>
        <v>216105072049</v>
      </c>
      <c r="N248" s="51">
        <f t="shared" si="388"/>
        <v>2.1080560617467926E-2</v>
      </c>
      <c r="O248" s="50">
        <f t="shared" ref="O248:X248" si="414">+O260</f>
        <v>0</v>
      </c>
      <c r="P248" s="50">
        <f t="shared" si="414"/>
        <v>50067937561</v>
      </c>
      <c r="Q248" s="50">
        <f t="shared" si="414"/>
        <v>166037134488</v>
      </c>
      <c r="R248" s="50">
        <f t="shared" si="414"/>
        <v>50067937561</v>
      </c>
      <c r="S248" s="50">
        <f t="shared" si="414"/>
        <v>166037134488</v>
      </c>
      <c r="T248" s="50">
        <f t="shared" si="414"/>
        <v>0</v>
      </c>
      <c r="U248" s="50">
        <f t="shared" si="414"/>
        <v>0</v>
      </c>
      <c r="V248" s="50">
        <f t="shared" si="414"/>
        <v>50067937561</v>
      </c>
      <c r="W248" s="50">
        <f t="shared" si="414"/>
        <v>0</v>
      </c>
      <c r="X248" s="50">
        <f t="shared" si="414"/>
        <v>0</v>
      </c>
      <c r="Y248" s="52">
        <f t="shared" si="332"/>
        <v>0.23168330611716284</v>
      </c>
      <c r="Z248" s="52">
        <f t="shared" si="333"/>
        <v>0</v>
      </c>
      <c r="AA248" s="52">
        <f t="shared" si="334"/>
        <v>0</v>
      </c>
      <c r="AB248" s="52">
        <f t="shared" si="365"/>
        <v>0</v>
      </c>
      <c r="AC248" s="53" t="s">
        <v>41</v>
      </c>
    </row>
    <row r="249" spans="1:29" ht="45.75" customHeight="1" x14ac:dyDescent="0.25">
      <c r="A249" s="312"/>
      <c r="B249" s="47" t="s">
        <v>42</v>
      </c>
      <c r="C249" s="47">
        <v>21</v>
      </c>
      <c r="D249" s="316"/>
      <c r="E249" s="308"/>
      <c r="F249" s="50">
        <f>+F250+F256+F271+F277</f>
        <v>576482182828</v>
      </c>
      <c r="G249" s="50">
        <f t="shared" ref="G249:K249" si="415">+G250+G256+G271+G277</f>
        <v>0</v>
      </c>
      <c r="H249" s="50">
        <f t="shared" si="415"/>
        <v>0</v>
      </c>
      <c r="I249" s="50">
        <f t="shared" si="415"/>
        <v>0</v>
      </c>
      <c r="J249" s="50">
        <f t="shared" si="415"/>
        <v>0</v>
      </c>
      <c r="K249" s="50">
        <f t="shared" si="415"/>
        <v>0</v>
      </c>
      <c r="L249" s="50">
        <f t="shared" ref="L249:N249" si="416">+L250</f>
        <v>0</v>
      </c>
      <c r="M249" s="50">
        <f>+M250+M256+M271+M277</f>
        <v>576482182828</v>
      </c>
      <c r="N249" s="95">
        <f t="shared" si="416"/>
        <v>1.9914875972925208E-2</v>
      </c>
      <c r="O249" s="50">
        <f t="shared" ref="O249:X249" si="417">+O250+O256+O271+O277</f>
        <v>0</v>
      </c>
      <c r="P249" s="50">
        <f t="shared" si="417"/>
        <v>366011412735.32001</v>
      </c>
      <c r="Q249" s="50">
        <f t="shared" si="417"/>
        <v>210470770092.67999</v>
      </c>
      <c r="R249" s="50">
        <f t="shared" si="417"/>
        <v>19417053747.32</v>
      </c>
      <c r="S249" s="50">
        <f t="shared" si="417"/>
        <v>557065129080.67993</v>
      </c>
      <c r="T249" s="50">
        <f t="shared" si="417"/>
        <v>346594358988</v>
      </c>
      <c r="U249" s="50">
        <f t="shared" si="417"/>
        <v>760558754</v>
      </c>
      <c r="V249" s="50">
        <f t="shared" si="417"/>
        <v>18656494993.32</v>
      </c>
      <c r="W249" s="50">
        <f t="shared" si="417"/>
        <v>679278923</v>
      </c>
      <c r="X249" s="50">
        <f t="shared" si="417"/>
        <v>81279831</v>
      </c>
      <c r="Y249" s="52">
        <f t="shared" si="332"/>
        <v>3.3681966807833329E-2</v>
      </c>
      <c r="Z249" s="52">
        <f t="shared" si="333"/>
        <v>1.3193100787070142E-3</v>
      </c>
      <c r="AA249" s="52">
        <f t="shared" si="334"/>
        <v>1.1783172893006315E-3</v>
      </c>
      <c r="AB249" s="52">
        <f t="shared" si="365"/>
        <v>3.9169627065845383E-2</v>
      </c>
      <c r="AC249" s="53">
        <f t="shared" si="412"/>
        <v>0.89313142400567258</v>
      </c>
    </row>
    <row r="250" spans="1:29" ht="82.5" customHeight="1" x14ac:dyDescent="0.25">
      <c r="A250" s="112" t="s">
        <v>407</v>
      </c>
      <c r="B250" s="47" t="s">
        <v>42</v>
      </c>
      <c r="C250" s="47">
        <v>21</v>
      </c>
      <c r="D250" s="47" t="s">
        <v>39</v>
      </c>
      <c r="E250" s="48" t="s">
        <v>408</v>
      </c>
      <c r="F250" s="50">
        <f>+F251</f>
        <v>204155182828</v>
      </c>
      <c r="G250" s="50">
        <f t="shared" ref="G250:K250" si="418">+G251</f>
        <v>0</v>
      </c>
      <c r="H250" s="50">
        <f t="shared" si="418"/>
        <v>0</v>
      </c>
      <c r="I250" s="50">
        <f t="shared" si="418"/>
        <v>0</v>
      </c>
      <c r="J250" s="50">
        <f t="shared" si="418"/>
        <v>0</v>
      </c>
      <c r="K250" s="50">
        <f t="shared" si="418"/>
        <v>0</v>
      </c>
      <c r="L250" s="50">
        <f t="shared" si="379"/>
        <v>0</v>
      </c>
      <c r="M250" s="50">
        <f>+M251</f>
        <v>204155182828</v>
      </c>
      <c r="N250" s="51">
        <f t="shared" ref="N250:N304" si="419">M250/$M$345</f>
        <v>1.9914875972925208E-2</v>
      </c>
      <c r="O250" s="50">
        <f t="shared" ref="O250:X250" si="420">+O251</f>
        <v>0</v>
      </c>
      <c r="P250" s="50">
        <f t="shared" si="420"/>
        <v>12281785765.219999</v>
      </c>
      <c r="Q250" s="50">
        <f t="shared" si="420"/>
        <v>191873397062.78</v>
      </c>
      <c r="R250" s="50">
        <f t="shared" si="420"/>
        <v>12281785765.219999</v>
      </c>
      <c r="S250" s="50">
        <f t="shared" si="420"/>
        <v>191873397062.78</v>
      </c>
      <c r="T250" s="50">
        <f t="shared" si="420"/>
        <v>0</v>
      </c>
      <c r="U250" s="50">
        <f t="shared" si="420"/>
        <v>0</v>
      </c>
      <c r="V250" s="50">
        <f t="shared" si="420"/>
        <v>12281785765.219999</v>
      </c>
      <c r="W250" s="50">
        <f t="shared" si="420"/>
        <v>0</v>
      </c>
      <c r="X250" s="50">
        <f t="shared" si="420"/>
        <v>0</v>
      </c>
      <c r="Y250" s="52">
        <f t="shared" si="332"/>
        <v>6.0159069170276018E-2</v>
      </c>
      <c r="Z250" s="52">
        <f t="shared" si="333"/>
        <v>0</v>
      </c>
      <c r="AA250" s="52">
        <f t="shared" si="334"/>
        <v>0</v>
      </c>
      <c r="AB250" s="52">
        <f t="shared" si="365"/>
        <v>0</v>
      </c>
      <c r="AC250" s="53" t="s">
        <v>41</v>
      </c>
    </row>
    <row r="251" spans="1:29" ht="110.25" customHeight="1" x14ac:dyDescent="0.25">
      <c r="A251" s="46" t="s">
        <v>409</v>
      </c>
      <c r="B251" s="47" t="s">
        <v>42</v>
      </c>
      <c r="C251" s="47">
        <v>21</v>
      </c>
      <c r="D251" s="47" t="s">
        <v>39</v>
      </c>
      <c r="E251" s="48" t="s">
        <v>410</v>
      </c>
      <c r="F251" s="50">
        <f>+F252+F254</f>
        <v>204155182828</v>
      </c>
      <c r="G251" s="50">
        <f t="shared" ref="G251:K251" si="421">+G252+G254</f>
        <v>0</v>
      </c>
      <c r="H251" s="50">
        <f t="shared" si="421"/>
        <v>0</v>
      </c>
      <c r="I251" s="50">
        <f t="shared" si="421"/>
        <v>0</v>
      </c>
      <c r="J251" s="50">
        <f t="shared" si="421"/>
        <v>0</v>
      </c>
      <c r="K251" s="50">
        <f t="shared" si="421"/>
        <v>0</v>
      </c>
      <c r="L251" s="50">
        <f t="shared" si="379"/>
        <v>0</v>
      </c>
      <c r="M251" s="50">
        <f>+M252+M254</f>
        <v>204155182828</v>
      </c>
      <c r="N251" s="51">
        <f t="shared" si="419"/>
        <v>1.9914875972925208E-2</v>
      </c>
      <c r="O251" s="50">
        <f t="shared" ref="O251:X251" si="422">+O252+O254</f>
        <v>0</v>
      </c>
      <c r="P251" s="50">
        <f t="shared" si="422"/>
        <v>12281785765.219999</v>
      </c>
      <c r="Q251" s="50">
        <f t="shared" si="422"/>
        <v>191873397062.78</v>
      </c>
      <c r="R251" s="50">
        <f t="shared" si="422"/>
        <v>12281785765.219999</v>
      </c>
      <c r="S251" s="50">
        <f t="shared" si="422"/>
        <v>191873397062.78</v>
      </c>
      <c r="T251" s="50">
        <f t="shared" si="422"/>
        <v>0</v>
      </c>
      <c r="U251" s="50">
        <f t="shared" si="422"/>
        <v>0</v>
      </c>
      <c r="V251" s="50">
        <f t="shared" si="422"/>
        <v>12281785765.219999</v>
      </c>
      <c r="W251" s="50">
        <f t="shared" si="422"/>
        <v>0</v>
      </c>
      <c r="X251" s="50">
        <f t="shared" si="422"/>
        <v>0</v>
      </c>
      <c r="Y251" s="52">
        <f t="shared" si="332"/>
        <v>6.0159069170276018E-2</v>
      </c>
      <c r="Z251" s="52">
        <f t="shared" si="333"/>
        <v>0</v>
      </c>
      <c r="AA251" s="52">
        <f t="shared" si="334"/>
        <v>0</v>
      </c>
      <c r="AB251" s="52">
        <f t="shared" si="365"/>
        <v>0</v>
      </c>
      <c r="AC251" s="53" t="s">
        <v>41</v>
      </c>
    </row>
    <row r="252" spans="1:29" ht="42" customHeight="1" x14ac:dyDescent="0.25">
      <c r="A252" s="46" t="s">
        <v>411</v>
      </c>
      <c r="B252" s="47" t="s">
        <v>42</v>
      </c>
      <c r="C252" s="47">
        <v>21</v>
      </c>
      <c r="D252" s="47" t="s">
        <v>39</v>
      </c>
      <c r="E252" s="48" t="s">
        <v>412</v>
      </c>
      <c r="F252" s="50">
        <f t="shared" ref="F252:X252" si="423">+F253</f>
        <v>200000000000</v>
      </c>
      <c r="G252" s="50">
        <f t="shared" si="423"/>
        <v>0</v>
      </c>
      <c r="H252" s="50">
        <f t="shared" si="423"/>
        <v>0</v>
      </c>
      <c r="I252" s="50">
        <f t="shared" si="423"/>
        <v>0</v>
      </c>
      <c r="J252" s="50">
        <f t="shared" si="423"/>
        <v>0</v>
      </c>
      <c r="K252" s="50">
        <f t="shared" si="423"/>
        <v>0</v>
      </c>
      <c r="L252" s="50">
        <f t="shared" si="379"/>
        <v>0</v>
      </c>
      <c r="M252" s="50">
        <f t="shared" si="423"/>
        <v>200000000000</v>
      </c>
      <c r="N252" s="51">
        <f t="shared" si="419"/>
        <v>1.9509547293446297E-2</v>
      </c>
      <c r="O252" s="50">
        <f t="shared" si="423"/>
        <v>0</v>
      </c>
      <c r="P252" s="50">
        <f t="shared" si="423"/>
        <v>11866228165.219999</v>
      </c>
      <c r="Q252" s="50">
        <f t="shared" si="423"/>
        <v>188133771834.78</v>
      </c>
      <c r="R252" s="50">
        <f t="shared" si="423"/>
        <v>11866228165.219999</v>
      </c>
      <c r="S252" s="50">
        <f t="shared" si="423"/>
        <v>188133771834.78</v>
      </c>
      <c r="T252" s="50">
        <f t="shared" si="423"/>
        <v>0</v>
      </c>
      <c r="U252" s="50">
        <f t="shared" si="423"/>
        <v>0</v>
      </c>
      <c r="V252" s="50">
        <f t="shared" si="423"/>
        <v>11866228165.219999</v>
      </c>
      <c r="W252" s="50">
        <f t="shared" si="423"/>
        <v>0</v>
      </c>
      <c r="X252" s="50">
        <f t="shared" si="423"/>
        <v>0</v>
      </c>
      <c r="Y252" s="52">
        <f t="shared" si="332"/>
        <v>5.9331140826099998E-2</v>
      </c>
      <c r="Z252" s="52">
        <f t="shared" si="333"/>
        <v>0</v>
      </c>
      <c r="AA252" s="52">
        <f t="shared" si="334"/>
        <v>0</v>
      </c>
      <c r="AB252" s="52">
        <f t="shared" si="365"/>
        <v>0</v>
      </c>
      <c r="AC252" s="53" t="s">
        <v>41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9"/>
        <v>0</v>
      </c>
      <c r="M253" s="58">
        <f>+F253+L253</f>
        <v>200000000000</v>
      </c>
      <c r="N253" s="59">
        <f t="shared" si="419"/>
        <v>1.9509547293446297E-2</v>
      </c>
      <c r="O253" s="57">
        <v>0</v>
      </c>
      <c r="P253" s="58">
        <v>11866228165.219999</v>
      </c>
      <c r="Q253" s="57">
        <f t="shared" ref="Q253" si="424">M253-P253</f>
        <v>188133771834.78</v>
      </c>
      <c r="R253" s="58">
        <v>11866228165.219999</v>
      </c>
      <c r="S253" s="109">
        <f>+M253-R253</f>
        <v>188133771834.78</v>
      </c>
      <c r="T253" s="57">
        <f t="shared" ref="T253" si="425">P253-R253</f>
        <v>0</v>
      </c>
      <c r="U253" s="58">
        <v>0</v>
      </c>
      <c r="V253" s="57">
        <f t="shared" ref="V253" si="426">+R253-U253</f>
        <v>11866228165.219999</v>
      </c>
      <c r="W253" s="58">
        <v>0</v>
      </c>
      <c r="X253" s="60">
        <f t="shared" ref="X253" si="427">+U253-W253</f>
        <v>0</v>
      </c>
      <c r="Y253" s="61">
        <f t="shared" si="332"/>
        <v>5.9331140826099998E-2</v>
      </c>
      <c r="Z253" s="61">
        <f t="shared" si="333"/>
        <v>0</v>
      </c>
      <c r="AA253" s="61">
        <f t="shared" si="334"/>
        <v>0</v>
      </c>
      <c r="AB253" s="61">
        <f t="shared" si="365"/>
        <v>0</v>
      </c>
      <c r="AC253" s="62" t="s">
        <v>41</v>
      </c>
    </row>
    <row r="254" spans="1:29" ht="42" customHeight="1" x14ac:dyDescent="0.25">
      <c r="A254" s="46" t="s">
        <v>414</v>
      </c>
      <c r="B254" s="47" t="s">
        <v>42</v>
      </c>
      <c r="C254" s="47">
        <v>21</v>
      </c>
      <c r="D254" s="47" t="s">
        <v>39</v>
      </c>
      <c r="E254" s="48" t="s">
        <v>415</v>
      </c>
      <c r="F254" s="50">
        <f t="shared" ref="F254:X254" si="428">+F255</f>
        <v>4155182828</v>
      </c>
      <c r="G254" s="50">
        <f t="shared" si="428"/>
        <v>0</v>
      </c>
      <c r="H254" s="50">
        <f t="shared" si="428"/>
        <v>0</v>
      </c>
      <c r="I254" s="50">
        <f t="shared" si="428"/>
        <v>0</v>
      </c>
      <c r="J254" s="50">
        <f t="shared" si="428"/>
        <v>0</v>
      </c>
      <c r="K254" s="50">
        <f t="shared" si="428"/>
        <v>0</v>
      </c>
      <c r="L254" s="50">
        <f t="shared" si="379"/>
        <v>0</v>
      </c>
      <c r="M254" s="50">
        <f t="shared" si="428"/>
        <v>4155182828</v>
      </c>
      <c r="N254" s="51">
        <f t="shared" si="419"/>
        <v>4.0532867947890965E-4</v>
      </c>
      <c r="O254" s="50">
        <f t="shared" si="428"/>
        <v>0</v>
      </c>
      <c r="P254" s="50">
        <f t="shared" si="428"/>
        <v>415557600</v>
      </c>
      <c r="Q254" s="50">
        <f t="shared" si="428"/>
        <v>3739625228</v>
      </c>
      <c r="R254" s="50">
        <f t="shared" si="428"/>
        <v>415557600</v>
      </c>
      <c r="S254" s="50">
        <f t="shared" si="428"/>
        <v>3739625228</v>
      </c>
      <c r="T254" s="50">
        <f t="shared" si="428"/>
        <v>0</v>
      </c>
      <c r="U254" s="50">
        <f t="shared" si="428"/>
        <v>0</v>
      </c>
      <c r="V254" s="50">
        <f t="shared" si="428"/>
        <v>415557600</v>
      </c>
      <c r="W254" s="50">
        <f t="shared" si="428"/>
        <v>0</v>
      </c>
      <c r="X254" s="50">
        <f t="shared" si="428"/>
        <v>0</v>
      </c>
      <c r="Y254" s="52">
        <f t="shared" si="332"/>
        <v>0.10000946220699004</v>
      </c>
      <c r="Z254" s="52">
        <f t="shared" si="333"/>
        <v>0</v>
      </c>
      <c r="AA254" s="52">
        <f t="shared" si="334"/>
        <v>0</v>
      </c>
      <c r="AB254" s="52">
        <f t="shared" si="365"/>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9"/>
        <v>0</v>
      </c>
      <c r="M255" s="58">
        <f>+F255+L255</f>
        <v>4155182828</v>
      </c>
      <c r="N255" s="59">
        <f t="shared" si="419"/>
        <v>4.0532867947890965E-4</v>
      </c>
      <c r="O255" s="57">
        <v>0</v>
      </c>
      <c r="P255" s="58">
        <v>415557600</v>
      </c>
      <c r="Q255" s="57">
        <f t="shared" ref="Q255" si="429">M255-P255</f>
        <v>3739625228</v>
      </c>
      <c r="R255" s="58">
        <v>415557600</v>
      </c>
      <c r="S255" s="109">
        <f>+M255-R255</f>
        <v>3739625228</v>
      </c>
      <c r="T255" s="57">
        <f t="shared" ref="T255" si="430">P255-R255</f>
        <v>0</v>
      </c>
      <c r="U255" s="58">
        <v>0</v>
      </c>
      <c r="V255" s="57">
        <f t="shared" ref="V255" si="431">+R255-U255</f>
        <v>415557600</v>
      </c>
      <c r="W255" s="58">
        <v>0</v>
      </c>
      <c r="X255" s="60">
        <f t="shared" ref="X255" si="432">+U255-W255</f>
        <v>0</v>
      </c>
      <c r="Y255" s="61">
        <f t="shared" si="332"/>
        <v>0.10000946220699004</v>
      </c>
      <c r="Z255" s="61">
        <f t="shared" si="333"/>
        <v>0</v>
      </c>
      <c r="AA255" s="61">
        <f t="shared" si="334"/>
        <v>0</v>
      </c>
      <c r="AB255" s="61">
        <f t="shared" si="365"/>
        <v>0</v>
      </c>
      <c r="AC255" s="62" t="s">
        <v>41</v>
      </c>
    </row>
    <row r="256" spans="1:29" ht="55.5" customHeight="1" x14ac:dyDescent="0.25">
      <c r="A256" s="46" t="s">
        <v>417</v>
      </c>
      <c r="B256" s="47" t="s">
        <v>42</v>
      </c>
      <c r="C256" s="47">
        <v>21</v>
      </c>
      <c r="D256" s="47" t="s">
        <v>39</v>
      </c>
      <c r="E256" s="48" t="s">
        <v>418</v>
      </c>
      <c r="F256" s="50">
        <f t="shared" ref="F256:U262" si="433">+F257</f>
        <v>8000000000</v>
      </c>
      <c r="G256" s="50">
        <f t="shared" si="433"/>
        <v>0</v>
      </c>
      <c r="H256" s="50">
        <f t="shared" si="433"/>
        <v>0</v>
      </c>
      <c r="I256" s="50">
        <f t="shared" si="433"/>
        <v>0</v>
      </c>
      <c r="J256" s="50">
        <f t="shared" si="433"/>
        <v>0</v>
      </c>
      <c r="K256" s="50">
        <f t="shared" si="433"/>
        <v>0</v>
      </c>
      <c r="L256" s="50">
        <f t="shared" si="379"/>
        <v>0</v>
      </c>
      <c r="M256" s="50">
        <f t="shared" si="433"/>
        <v>8000000000</v>
      </c>
      <c r="N256" s="51">
        <f t="shared" si="419"/>
        <v>7.8038189173785188E-4</v>
      </c>
      <c r="O256" s="50">
        <f t="shared" si="433"/>
        <v>0</v>
      </c>
      <c r="P256" s="50">
        <f t="shared" si="433"/>
        <v>7477501330.1000004</v>
      </c>
      <c r="Q256" s="50">
        <f t="shared" si="433"/>
        <v>522498669.89999962</v>
      </c>
      <c r="R256" s="50">
        <f t="shared" si="433"/>
        <v>7135267982.1000004</v>
      </c>
      <c r="S256" s="50">
        <f t="shared" si="433"/>
        <v>864732017.89999962</v>
      </c>
      <c r="T256" s="50">
        <f t="shared" si="433"/>
        <v>342233348</v>
      </c>
      <c r="U256" s="50">
        <f t="shared" si="433"/>
        <v>760558754</v>
      </c>
      <c r="V256" s="50">
        <f t="shared" ref="V256:X258" si="434">+V257</f>
        <v>6374709228.1000004</v>
      </c>
      <c r="W256" s="50">
        <f t="shared" si="434"/>
        <v>679278923</v>
      </c>
      <c r="X256" s="50">
        <f t="shared" si="434"/>
        <v>81279831</v>
      </c>
      <c r="Y256" s="52">
        <f t="shared" si="332"/>
        <v>0.89190849776250003</v>
      </c>
      <c r="Z256" s="52">
        <f t="shared" si="333"/>
        <v>9.5069844249999994E-2</v>
      </c>
      <c r="AA256" s="52">
        <f t="shared" si="334"/>
        <v>8.4909865375000004E-2</v>
      </c>
      <c r="AB256" s="52">
        <f t="shared" si="365"/>
        <v>0.10659147713974967</v>
      </c>
      <c r="AC256" s="53">
        <f t="shared" si="382"/>
        <v>0.89313142400567258</v>
      </c>
    </row>
    <row r="257" spans="1:29" ht="113.25" customHeight="1" x14ac:dyDescent="0.25">
      <c r="A257" s="46" t="s">
        <v>419</v>
      </c>
      <c r="B257" s="47" t="s">
        <v>42</v>
      </c>
      <c r="C257" s="47">
        <v>21</v>
      </c>
      <c r="D257" s="47" t="s">
        <v>39</v>
      </c>
      <c r="E257" s="48" t="s">
        <v>410</v>
      </c>
      <c r="F257" s="50">
        <f t="shared" si="433"/>
        <v>8000000000</v>
      </c>
      <c r="G257" s="50">
        <f t="shared" si="433"/>
        <v>0</v>
      </c>
      <c r="H257" s="50">
        <f t="shared" si="433"/>
        <v>0</v>
      </c>
      <c r="I257" s="50">
        <f t="shared" si="433"/>
        <v>0</v>
      </c>
      <c r="J257" s="50">
        <f t="shared" si="433"/>
        <v>0</v>
      </c>
      <c r="K257" s="50">
        <f t="shared" si="433"/>
        <v>0</v>
      </c>
      <c r="L257" s="50">
        <f t="shared" si="379"/>
        <v>0</v>
      </c>
      <c r="M257" s="50">
        <f t="shared" si="433"/>
        <v>8000000000</v>
      </c>
      <c r="N257" s="51">
        <f t="shared" si="419"/>
        <v>7.8038189173785188E-4</v>
      </c>
      <c r="O257" s="50">
        <f t="shared" si="433"/>
        <v>0</v>
      </c>
      <c r="P257" s="50">
        <f t="shared" si="433"/>
        <v>7477501330.1000004</v>
      </c>
      <c r="Q257" s="50">
        <f t="shared" si="433"/>
        <v>522498669.89999962</v>
      </c>
      <c r="R257" s="50">
        <f t="shared" si="433"/>
        <v>7135267982.1000004</v>
      </c>
      <c r="S257" s="50">
        <f t="shared" si="433"/>
        <v>864732017.89999962</v>
      </c>
      <c r="T257" s="50">
        <f t="shared" si="433"/>
        <v>342233348</v>
      </c>
      <c r="U257" s="50">
        <f t="shared" si="433"/>
        <v>760558754</v>
      </c>
      <c r="V257" s="50">
        <f t="shared" si="434"/>
        <v>6374709228.1000004</v>
      </c>
      <c r="W257" s="50">
        <f t="shared" si="434"/>
        <v>679278923</v>
      </c>
      <c r="X257" s="50">
        <f t="shared" si="434"/>
        <v>81279831</v>
      </c>
      <c r="Y257" s="52">
        <f t="shared" si="332"/>
        <v>0.89190849776250003</v>
      </c>
      <c r="Z257" s="52">
        <f t="shared" si="333"/>
        <v>9.5069844249999994E-2</v>
      </c>
      <c r="AA257" s="52">
        <f t="shared" si="334"/>
        <v>8.4909865375000004E-2</v>
      </c>
      <c r="AB257" s="52">
        <f t="shared" si="365"/>
        <v>0.10659147713974967</v>
      </c>
      <c r="AC257" s="53">
        <f t="shared" si="382"/>
        <v>0.89313142400567258</v>
      </c>
    </row>
    <row r="258" spans="1:29" ht="42" customHeight="1" x14ac:dyDescent="0.25">
      <c r="A258" s="46" t="s">
        <v>420</v>
      </c>
      <c r="B258" s="47" t="s">
        <v>42</v>
      </c>
      <c r="C258" s="47">
        <v>21</v>
      </c>
      <c r="D258" s="47" t="s">
        <v>39</v>
      </c>
      <c r="E258" s="48" t="s">
        <v>393</v>
      </c>
      <c r="F258" s="49">
        <f t="shared" si="433"/>
        <v>8000000000</v>
      </c>
      <c r="G258" s="49">
        <f t="shared" si="433"/>
        <v>0</v>
      </c>
      <c r="H258" s="49">
        <f t="shared" si="433"/>
        <v>0</v>
      </c>
      <c r="I258" s="49">
        <f t="shared" si="433"/>
        <v>0</v>
      </c>
      <c r="J258" s="49">
        <f t="shared" si="433"/>
        <v>0</v>
      </c>
      <c r="K258" s="49">
        <f t="shared" si="433"/>
        <v>0</v>
      </c>
      <c r="L258" s="50">
        <f t="shared" si="379"/>
        <v>0</v>
      </c>
      <c r="M258" s="49">
        <f t="shared" si="433"/>
        <v>8000000000</v>
      </c>
      <c r="N258" s="51">
        <f t="shared" si="419"/>
        <v>7.8038189173785188E-4</v>
      </c>
      <c r="O258" s="49">
        <f t="shared" si="433"/>
        <v>0</v>
      </c>
      <c r="P258" s="49">
        <f t="shared" si="433"/>
        <v>7477501330.1000004</v>
      </c>
      <c r="Q258" s="49">
        <f t="shared" si="433"/>
        <v>522498669.89999962</v>
      </c>
      <c r="R258" s="49">
        <f t="shared" si="433"/>
        <v>7135267982.1000004</v>
      </c>
      <c r="S258" s="49">
        <f t="shared" si="433"/>
        <v>864732017.89999962</v>
      </c>
      <c r="T258" s="49">
        <f t="shared" si="433"/>
        <v>342233348</v>
      </c>
      <c r="U258" s="49">
        <f t="shared" si="433"/>
        <v>760558754</v>
      </c>
      <c r="V258" s="49">
        <f t="shared" si="434"/>
        <v>6374709228.1000004</v>
      </c>
      <c r="W258" s="49">
        <f t="shared" si="434"/>
        <v>679278923</v>
      </c>
      <c r="X258" s="49">
        <f t="shared" si="434"/>
        <v>81279831</v>
      </c>
      <c r="Y258" s="52">
        <f t="shared" si="332"/>
        <v>0.89190849776250003</v>
      </c>
      <c r="Z258" s="52">
        <f t="shared" si="333"/>
        <v>9.5069844249999994E-2</v>
      </c>
      <c r="AA258" s="52">
        <f t="shared" si="334"/>
        <v>8.4909865375000004E-2</v>
      </c>
      <c r="AB258" s="52">
        <f t="shared" si="365"/>
        <v>0.10659147713974967</v>
      </c>
      <c r="AC258" s="53">
        <f t="shared" si="382"/>
        <v>0.89313142400567258</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9"/>
        <v>0</v>
      </c>
      <c r="M259" s="58">
        <f>+F259+L259</f>
        <v>8000000000</v>
      </c>
      <c r="N259" s="59">
        <f t="shared" si="419"/>
        <v>7.8038189173785188E-4</v>
      </c>
      <c r="O259" s="57">
        <v>0</v>
      </c>
      <c r="P259" s="58">
        <v>7477501330.1000004</v>
      </c>
      <c r="Q259" s="57">
        <f t="shared" ref="Q259" si="435">M259-P259</f>
        <v>522498669.89999962</v>
      </c>
      <c r="R259" s="58">
        <v>7135267982.1000004</v>
      </c>
      <c r="S259" s="109">
        <f>+M259-R259</f>
        <v>864732017.89999962</v>
      </c>
      <c r="T259" s="57">
        <f t="shared" ref="T259" si="436">P259-R259</f>
        <v>342233348</v>
      </c>
      <c r="U259" s="58">
        <v>760558754</v>
      </c>
      <c r="V259" s="57">
        <f t="shared" ref="V259" si="437">+R259-U259</f>
        <v>6374709228.1000004</v>
      </c>
      <c r="W259" s="58">
        <v>679278923</v>
      </c>
      <c r="X259" s="60">
        <f t="shared" ref="X259" si="438">+U259-W259</f>
        <v>81279831</v>
      </c>
      <c r="Y259" s="61">
        <f t="shared" si="332"/>
        <v>0.89190849776250003</v>
      </c>
      <c r="Z259" s="61">
        <f t="shared" si="333"/>
        <v>9.5069844249999994E-2</v>
      </c>
      <c r="AA259" s="61">
        <f t="shared" si="334"/>
        <v>8.4909865375000004E-2</v>
      </c>
      <c r="AB259" s="61">
        <f t="shared" si="365"/>
        <v>0.10659147713974967</v>
      </c>
      <c r="AC259" s="62">
        <f t="shared" si="382"/>
        <v>0.89313142400567258</v>
      </c>
    </row>
    <row r="260" spans="1:29" ht="113.25" customHeight="1" x14ac:dyDescent="0.25">
      <c r="A260" s="46" t="s">
        <v>422</v>
      </c>
      <c r="B260" s="47" t="s">
        <v>38</v>
      </c>
      <c r="C260" s="47">
        <v>10</v>
      </c>
      <c r="D260" s="47" t="s">
        <v>39</v>
      </c>
      <c r="E260" s="48" t="s">
        <v>423</v>
      </c>
      <c r="F260" s="50">
        <f>+F261+F266</f>
        <v>216105072049</v>
      </c>
      <c r="G260" s="50">
        <f t="shared" ref="G260:K260" si="439">+G261+G266</f>
        <v>0</v>
      </c>
      <c r="H260" s="50">
        <f t="shared" si="439"/>
        <v>0</v>
      </c>
      <c r="I260" s="50">
        <f t="shared" si="439"/>
        <v>0</v>
      </c>
      <c r="J260" s="50">
        <f t="shared" si="439"/>
        <v>0</v>
      </c>
      <c r="K260" s="50">
        <f t="shared" si="439"/>
        <v>0</v>
      </c>
      <c r="L260" s="50">
        <f t="shared" si="379"/>
        <v>0</v>
      </c>
      <c r="M260" s="50">
        <f>+M261+M266</f>
        <v>216105072049</v>
      </c>
      <c r="N260" s="51">
        <f t="shared" si="419"/>
        <v>2.1080560617467926E-2</v>
      </c>
      <c r="O260" s="50">
        <f t="shared" ref="O260:X260" si="440">+O261+O266</f>
        <v>0</v>
      </c>
      <c r="P260" s="50">
        <f t="shared" si="440"/>
        <v>50067937561</v>
      </c>
      <c r="Q260" s="50">
        <f t="shared" si="440"/>
        <v>166037134488</v>
      </c>
      <c r="R260" s="50">
        <f t="shared" si="440"/>
        <v>50067937561</v>
      </c>
      <c r="S260" s="50">
        <f t="shared" si="440"/>
        <v>166037134488</v>
      </c>
      <c r="T260" s="50">
        <f t="shared" si="440"/>
        <v>0</v>
      </c>
      <c r="U260" s="50">
        <f t="shared" si="440"/>
        <v>0</v>
      </c>
      <c r="V260" s="50">
        <f t="shared" si="440"/>
        <v>50067937561</v>
      </c>
      <c r="W260" s="50">
        <f t="shared" si="440"/>
        <v>0</v>
      </c>
      <c r="X260" s="50">
        <f t="shared" si="440"/>
        <v>0</v>
      </c>
      <c r="Y260" s="52">
        <f t="shared" si="332"/>
        <v>0.23168330611716284</v>
      </c>
      <c r="Z260" s="52">
        <f t="shared" si="333"/>
        <v>0</v>
      </c>
      <c r="AA260" s="52">
        <f t="shared" si="334"/>
        <v>0</v>
      </c>
      <c r="AB260" s="52">
        <f t="shared" si="365"/>
        <v>0</v>
      </c>
      <c r="AC260" s="53" t="s">
        <v>41</v>
      </c>
    </row>
    <row r="261" spans="1:29" ht="125.25" customHeight="1" x14ac:dyDescent="0.25">
      <c r="A261" s="46" t="s">
        <v>424</v>
      </c>
      <c r="B261" s="47" t="s">
        <v>38</v>
      </c>
      <c r="C261" s="47">
        <v>10</v>
      </c>
      <c r="D261" s="47" t="s">
        <v>39</v>
      </c>
      <c r="E261" s="48" t="s">
        <v>425</v>
      </c>
      <c r="F261" s="50">
        <f>+F262+F264</f>
        <v>108052536025</v>
      </c>
      <c r="G261" s="50">
        <f t="shared" ref="G261:K261" si="441">+G262+G264</f>
        <v>0</v>
      </c>
      <c r="H261" s="50">
        <f t="shared" si="441"/>
        <v>0</v>
      </c>
      <c r="I261" s="50">
        <f t="shared" si="441"/>
        <v>0</v>
      </c>
      <c r="J261" s="50">
        <f t="shared" si="441"/>
        <v>0</v>
      </c>
      <c r="K261" s="50">
        <f t="shared" si="441"/>
        <v>0</v>
      </c>
      <c r="L261" s="50">
        <f t="shared" si="379"/>
        <v>0</v>
      </c>
      <c r="M261" s="50">
        <f>+M262+M264</f>
        <v>108052536025</v>
      </c>
      <c r="N261" s="51">
        <f t="shared" si="419"/>
        <v>1.0540280308782736E-2</v>
      </c>
      <c r="O261" s="50">
        <f t="shared" ref="O261:X261" si="442">+O262+O264</f>
        <v>0</v>
      </c>
      <c r="P261" s="50">
        <f t="shared" si="442"/>
        <v>0</v>
      </c>
      <c r="Q261" s="50">
        <f t="shared" si="442"/>
        <v>108052536025</v>
      </c>
      <c r="R261" s="50">
        <f t="shared" si="442"/>
        <v>0</v>
      </c>
      <c r="S261" s="50">
        <f t="shared" si="442"/>
        <v>108052536025</v>
      </c>
      <c r="T261" s="50">
        <f t="shared" si="442"/>
        <v>0</v>
      </c>
      <c r="U261" s="50">
        <f t="shared" si="442"/>
        <v>0</v>
      </c>
      <c r="V261" s="50">
        <f t="shared" si="442"/>
        <v>0</v>
      </c>
      <c r="W261" s="50">
        <f t="shared" si="442"/>
        <v>0</v>
      </c>
      <c r="X261" s="50">
        <f t="shared" si="442"/>
        <v>0</v>
      </c>
      <c r="Y261" s="52">
        <f t="shared" si="332"/>
        <v>0</v>
      </c>
      <c r="Z261" s="52">
        <f t="shared" si="333"/>
        <v>0</v>
      </c>
      <c r="AA261" s="52">
        <f t="shared" si="334"/>
        <v>0</v>
      </c>
      <c r="AB261" s="52" t="s">
        <v>41</v>
      </c>
      <c r="AC261" s="53" t="s">
        <v>41</v>
      </c>
    </row>
    <row r="262" spans="1:29" ht="42" customHeight="1" x14ac:dyDescent="0.25">
      <c r="A262" s="46" t="s">
        <v>426</v>
      </c>
      <c r="B262" s="47" t="s">
        <v>38</v>
      </c>
      <c r="C262" s="47">
        <v>10</v>
      </c>
      <c r="D262" s="47" t="s">
        <v>39</v>
      </c>
      <c r="E262" s="48" t="s">
        <v>427</v>
      </c>
      <c r="F262" s="49">
        <f t="shared" si="433"/>
        <v>54026268013</v>
      </c>
      <c r="G262" s="49">
        <f t="shared" si="433"/>
        <v>0</v>
      </c>
      <c r="H262" s="49">
        <f t="shared" si="433"/>
        <v>0</v>
      </c>
      <c r="I262" s="49">
        <f t="shared" si="433"/>
        <v>0</v>
      </c>
      <c r="J262" s="49">
        <f t="shared" si="433"/>
        <v>0</v>
      </c>
      <c r="K262" s="49">
        <f t="shared" si="433"/>
        <v>0</v>
      </c>
      <c r="L262" s="50">
        <f t="shared" si="379"/>
        <v>0</v>
      </c>
      <c r="M262" s="49">
        <f t="shared" si="433"/>
        <v>54026268013</v>
      </c>
      <c r="N262" s="51">
        <f t="shared" si="419"/>
        <v>5.2701401544401425E-3</v>
      </c>
      <c r="O262" s="49">
        <f t="shared" si="433"/>
        <v>0</v>
      </c>
      <c r="P262" s="49">
        <f t="shared" si="433"/>
        <v>0</v>
      </c>
      <c r="Q262" s="49">
        <f t="shared" si="433"/>
        <v>54026268013</v>
      </c>
      <c r="R262" s="49">
        <f t="shared" si="433"/>
        <v>0</v>
      </c>
      <c r="S262" s="49">
        <f t="shared" si="433"/>
        <v>54026268013</v>
      </c>
      <c r="T262" s="49">
        <f t="shared" si="433"/>
        <v>0</v>
      </c>
      <c r="U262" s="49">
        <f t="shared" si="433"/>
        <v>0</v>
      </c>
      <c r="V262" s="49">
        <f t="shared" ref="V262:X262" si="443">+V263</f>
        <v>0</v>
      </c>
      <c r="W262" s="49">
        <f t="shared" si="443"/>
        <v>0</v>
      </c>
      <c r="X262" s="49">
        <f t="shared" si="443"/>
        <v>0</v>
      </c>
      <c r="Y262" s="52">
        <f t="shared" si="332"/>
        <v>0</v>
      </c>
      <c r="Z262" s="52">
        <f t="shared" si="333"/>
        <v>0</v>
      </c>
      <c r="AA262" s="52">
        <f t="shared" si="334"/>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9"/>
        <v>0</v>
      </c>
      <c r="M263" s="58">
        <f>+F263+L263</f>
        <v>54026268013</v>
      </c>
      <c r="N263" s="59">
        <f t="shared" si="419"/>
        <v>5.2701401544401425E-3</v>
      </c>
      <c r="O263" s="57">
        <v>0</v>
      </c>
      <c r="P263" s="58">
        <v>0</v>
      </c>
      <c r="Q263" s="57">
        <f t="shared" ref="Q263" si="444">M263-P263</f>
        <v>54026268013</v>
      </c>
      <c r="R263" s="58">
        <v>0</v>
      </c>
      <c r="S263" s="109">
        <f>+M263-R263</f>
        <v>54026268013</v>
      </c>
      <c r="T263" s="57">
        <f t="shared" ref="T263" si="445">P263-R263</f>
        <v>0</v>
      </c>
      <c r="U263" s="58">
        <v>0</v>
      </c>
      <c r="V263" s="57">
        <f t="shared" ref="V263" si="446">+R263-U263</f>
        <v>0</v>
      </c>
      <c r="W263" s="58">
        <v>0</v>
      </c>
      <c r="X263" s="60">
        <f t="shared" ref="X263" si="447">+U263-W263</f>
        <v>0</v>
      </c>
      <c r="Y263" s="61">
        <f t="shared" si="332"/>
        <v>0</v>
      </c>
      <c r="Z263" s="61">
        <f t="shared" si="333"/>
        <v>0</v>
      </c>
      <c r="AA263" s="61">
        <f t="shared" si="334"/>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48">+G265</f>
        <v>0</v>
      </c>
      <c r="H264" s="50">
        <f t="shared" si="448"/>
        <v>0</v>
      </c>
      <c r="I264" s="50">
        <f t="shared" si="448"/>
        <v>0</v>
      </c>
      <c r="J264" s="50">
        <f t="shared" si="448"/>
        <v>0</v>
      </c>
      <c r="K264" s="50">
        <f t="shared" si="448"/>
        <v>0</v>
      </c>
      <c r="L264" s="50">
        <f t="shared" si="379"/>
        <v>0</v>
      </c>
      <c r="M264" s="50">
        <f>+M265</f>
        <v>54026268012</v>
      </c>
      <c r="N264" s="51">
        <f t="shared" si="419"/>
        <v>5.2701401543425947E-3</v>
      </c>
      <c r="O264" s="50">
        <f t="shared" ref="O264:X264" si="449">+O265</f>
        <v>0</v>
      </c>
      <c r="P264" s="50">
        <f t="shared" si="449"/>
        <v>0</v>
      </c>
      <c r="Q264" s="50">
        <f t="shared" si="449"/>
        <v>54026268012</v>
      </c>
      <c r="R264" s="50">
        <f t="shared" si="449"/>
        <v>0</v>
      </c>
      <c r="S264" s="50">
        <f t="shared" si="449"/>
        <v>54026268012</v>
      </c>
      <c r="T264" s="50">
        <f t="shared" si="449"/>
        <v>0</v>
      </c>
      <c r="U264" s="50">
        <f t="shared" si="449"/>
        <v>0</v>
      </c>
      <c r="V264" s="50">
        <f t="shared" si="449"/>
        <v>0</v>
      </c>
      <c r="W264" s="50">
        <f t="shared" si="449"/>
        <v>0</v>
      </c>
      <c r="X264" s="50">
        <f t="shared" si="449"/>
        <v>0</v>
      </c>
      <c r="Y264" s="52">
        <f t="shared" si="332"/>
        <v>0</v>
      </c>
      <c r="Z264" s="52">
        <f t="shared" si="333"/>
        <v>0</v>
      </c>
      <c r="AA264" s="52">
        <f t="shared" si="334"/>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9"/>
        <v>0</v>
      </c>
      <c r="M265" s="58">
        <f>+F265+L265</f>
        <v>54026268012</v>
      </c>
      <c r="N265" s="59">
        <f t="shared" si="419"/>
        <v>5.2701401543425947E-3</v>
      </c>
      <c r="O265" s="57">
        <v>0</v>
      </c>
      <c r="P265" s="57">
        <v>0</v>
      </c>
      <c r="Q265" s="57">
        <f t="shared" ref="Q265" si="450">M265-P265</f>
        <v>54026268012</v>
      </c>
      <c r="R265" s="57">
        <v>0</v>
      </c>
      <c r="S265" s="109">
        <f>+M265-R265</f>
        <v>54026268012</v>
      </c>
      <c r="T265" s="57">
        <f t="shared" ref="T265" si="451">P265-R265</f>
        <v>0</v>
      </c>
      <c r="U265" s="57">
        <v>0</v>
      </c>
      <c r="V265" s="57">
        <f t="shared" ref="V265" si="452">+R265-U265</f>
        <v>0</v>
      </c>
      <c r="W265" s="57">
        <v>0</v>
      </c>
      <c r="X265" s="60">
        <f t="shared" ref="X265" si="453">+U265-W265</f>
        <v>0</v>
      </c>
      <c r="Y265" s="61">
        <f t="shared" ref="Y265:Y328" si="454">+R265/M265</f>
        <v>0</v>
      </c>
      <c r="Z265" s="61">
        <f t="shared" ref="Z265:Z328" si="455">+U265/M265</f>
        <v>0</v>
      </c>
      <c r="AA265" s="61">
        <f t="shared" ref="AA265:AA328" si="456">+W265/M265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57">+G267+G269</f>
        <v>0</v>
      </c>
      <c r="H266" s="50">
        <f t="shared" si="457"/>
        <v>0</v>
      </c>
      <c r="I266" s="50">
        <f t="shared" si="457"/>
        <v>0</v>
      </c>
      <c r="J266" s="50">
        <f t="shared" si="457"/>
        <v>0</v>
      </c>
      <c r="K266" s="50">
        <f t="shared" si="457"/>
        <v>0</v>
      </c>
      <c r="L266" s="50">
        <f t="shared" si="379"/>
        <v>0</v>
      </c>
      <c r="M266" s="50">
        <f>+M267+M269</f>
        <v>108052536024</v>
      </c>
      <c r="N266" s="51">
        <f t="shared" si="419"/>
        <v>1.0540280308685189E-2</v>
      </c>
      <c r="O266" s="50">
        <f t="shared" ref="O266:X266" si="458">+O267+O269</f>
        <v>0</v>
      </c>
      <c r="P266" s="50">
        <f t="shared" si="458"/>
        <v>50067937561</v>
      </c>
      <c r="Q266" s="50">
        <f t="shared" si="458"/>
        <v>57984598463</v>
      </c>
      <c r="R266" s="50">
        <f t="shared" si="458"/>
        <v>50067937561</v>
      </c>
      <c r="S266" s="50">
        <f t="shared" si="458"/>
        <v>57984598463</v>
      </c>
      <c r="T266" s="50">
        <f t="shared" si="458"/>
        <v>0</v>
      </c>
      <c r="U266" s="50">
        <f t="shared" si="458"/>
        <v>0</v>
      </c>
      <c r="V266" s="50">
        <f t="shared" si="458"/>
        <v>50067937561</v>
      </c>
      <c r="W266" s="50">
        <f t="shared" si="458"/>
        <v>0</v>
      </c>
      <c r="X266" s="50">
        <f t="shared" si="458"/>
        <v>0</v>
      </c>
      <c r="Y266" s="52">
        <f t="shared" si="454"/>
        <v>0.46336661223646985</v>
      </c>
      <c r="Z266" s="52">
        <f t="shared" si="455"/>
        <v>0</v>
      </c>
      <c r="AA266" s="52">
        <f t="shared" si="456"/>
        <v>0</v>
      </c>
      <c r="AB266" s="52">
        <f t="shared" si="365"/>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9">+G268</f>
        <v>0</v>
      </c>
      <c r="H267" s="50">
        <f t="shared" si="459"/>
        <v>0</v>
      </c>
      <c r="I267" s="50">
        <f t="shared" si="459"/>
        <v>0</v>
      </c>
      <c r="J267" s="50">
        <f t="shared" si="459"/>
        <v>0</v>
      </c>
      <c r="K267" s="50">
        <f t="shared" si="459"/>
        <v>0</v>
      </c>
      <c r="L267" s="50">
        <f t="shared" si="379"/>
        <v>0</v>
      </c>
      <c r="M267" s="50">
        <f>+M268</f>
        <v>54026268012</v>
      </c>
      <c r="N267" s="51">
        <f t="shared" si="419"/>
        <v>5.2701401543425947E-3</v>
      </c>
      <c r="O267" s="50">
        <f t="shared" ref="O267:X267" si="460">+O268</f>
        <v>0</v>
      </c>
      <c r="P267" s="50">
        <f t="shared" si="460"/>
        <v>34511426519</v>
      </c>
      <c r="Q267" s="50">
        <f t="shared" si="460"/>
        <v>19514841493</v>
      </c>
      <c r="R267" s="50">
        <f t="shared" si="460"/>
        <v>34511426519</v>
      </c>
      <c r="S267" s="50">
        <f t="shared" si="460"/>
        <v>19514841493</v>
      </c>
      <c r="T267" s="50">
        <f t="shared" si="460"/>
        <v>0</v>
      </c>
      <c r="U267" s="50">
        <f t="shared" si="460"/>
        <v>0</v>
      </c>
      <c r="V267" s="50">
        <f t="shared" si="460"/>
        <v>34511426519</v>
      </c>
      <c r="W267" s="50">
        <f t="shared" si="460"/>
        <v>0</v>
      </c>
      <c r="X267" s="50">
        <f t="shared" si="460"/>
        <v>0</v>
      </c>
      <c r="Y267" s="52">
        <f t="shared" si="454"/>
        <v>0.63878975522304304</v>
      </c>
      <c r="Z267" s="52">
        <f t="shared" si="455"/>
        <v>0</v>
      </c>
      <c r="AA267" s="52">
        <f t="shared" si="456"/>
        <v>0</v>
      </c>
      <c r="AB267" s="52">
        <f t="shared" si="365"/>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19"/>
        <v>5.2701401543425947E-3</v>
      </c>
      <c r="O268" s="57">
        <v>0</v>
      </c>
      <c r="P268" s="57">
        <v>34511426519</v>
      </c>
      <c r="Q268" s="57">
        <f t="shared" ref="Q268" si="461">M268-P268</f>
        <v>19514841493</v>
      </c>
      <c r="R268" s="57">
        <v>34511426519</v>
      </c>
      <c r="S268" s="109">
        <f>+M268-R268</f>
        <v>19514841493</v>
      </c>
      <c r="T268" s="57">
        <f t="shared" ref="T268" si="462">P268-R268</f>
        <v>0</v>
      </c>
      <c r="U268" s="57">
        <v>0</v>
      </c>
      <c r="V268" s="57">
        <f t="shared" ref="V268" si="463">+R268-U268</f>
        <v>34511426519</v>
      </c>
      <c r="W268" s="57">
        <v>0</v>
      </c>
      <c r="X268" s="60">
        <f t="shared" ref="X268" si="464">+U268-W268</f>
        <v>0</v>
      </c>
      <c r="Y268" s="61">
        <f t="shared" si="454"/>
        <v>0.63878975522304304</v>
      </c>
      <c r="Z268" s="61">
        <f t="shared" si="455"/>
        <v>0</v>
      </c>
      <c r="AA268" s="61">
        <f t="shared" si="456"/>
        <v>0</v>
      </c>
      <c r="AB268" s="61">
        <f t="shared" si="365"/>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65">+G270</f>
        <v>0</v>
      </c>
      <c r="H269" s="50">
        <f t="shared" si="465"/>
        <v>0</v>
      </c>
      <c r="I269" s="50">
        <f t="shared" si="465"/>
        <v>0</v>
      </c>
      <c r="J269" s="50">
        <f t="shared" si="465"/>
        <v>0</v>
      </c>
      <c r="K269" s="50">
        <f t="shared" si="465"/>
        <v>0</v>
      </c>
      <c r="L269" s="50">
        <f t="shared" si="379"/>
        <v>0</v>
      </c>
      <c r="M269" s="50">
        <f>+M270</f>
        <v>54026268012</v>
      </c>
      <c r="N269" s="51">
        <f t="shared" si="419"/>
        <v>5.2701401543425947E-3</v>
      </c>
      <c r="O269" s="50">
        <f>+O270</f>
        <v>0</v>
      </c>
      <c r="P269" s="50">
        <f t="shared" ref="P269:X269" si="466">+P270</f>
        <v>15556511042</v>
      </c>
      <c r="Q269" s="50">
        <f t="shared" si="466"/>
        <v>38469756970</v>
      </c>
      <c r="R269" s="50">
        <f t="shared" si="466"/>
        <v>15556511042</v>
      </c>
      <c r="S269" s="50">
        <f t="shared" si="466"/>
        <v>38469756970</v>
      </c>
      <c r="T269" s="50">
        <f t="shared" si="466"/>
        <v>0</v>
      </c>
      <c r="U269" s="50">
        <f t="shared" si="466"/>
        <v>0</v>
      </c>
      <c r="V269" s="50">
        <f t="shared" si="466"/>
        <v>15556511042</v>
      </c>
      <c r="W269" s="50">
        <f t="shared" si="466"/>
        <v>0</v>
      </c>
      <c r="X269" s="50">
        <f t="shared" si="466"/>
        <v>0</v>
      </c>
      <c r="Y269" s="52">
        <f t="shared" si="454"/>
        <v>0.28794346924989672</v>
      </c>
      <c r="Z269" s="52">
        <f t="shared" si="455"/>
        <v>0</v>
      </c>
      <c r="AA269" s="52">
        <f t="shared" si="456"/>
        <v>0</v>
      </c>
      <c r="AB269" s="52">
        <f t="shared" si="365"/>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9"/>
        <v>0</v>
      </c>
      <c r="M270" s="58">
        <f>+F270+L270</f>
        <v>54026268012</v>
      </c>
      <c r="N270" s="59">
        <f t="shared" si="419"/>
        <v>5.2701401543425947E-3</v>
      </c>
      <c r="O270" s="57">
        <v>0</v>
      </c>
      <c r="P270" s="57">
        <v>15556511042</v>
      </c>
      <c r="Q270" s="57">
        <f t="shared" ref="Q270" si="467">M270-P270</f>
        <v>38469756970</v>
      </c>
      <c r="R270" s="57">
        <v>15556511042</v>
      </c>
      <c r="S270" s="109">
        <f>+M270-R270</f>
        <v>38469756970</v>
      </c>
      <c r="T270" s="57">
        <f t="shared" ref="T270" si="468">P270-R270</f>
        <v>0</v>
      </c>
      <c r="U270" s="57">
        <v>0</v>
      </c>
      <c r="V270" s="57">
        <f t="shared" ref="V270" si="469">+R270-U270</f>
        <v>15556511042</v>
      </c>
      <c r="W270" s="57">
        <v>0</v>
      </c>
      <c r="X270" s="60">
        <f t="shared" ref="X270" si="470">+U270-W270</f>
        <v>0</v>
      </c>
      <c r="Y270" s="61">
        <f t="shared" si="454"/>
        <v>0.28794346924989672</v>
      </c>
      <c r="Z270" s="61">
        <f t="shared" si="455"/>
        <v>0</v>
      </c>
      <c r="AA270" s="61">
        <f t="shared" si="456"/>
        <v>0</v>
      </c>
      <c r="AB270" s="61">
        <f t="shared" si="365"/>
        <v>0</v>
      </c>
      <c r="AC270" s="62" t="s">
        <v>41</v>
      </c>
    </row>
    <row r="271" spans="1:29" ht="96" customHeight="1" x14ac:dyDescent="0.25">
      <c r="A271" s="46" t="s">
        <v>437</v>
      </c>
      <c r="B271" s="47" t="s">
        <v>42</v>
      </c>
      <c r="C271" s="47">
        <v>21</v>
      </c>
      <c r="D271" s="47" t="s">
        <v>39</v>
      </c>
      <c r="E271" s="105" t="s">
        <v>438</v>
      </c>
      <c r="F271" s="50">
        <f>+F272</f>
        <v>107000000000</v>
      </c>
      <c r="G271" s="50">
        <f t="shared" ref="G271:K271" si="471">+G272</f>
        <v>0</v>
      </c>
      <c r="H271" s="50">
        <f t="shared" si="471"/>
        <v>0</v>
      </c>
      <c r="I271" s="50">
        <f t="shared" si="471"/>
        <v>0</v>
      </c>
      <c r="J271" s="50">
        <f t="shared" si="471"/>
        <v>0</v>
      </c>
      <c r="K271" s="50">
        <f t="shared" si="471"/>
        <v>0</v>
      </c>
      <c r="L271" s="50">
        <f t="shared" si="379"/>
        <v>0</v>
      </c>
      <c r="M271" s="50">
        <f>+M272</f>
        <v>107000000000</v>
      </c>
      <c r="N271" s="51">
        <f t="shared" si="419"/>
        <v>1.043760780199377E-2</v>
      </c>
      <c r="O271" s="50">
        <f>+O272</f>
        <v>0</v>
      </c>
      <c r="P271" s="50">
        <f t="shared" ref="P271:X271" si="472">+P272</f>
        <v>100846555871</v>
      </c>
      <c r="Q271" s="50">
        <f t="shared" si="472"/>
        <v>6153444129</v>
      </c>
      <c r="R271" s="50">
        <f t="shared" si="472"/>
        <v>0</v>
      </c>
      <c r="S271" s="50">
        <f t="shared" si="472"/>
        <v>107000000000</v>
      </c>
      <c r="T271" s="50">
        <f t="shared" si="472"/>
        <v>100846555871</v>
      </c>
      <c r="U271" s="50">
        <f t="shared" si="472"/>
        <v>0</v>
      </c>
      <c r="V271" s="50">
        <f t="shared" si="472"/>
        <v>0</v>
      </c>
      <c r="W271" s="50">
        <f t="shared" si="472"/>
        <v>0</v>
      </c>
      <c r="X271" s="50">
        <f t="shared" si="472"/>
        <v>0</v>
      </c>
      <c r="Y271" s="52">
        <f t="shared" si="454"/>
        <v>0</v>
      </c>
      <c r="Z271" s="52">
        <f t="shared" si="455"/>
        <v>0</v>
      </c>
      <c r="AA271" s="52">
        <f t="shared" si="456"/>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73">+G273+G275</f>
        <v>0</v>
      </c>
      <c r="H272" s="50">
        <f t="shared" si="473"/>
        <v>0</v>
      </c>
      <c r="I272" s="50">
        <f t="shared" si="473"/>
        <v>0</v>
      </c>
      <c r="J272" s="50">
        <f t="shared" si="473"/>
        <v>0</v>
      </c>
      <c r="K272" s="50">
        <f t="shared" si="473"/>
        <v>0</v>
      </c>
      <c r="L272" s="50">
        <f t="shared" si="379"/>
        <v>0</v>
      </c>
      <c r="M272" s="50">
        <f>+M273+M275</f>
        <v>107000000000</v>
      </c>
      <c r="N272" s="51">
        <f t="shared" si="419"/>
        <v>1.043760780199377E-2</v>
      </c>
      <c r="O272" s="50">
        <f>+O273+O275</f>
        <v>0</v>
      </c>
      <c r="P272" s="50">
        <f t="shared" ref="P272:X272" si="474">+P273+P275</f>
        <v>100846555871</v>
      </c>
      <c r="Q272" s="50">
        <f t="shared" si="474"/>
        <v>6153444129</v>
      </c>
      <c r="R272" s="50">
        <f t="shared" si="474"/>
        <v>0</v>
      </c>
      <c r="S272" s="50">
        <f t="shared" si="474"/>
        <v>107000000000</v>
      </c>
      <c r="T272" s="50">
        <f t="shared" si="474"/>
        <v>100846555871</v>
      </c>
      <c r="U272" s="50">
        <f t="shared" si="474"/>
        <v>0</v>
      </c>
      <c r="V272" s="50">
        <f t="shared" si="474"/>
        <v>0</v>
      </c>
      <c r="W272" s="50">
        <f t="shared" si="474"/>
        <v>0</v>
      </c>
      <c r="X272" s="50">
        <f t="shared" si="474"/>
        <v>0</v>
      </c>
      <c r="Y272" s="52">
        <f t="shared" si="454"/>
        <v>0</v>
      </c>
      <c r="Z272" s="52">
        <f t="shared" si="455"/>
        <v>0</v>
      </c>
      <c r="AA272" s="52">
        <f t="shared" si="456"/>
        <v>0</v>
      </c>
      <c r="AB272" s="52" t="s">
        <v>41</v>
      </c>
      <c r="AC272" s="53" t="s">
        <v>41</v>
      </c>
    </row>
    <row r="273" spans="1:29" ht="42" customHeight="1" x14ac:dyDescent="0.25">
      <c r="A273" s="46" t="s">
        <v>440</v>
      </c>
      <c r="B273" s="47" t="s">
        <v>42</v>
      </c>
      <c r="C273" s="47">
        <v>21</v>
      </c>
      <c r="D273" s="47" t="s">
        <v>39</v>
      </c>
      <c r="E273" s="48" t="s">
        <v>441</v>
      </c>
      <c r="F273" s="49">
        <f t="shared" ref="F273:X287" si="475">+F274</f>
        <v>89150000000</v>
      </c>
      <c r="G273" s="49">
        <f t="shared" si="475"/>
        <v>0</v>
      </c>
      <c r="H273" s="49">
        <f t="shared" si="475"/>
        <v>0</v>
      </c>
      <c r="I273" s="49">
        <f t="shared" si="475"/>
        <v>0</v>
      </c>
      <c r="J273" s="49">
        <f t="shared" si="475"/>
        <v>0</v>
      </c>
      <c r="K273" s="49">
        <f t="shared" si="475"/>
        <v>0</v>
      </c>
      <c r="L273" s="50">
        <f t="shared" si="379"/>
        <v>0</v>
      </c>
      <c r="M273" s="49">
        <f t="shared" si="475"/>
        <v>89150000000</v>
      </c>
      <c r="N273" s="51">
        <f t="shared" si="419"/>
        <v>8.6963807060536878E-3</v>
      </c>
      <c r="O273" s="49">
        <f t="shared" si="475"/>
        <v>0</v>
      </c>
      <c r="P273" s="49">
        <f t="shared" si="475"/>
        <v>82996555871</v>
      </c>
      <c r="Q273" s="49">
        <f t="shared" si="475"/>
        <v>6153444129</v>
      </c>
      <c r="R273" s="49">
        <f t="shared" si="475"/>
        <v>0</v>
      </c>
      <c r="S273" s="49">
        <f t="shared" si="475"/>
        <v>89150000000</v>
      </c>
      <c r="T273" s="49">
        <f t="shared" si="475"/>
        <v>82996555871</v>
      </c>
      <c r="U273" s="49">
        <f t="shared" si="475"/>
        <v>0</v>
      </c>
      <c r="V273" s="49">
        <f t="shared" si="475"/>
        <v>0</v>
      </c>
      <c r="W273" s="49">
        <f t="shared" si="475"/>
        <v>0</v>
      </c>
      <c r="X273" s="49">
        <f t="shared" si="475"/>
        <v>0</v>
      </c>
      <c r="Y273" s="52">
        <f t="shared" si="454"/>
        <v>0</v>
      </c>
      <c r="Z273" s="52">
        <f t="shared" si="455"/>
        <v>0</v>
      </c>
      <c r="AA273" s="52">
        <f t="shared" si="456"/>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9"/>
        <v>0</v>
      </c>
      <c r="M274" s="58">
        <f>+F274+L274</f>
        <v>89150000000</v>
      </c>
      <c r="N274" s="59">
        <f t="shared" si="419"/>
        <v>8.6963807060536878E-3</v>
      </c>
      <c r="O274" s="57">
        <v>0</v>
      </c>
      <c r="P274" s="57">
        <v>82996555871</v>
      </c>
      <c r="Q274" s="57">
        <f t="shared" ref="Q274" si="476">M274-P274</f>
        <v>6153444129</v>
      </c>
      <c r="R274" s="57">
        <v>0</v>
      </c>
      <c r="S274" s="109">
        <f>+M274-R274</f>
        <v>89150000000</v>
      </c>
      <c r="T274" s="57">
        <f t="shared" ref="T274:T276" si="477">P274-R274</f>
        <v>82996555871</v>
      </c>
      <c r="U274" s="58">
        <v>0</v>
      </c>
      <c r="V274" s="57">
        <f t="shared" ref="V274" si="478">+R274-U274</f>
        <v>0</v>
      </c>
      <c r="W274" s="58">
        <v>0</v>
      </c>
      <c r="X274" s="60">
        <f t="shared" ref="X274" si="479">+U274-W274</f>
        <v>0</v>
      </c>
      <c r="Y274" s="61">
        <f t="shared" si="454"/>
        <v>0</v>
      </c>
      <c r="Z274" s="61">
        <f t="shared" si="455"/>
        <v>0</v>
      </c>
      <c r="AA274" s="61">
        <f t="shared" si="456"/>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80">+H276</f>
        <v>0</v>
      </c>
      <c r="I275" s="50">
        <f t="shared" si="480"/>
        <v>0</v>
      </c>
      <c r="J275" s="50">
        <f t="shared" si="480"/>
        <v>0</v>
      </c>
      <c r="K275" s="50">
        <f t="shared" si="480"/>
        <v>0</v>
      </c>
      <c r="L275" s="50">
        <f t="shared" si="379"/>
        <v>0</v>
      </c>
      <c r="M275" s="50">
        <f t="shared" si="480"/>
        <v>17850000000</v>
      </c>
      <c r="N275" s="51">
        <f t="shared" si="419"/>
        <v>1.7412270959400822E-3</v>
      </c>
      <c r="O275" s="50">
        <f t="shared" si="480"/>
        <v>0</v>
      </c>
      <c r="P275" s="49">
        <f t="shared" si="475"/>
        <v>17850000000</v>
      </c>
      <c r="Q275" s="49">
        <f t="shared" si="475"/>
        <v>0</v>
      </c>
      <c r="R275" s="49">
        <f t="shared" si="475"/>
        <v>0</v>
      </c>
      <c r="S275" s="49">
        <f t="shared" si="475"/>
        <v>17850000000</v>
      </c>
      <c r="T275" s="49">
        <f t="shared" si="475"/>
        <v>17850000000</v>
      </c>
      <c r="U275" s="49">
        <f t="shared" si="475"/>
        <v>0</v>
      </c>
      <c r="V275" s="49">
        <f t="shared" si="475"/>
        <v>0</v>
      </c>
      <c r="W275" s="49">
        <f t="shared" si="475"/>
        <v>0</v>
      </c>
      <c r="X275" s="49">
        <f t="shared" si="475"/>
        <v>0</v>
      </c>
      <c r="Y275" s="52">
        <f t="shared" si="454"/>
        <v>0</v>
      </c>
      <c r="Z275" s="52">
        <f t="shared" si="455"/>
        <v>0</v>
      </c>
      <c r="AA275" s="52">
        <f t="shared" si="456"/>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9"/>
        <v>0</v>
      </c>
      <c r="M276" s="58">
        <f>+F276+L276</f>
        <v>17850000000</v>
      </c>
      <c r="N276" s="59">
        <f t="shared" si="419"/>
        <v>1.7412270959400822E-3</v>
      </c>
      <c r="O276" s="57">
        <v>0</v>
      </c>
      <c r="P276" s="57">
        <v>17850000000</v>
      </c>
      <c r="Q276" s="57">
        <f t="shared" ref="Q276" si="481">M276-P276</f>
        <v>0</v>
      </c>
      <c r="R276" s="57">
        <v>0</v>
      </c>
      <c r="S276" s="109">
        <f>+M276-R276</f>
        <v>17850000000</v>
      </c>
      <c r="T276" s="57">
        <f t="shared" si="477"/>
        <v>17850000000</v>
      </c>
      <c r="U276" s="58">
        <v>0</v>
      </c>
      <c r="V276" s="57">
        <f t="shared" ref="V276" si="482">+R276-U276</f>
        <v>0</v>
      </c>
      <c r="W276" s="58">
        <v>0</v>
      </c>
      <c r="X276" s="60">
        <f t="shared" ref="X276" si="483">+U276-W276</f>
        <v>0</v>
      </c>
      <c r="Y276" s="61">
        <f t="shared" si="454"/>
        <v>0</v>
      </c>
      <c r="Z276" s="61">
        <f t="shared" si="455"/>
        <v>0</v>
      </c>
      <c r="AA276" s="61">
        <f t="shared" si="456"/>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84">+G278</f>
        <v>0</v>
      </c>
      <c r="H277" s="50">
        <f t="shared" si="484"/>
        <v>0</v>
      </c>
      <c r="I277" s="50">
        <f t="shared" si="484"/>
        <v>0</v>
      </c>
      <c r="J277" s="50">
        <f t="shared" si="484"/>
        <v>0</v>
      </c>
      <c r="K277" s="50">
        <f t="shared" si="484"/>
        <v>0</v>
      </c>
      <c r="L277" s="50">
        <f t="shared" si="379"/>
        <v>0</v>
      </c>
      <c r="M277" s="50">
        <f>+M278</f>
        <v>257327000000</v>
      </c>
      <c r="N277" s="51">
        <f t="shared" si="419"/>
        <v>2.5101666381903278E-2</v>
      </c>
      <c r="O277" s="50">
        <f t="shared" ref="O277:X277" si="485">+O278</f>
        <v>0</v>
      </c>
      <c r="P277" s="50">
        <f t="shared" si="485"/>
        <v>245405569769</v>
      </c>
      <c r="Q277" s="50">
        <f t="shared" si="485"/>
        <v>11921430231</v>
      </c>
      <c r="R277" s="50">
        <f t="shared" si="485"/>
        <v>0</v>
      </c>
      <c r="S277" s="50">
        <f t="shared" si="485"/>
        <v>257327000000</v>
      </c>
      <c r="T277" s="50">
        <f t="shared" si="485"/>
        <v>245405569769</v>
      </c>
      <c r="U277" s="50">
        <f t="shared" si="485"/>
        <v>0</v>
      </c>
      <c r="V277" s="50">
        <f t="shared" si="485"/>
        <v>0</v>
      </c>
      <c r="W277" s="50">
        <f t="shared" si="485"/>
        <v>0</v>
      </c>
      <c r="X277" s="50">
        <f t="shared" si="485"/>
        <v>0</v>
      </c>
      <c r="Y277" s="52">
        <f t="shared" si="454"/>
        <v>0</v>
      </c>
      <c r="Z277" s="52">
        <f t="shared" si="455"/>
        <v>0</v>
      </c>
      <c r="AA277" s="52">
        <f t="shared" si="456"/>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86">+G279+G281+G283+G285+G287</f>
        <v>0</v>
      </c>
      <c r="H278" s="50">
        <f t="shared" si="486"/>
        <v>0</v>
      </c>
      <c r="I278" s="50">
        <f t="shared" si="486"/>
        <v>0</v>
      </c>
      <c r="J278" s="50">
        <f t="shared" si="486"/>
        <v>0</v>
      </c>
      <c r="K278" s="50">
        <f t="shared" si="486"/>
        <v>0</v>
      </c>
      <c r="L278" s="50">
        <f t="shared" si="379"/>
        <v>0</v>
      </c>
      <c r="M278" s="50">
        <f>+M279+M281+M283+M285+M287</f>
        <v>257327000000</v>
      </c>
      <c r="N278" s="51">
        <f t="shared" si="419"/>
        <v>2.5101666381903278E-2</v>
      </c>
      <c r="O278" s="50">
        <f t="shared" ref="O278:X278" si="487">+O279+O281+O283+O285+O287</f>
        <v>0</v>
      </c>
      <c r="P278" s="50">
        <f t="shared" si="487"/>
        <v>245405569769</v>
      </c>
      <c r="Q278" s="50">
        <f t="shared" si="487"/>
        <v>11921430231</v>
      </c>
      <c r="R278" s="50">
        <f t="shared" si="487"/>
        <v>0</v>
      </c>
      <c r="S278" s="50">
        <f t="shared" si="487"/>
        <v>257327000000</v>
      </c>
      <c r="T278" s="50">
        <f t="shared" si="487"/>
        <v>245405569769</v>
      </c>
      <c r="U278" s="50">
        <f t="shared" si="487"/>
        <v>0</v>
      </c>
      <c r="V278" s="50">
        <f t="shared" si="487"/>
        <v>0</v>
      </c>
      <c r="W278" s="50">
        <f t="shared" si="487"/>
        <v>0</v>
      </c>
      <c r="X278" s="50">
        <f t="shared" si="487"/>
        <v>0</v>
      </c>
      <c r="Y278" s="52">
        <f t="shared" si="454"/>
        <v>0</v>
      </c>
      <c r="Z278" s="52">
        <f t="shared" si="455"/>
        <v>0</v>
      </c>
      <c r="AA278" s="52">
        <f t="shared" si="456"/>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88">+G280</f>
        <v>0</v>
      </c>
      <c r="H279" s="50">
        <f t="shared" si="488"/>
        <v>0</v>
      </c>
      <c r="I279" s="50">
        <f t="shared" si="488"/>
        <v>0</v>
      </c>
      <c r="J279" s="50">
        <f t="shared" si="488"/>
        <v>0</v>
      </c>
      <c r="K279" s="50">
        <f t="shared" si="488"/>
        <v>0</v>
      </c>
      <c r="L279" s="50">
        <f t="shared" si="379"/>
        <v>0</v>
      </c>
      <c r="M279" s="50">
        <f>+M280</f>
        <v>103279693283</v>
      </c>
      <c r="N279" s="51">
        <f t="shared" si="419"/>
        <v>1.0074700302786583E-2</v>
      </c>
      <c r="O279" s="50">
        <f t="shared" ref="O279:X279" si="489">+O280</f>
        <v>0</v>
      </c>
      <c r="P279" s="50">
        <f t="shared" si="489"/>
        <v>91358263052</v>
      </c>
      <c r="Q279" s="50">
        <f t="shared" si="489"/>
        <v>11921430231</v>
      </c>
      <c r="R279" s="50">
        <f t="shared" si="489"/>
        <v>0</v>
      </c>
      <c r="S279" s="50">
        <f t="shared" si="489"/>
        <v>103279693283</v>
      </c>
      <c r="T279" s="50">
        <f t="shared" si="489"/>
        <v>91358263052</v>
      </c>
      <c r="U279" s="50">
        <f t="shared" si="489"/>
        <v>0</v>
      </c>
      <c r="V279" s="50">
        <f t="shared" si="489"/>
        <v>0</v>
      </c>
      <c r="W279" s="50">
        <f t="shared" si="489"/>
        <v>0</v>
      </c>
      <c r="X279" s="50">
        <f t="shared" si="489"/>
        <v>0</v>
      </c>
      <c r="Y279" s="52">
        <f t="shared" si="454"/>
        <v>0</v>
      </c>
      <c r="Z279" s="52">
        <f t="shared" si="455"/>
        <v>0</v>
      </c>
      <c r="AA279" s="52">
        <f t="shared" si="456"/>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9"/>
        <v>0</v>
      </c>
      <c r="M280" s="58">
        <f>+F280+L280</f>
        <v>103279693283</v>
      </c>
      <c r="N280" s="59">
        <f t="shared" si="419"/>
        <v>1.0074700302786583E-2</v>
      </c>
      <c r="O280" s="57"/>
      <c r="P280" s="58">
        <v>91358263052</v>
      </c>
      <c r="Q280" s="57">
        <f t="shared" ref="Q280" si="490">M280-P280</f>
        <v>11921430231</v>
      </c>
      <c r="R280" s="58">
        <v>0</v>
      </c>
      <c r="S280" s="109">
        <f>+M280-R280</f>
        <v>103279693283</v>
      </c>
      <c r="T280" s="57">
        <f t="shared" ref="T280" si="491">P280-R280</f>
        <v>91358263052</v>
      </c>
      <c r="U280" s="58">
        <v>0</v>
      </c>
      <c r="V280" s="57">
        <f t="shared" ref="V280" si="492">+R280-U280</f>
        <v>0</v>
      </c>
      <c r="W280" s="58">
        <v>0</v>
      </c>
      <c r="X280" s="60">
        <f t="shared" ref="X280" si="493">+U280-W280</f>
        <v>0</v>
      </c>
      <c r="Y280" s="61">
        <f t="shared" si="454"/>
        <v>0</v>
      </c>
      <c r="Z280" s="61">
        <f t="shared" si="455"/>
        <v>0</v>
      </c>
      <c r="AA280" s="61">
        <f t="shared" si="456"/>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94">+G282</f>
        <v>0</v>
      </c>
      <c r="H281" s="50">
        <f t="shared" si="494"/>
        <v>0</v>
      </c>
      <c r="I281" s="50">
        <f t="shared" si="494"/>
        <v>0</v>
      </c>
      <c r="J281" s="50">
        <f t="shared" si="494"/>
        <v>0</v>
      </c>
      <c r="K281" s="50">
        <f t="shared" si="494"/>
        <v>0</v>
      </c>
      <c r="L281" s="50">
        <f t="shared" si="379"/>
        <v>0</v>
      </c>
      <c r="M281" s="50">
        <f t="shared" si="494"/>
        <v>19090572619</v>
      </c>
      <c r="N281" s="51">
        <f t="shared" si="419"/>
        <v>1.8622421468467573E-3</v>
      </c>
      <c r="O281" s="50">
        <f t="shared" si="494"/>
        <v>0</v>
      </c>
      <c r="P281" s="50">
        <f t="shared" si="494"/>
        <v>19090572619</v>
      </c>
      <c r="Q281" s="50">
        <f t="shared" si="494"/>
        <v>0</v>
      </c>
      <c r="R281" s="50">
        <f t="shared" si="494"/>
        <v>0</v>
      </c>
      <c r="S281" s="49">
        <f t="shared" si="475"/>
        <v>19090572619</v>
      </c>
      <c r="T281" s="49">
        <f t="shared" si="475"/>
        <v>19090572619</v>
      </c>
      <c r="U281" s="49">
        <f t="shared" si="475"/>
        <v>0</v>
      </c>
      <c r="V281" s="49">
        <f t="shared" si="475"/>
        <v>0</v>
      </c>
      <c r="W281" s="49">
        <f t="shared" si="475"/>
        <v>0</v>
      </c>
      <c r="X281" s="49">
        <f t="shared" si="475"/>
        <v>0</v>
      </c>
      <c r="Y281" s="52">
        <f t="shared" si="454"/>
        <v>0</v>
      </c>
      <c r="Z281" s="52">
        <f t="shared" si="455"/>
        <v>0</v>
      </c>
      <c r="AA281" s="52">
        <f t="shared" si="456"/>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9"/>
        <v>0</v>
      </c>
      <c r="M282" s="58">
        <f>+F282+L282</f>
        <v>19090572619</v>
      </c>
      <c r="N282" s="59">
        <f t="shared" si="419"/>
        <v>1.8622421468467573E-3</v>
      </c>
      <c r="O282" s="57">
        <v>0</v>
      </c>
      <c r="P282" s="57">
        <v>19090572619</v>
      </c>
      <c r="Q282" s="57">
        <f t="shared" ref="Q282" si="495">M282-P282</f>
        <v>0</v>
      </c>
      <c r="R282" s="58">
        <v>0</v>
      </c>
      <c r="S282" s="109">
        <f>+M282-R282</f>
        <v>19090572619</v>
      </c>
      <c r="T282" s="57">
        <f>P282-R282</f>
        <v>19090572619</v>
      </c>
      <c r="U282" s="58">
        <v>0</v>
      </c>
      <c r="V282" s="57">
        <f t="shared" ref="V282" si="496">+R282-U282</f>
        <v>0</v>
      </c>
      <c r="W282" s="58">
        <v>0</v>
      </c>
      <c r="X282" s="60">
        <f t="shared" ref="X282" si="497">+U282-W282</f>
        <v>0</v>
      </c>
      <c r="Y282" s="61">
        <f t="shared" si="454"/>
        <v>0</v>
      </c>
      <c r="Z282" s="61">
        <f t="shared" si="455"/>
        <v>0</v>
      </c>
      <c r="AA282" s="61">
        <f t="shared" si="456"/>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94"/>
        <v>0</v>
      </c>
      <c r="H283" s="50">
        <f t="shared" si="494"/>
        <v>0</v>
      </c>
      <c r="I283" s="50">
        <f t="shared" si="494"/>
        <v>0</v>
      </c>
      <c r="J283" s="50">
        <f t="shared" si="494"/>
        <v>0</v>
      </c>
      <c r="K283" s="50">
        <f t="shared" si="494"/>
        <v>0</v>
      </c>
      <c r="L283" s="50">
        <f t="shared" si="379"/>
        <v>0</v>
      </c>
      <c r="M283" s="50">
        <f t="shared" si="494"/>
        <v>70019234098</v>
      </c>
      <c r="N283" s="51">
        <f t="shared" si="419"/>
        <v>6.8302177954290928E-3</v>
      </c>
      <c r="O283" s="50">
        <f t="shared" si="494"/>
        <v>0</v>
      </c>
      <c r="P283" s="50">
        <f t="shared" si="494"/>
        <v>70019234098</v>
      </c>
      <c r="Q283" s="50">
        <f t="shared" si="494"/>
        <v>0</v>
      </c>
      <c r="R283" s="50">
        <f t="shared" si="494"/>
        <v>0</v>
      </c>
      <c r="S283" s="49">
        <f t="shared" si="475"/>
        <v>70019234098</v>
      </c>
      <c r="T283" s="50">
        <f t="shared" si="475"/>
        <v>70019234098</v>
      </c>
      <c r="U283" s="50">
        <f t="shared" si="475"/>
        <v>0</v>
      </c>
      <c r="V283" s="50">
        <f t="shared" si="475"/>
        <v>0</v>
      </c>
      <c r="W283" s="50">
        <f t="shared" si="475"/>
        <v>0</v>
      </c>
      <c r="X283" s="50">
        <f t="shared" si="475"/>
        <v>0</v>
      </c>
      <c r="Y283" s="52">
        <f t="shared" si="454"/>
        <v>0</v>
      </c>
      <c r="Z283" s="52">
        <f t="shared" si="455"/>
        <v>0</v>
      </c>
      <c r="AA283" s="52">
        <f t="shared" si="456"/>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9"/>
        <v>0</v>
      </c>
      <c r="M284" s="58">
        <f>+F284+L284</f>
        <v>70019234098</v>
      </c>
      <c r="N284" s="59">
        <f t="shared" si="419"/>
        <v>6.8302177954290928E-3</v>
      </c>
      <c r="O284" s="57">
        <v>0</v>
      </c>
      <c r="P284" s="57">
        <v>70019234098</v>
      </c>
      <c r="Q284" s="57">
        <f t="shared" ref="Q284" si="498">M284-P284</f>
        <v>0</v>
      </c>
      <c r="R284" s="58">
        <v>0</v>
      </c>
      <c r="S284" s="109">
        <f>+M284-R284</f>
        <v>70019234098</v>
      </c>
      <c r="T284" s="57">
        <f>P284-R284</f>
        <v>70019234098</v>
      </c>
      <c r="U284" s="58">
        <v>0</v>
      </c>
      <c r="V284" s="57">
        <f t="shared" ref="V284" si="499">+R284-U284</f>
        <v>0</v>
      </c>
      <c r="W284" s="58">
        <v>0</v>
      </c>
      <c r="X284" s="60">
        <f t="shared" ref="X284" si="500">+U284-W284</f>
        <v>0</v>
      </c>
      <c r="Y284" s="61">
        <f t="shared" si="454"/>
        <v>0</v>
      </c>
      <c r="Z284" s="61">
        <f t="shared" si="455"/>
        <v>0</v>
      </c>
      <c r="AA284" s="61">
        <f t="shared" si="456"/>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501">+G286</f>
        <v>0</v>
      </c>
      <c r="H285" s="50">
        <f t="shared" si="501"/>
        <v>0</v>
      </c>
      <c r="I285" s="50">
        <f t="shared" si="501"/>
        <v>0</v>
      </c>
      <c r="J285" s="50">
        <f t="shared" si="501"/>
        <v>0</v>
      </c>
      <c r="K285" s="50">
        <f t="shared" si="501"/>
        <v>0</v>
      </c>
      <c r="L285" s="50">
        <f t="shared" si="379"/>
        <v>0</v>
      </c>
      <c r="M285" s="50">
        <f t="shared" si="501"/>
        <v>34937500000</v>
      </c>
      <c r="N285" s="51">
        <f t="shared" si="419"/>
        <v>3.4080740428239003E-3</v>
      </c>
      <c r="O285" s="50">
        <f t="shared" ref="O285:R285" si="502">+O286</f>
        <v>0</v>
      </c>
      <c r="P285" s="50">
        <f t="shared" si="502"/>
        <v>34937500000</v>
      </c>
      <c r="Q285" s="50">
        <f t="shared" si="502"/>
        <v>0</v>
      </c>
      <c r="R285" s="50">
        <f t="shared" si="502"/>
        <v>0</v>
      </c>
      <c r="S285" s="49">
        <f t="shared" si="475"/>
        <v>34937500000</v>
      </c>
      <c r="T285" s="49">
        <f t="shared" si="475"/>
        <v>34937500000</v>
      </c>
      <c r="U285" s="49">
        <f t="shared" si="475"/>
        <v>0</v>
      </c>
      <c r="V285" s="49">
        <f t="shared" si="475"/>
        <v>0</v>
      </c>
      <c r="W285" s="49">
        <f t="shared" si="475"/>
        <v>0</v>
      </c>
      <c r="X285" s="49">
        <f t="shared" si="475"/>
        <v>0</v>
      </c>
      <c r="Y285" s="52">
        <f t="shared" si="454"/>
        <v>0</v>
      </c>
      <c r="Z285" s="52">
        <f t="shared" si="455"/>
        <v>0</v>
      </c>
      <c r="AA285" s="52">
        <f t="shared" si="456"/>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9"/>
        <v>0</v>
      </c>
      <c r="M286" s="58">
        <f>+F286+L286</f>
        <v>34937500000</v>
      </c>
      <c r="N286" s="51">
        <f t="shared" si="419"/>
        <v>3.4080740428239003E-3</v>
      </c>
      <c r="O286" s="57">
        <v>0</v>
      </c>
      <c r="P286" s="58">
        <v>34937500000</v>
      </c>
      <c r="Q286" s="57">
        <f t="shared" ref="Q286" si="503">M286-P286</f>
        <v>0</v>
      </c>
      <c r="R286" s="58">
        <v>0</v>
      </c>
      <c r="S286" s="109">
        <f>+M286-R286</f>
        <v>34937500000</v>
      </c>
      <c r="T286" s="57">
        <f>P286-R286</f>
        <v>34937500000</v>
      </c>
      <c r="U286" s="58">
        <v>0</v>
      </c>
      <c r="V286" s="57">
        <f t="shared" ref="V286" si="504">+R286-U286</f>
        <v>0</v>
      </c>
      <c r="W286" s="58">
        <v>0</v>
      </c>
      <c r="X286" s="60">
        <f t="shared" ref="X286" si="505">+U286-W286</f>
        <v>0</v>
      </c>
      <c r="Y286" s="61">
        <f t="shared" si="454"/>
        <v>0</v>
      </c>
      <c r="Z286" s="61">
        <f t="shared" si="455"/>
        <v>0</v>
      </c>
      <c r="AA286" s="61">
        <f t="shared" si="456"/>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506">+G288</f>
        <v>0</v>
      </c>
      <c r="H287" s="50">
        <f t="shared" si="506"/>
        <v>0</v>
      </c>
      <c r="I287" s="50">
        <f t="shared" si="506"/>
        <v>0</v>
      </c>
      <c r="J287" s="50">
        <f t="shared" si="506"/>
        <v>0</v>
      </c>
      <c r="K287" s="50">
        <f t="shared" si="506"/>
        <v>0</v>
      </c>
      <c r="L287" s="50">
        <f t="shared" si="379"/>
        <v>0</v>
      </c>
      <c r="M287" s="50">
        <f>+M288</f>
        <v>30000000000</v>
      </c>
      <c r="N287" s="51">
        <f t="shared" si="419"/>
        <v>2.9264320940169445E-3</v>
      </c>
      <c r="O287" s="50">
        <f>+O288</f>
        <v>0</v>
      </c>
      <c r="P287" s="50">
        <f>+P288</f>
        <v>30000000000</v>
      </c>
      <c r="Q287" s="50">
        <f>+Q288</f>
        <v>0</v>
      </c>
      <c r="R287" s="50">
        <f>+R288</f>
        <v>0</v>
      </c>
      <c r="S287" s="49">
        <f t="shared" si="475"/>
        <v>30000000000</v>
      </c>
      <c r="T287" s="50">
        <f>+T288</f>
        <v>30000000000</v>
      </c>
      <c r="U287" s="50">
        <f>+U288</f>
        <v>0</v>
      </c>
      <c r="V287" s="50">
        <f>+V288</f>
        <v>0</v>
      </c>
      <c r="W287" s="50">
        <f>+W288</f>
        <v>0</v>
      </c>
      <c r="X287" s="50">
        <f>+X288</f>
        <v>0</v>
      </c>
      <c r="Y287" s="52">
        <f t="shared" si="454"/>
        <v>0</v>
      </c>
      <c r="Z287" s="52">
        <f t="shared" si="455"/>
        <v>0</v>
      </c>
      <c r="AA287" s="52">
        <f t="shared" si="456"/>
        <v>0</v>
      </c>
      <c r="AB287" s="52" t="s">
        <v>41</v>
      </c>
      <c r="AC287" s="53"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9"/>
        <v>0</v>
      </c>
      <c r="M288" s="58">
        <f>+F288+L288</f>
        <v>30000000000</v>
      </c>
      <c r="N288" s="59">
        <f t="shared" si="419"/>
        <v>2.9264320940169445E-3</v>
      </c>
      <c r="O288" s="57">
        <v>0</v>
      </c>
      <c r="P288" s="57">
        <v>30000000000</v>
      </c>
      <c r="Q288" s="57">
        <f t="shared" ref="Q288" si="507">M288-P288</f>
        <v>0</v>
      </c>
      <c r="R288" s="58">
        <v>0</v>
      </c>
      <c r="S288" s="109">
        <f>+M288-R288</f>
        <v>30000000000</v>
      </c>
      <c r="T288" s="57">
        <f>P288-R288</f>
        <v>30000000000</v>
      </c>
      <c r="U288" s="58">
        <v>0</v>
      </c>
      <c r="V288" s="57">
        <f t="shared" ref="V288" si="508">+R288-U288</f>
        <v>0</v>
      </c>
      <c r="W288" s="58">
        <v>0</v>
      </c>
      <c r="X288" s="60">
        <f t="shared" ref="X288" si="509">+U288-W288</f>
        <v>0</v>
      </c>
      <c r="Y288" s="61">
        <f t="shared" si="454"/>
        <v>0</v>
      </c>
      <c r="Z288" s="61">
        <f t="shared" si="455"/>
        <v>0</v>
      </c>
      <c r="AA288" s="61">
        <f t="shared" si="456"/>
        <v>0</v>
      </c>
      <c r="AB288" s="61" t="s">
        <v>41</v>
      </c>
      <c r="AC288" s="62" t="s">
        <v>41</v>
      </c>
    </row>
    <row r="289" spans="1:29" ht="42" customHeight="1" x14ac:dyDescent="0.25">
      <c r="A289" s="46" t="s">
        <v>461</v>
      </c>
      <c r="B289" s="47" t="s">
        <v>38</v>
      </c>
      <c r="C289" s="47">
        <v>10</v>
      </c>
      <c r="D289" s="47" t="s">
        <v>39</v>
      </c>
      <c r="E289" s="105" t="s">
        <v>462</v>
      </c>
      <c r="F289" s="50">
        <f t="shared" ref="F289:U293" si="510">+F290</f>
        <v>4112080090</v>
      </c>
      <c r="G289" s="50">
        <f t="shared" si="510"/>
        <v>0</v>
      </c>
      <c r="H289" s="50">
        <f t="shared" si="510"/>
        <v>0</v>
      </c>
      <c r="I289" s="50">
        <f t="shared" si="510"/>
        <v>0</v>
      </c>
      <c r="J289" s="50">
        <f t="shared" si="510"/>
        <v>0</v>
      </c>
      <c r="K289" s="50">
        <f t="shared" si="510"/>
        <v>0</v>
      </c>
      <c r="L289" s="50">
        <f t="shared" si="379"/>
        <v>0</v>
      </c>
      <c r="M289" s="50">
        <f t="shared" si="510"/>
        <v>4112080090</v>
      </c>
      <c r="N289" s="51">
        <f t="shared" si="419"/>
        <v>4.0112410495146954E-4</v>
      </c>
      <c r="O289" s="50">
        <f t="shared" si="510"/>
        <v>0</v>
      </c>
      <c r="P289" s="50">
        <f t="shared" si="510"/>
        <v>3918820350.5</v>
      </c>
      <c r="Q289" s="50">
        <f t="shared" si="510"/>
        <v>193259739.5</v>
      </c>
      <c r="R289" s="50">
        <f t="shared" si="510"/>
        <v>3871873518.5</v>
      </c>
      <c r="S289" s="50">
        <f t="shared" si="510"/>
        <v>240206571.5</v>
      </c>
      <c r="T289" s="50">
        <f t="shared" si="510"/>
        <v>46946832</v>
      </c>
      <c r="U289" s="50">
        <f t="shared" si="510"/>
        <v>436180839</v>
      </c>
      <c r="V289" s="50">
        <f t="shared" ref="V289:X293" si="511">+V290</f>
        <v>3435692679.5</v>
      </c>
      <c r="W289" s="50">
        <f t="shared" si="511"/>
        <v>405179677</v>
      </c>
      <c r="X289" s="50">
        <f t="shared" si="511"/>
        <v>31001162</v>
      </c>
      <c r="Y289" s="52">
        <f t="shared" si="454"/>
        <v>0.94158514273976601</v>
      </c>
      <c r="Z289" s="52">
        <f t="shared" si="455"/>
        <v>0.10607304076122701</v>
      </c>
      <c r="AA289" s="52">
        <f t="shared" si="456"/>
        <v>9.8533994506901743E-2</v>
      </c>
      <c r="AB289" s="52">
        <f t="shared" ref="AB289:AB345" si="512">+U289/R289</f>
        <v>0.11265368998132473</v>
      </c>
      <c r="AC289" s="53">
        <f t="shared" ref="AC289:AC345" si="513">+W289/U289</f>
        <v>0.92892589671964021</v>
      </c>
    </row>
    <row r="290" spans="1:29" ht="42" customHeight="1" x14ac:dyDescent="0.25">
      <c r="A290" s="46" t="s">
        <v>463</v>
      </c>
      <c r="B290" s="47" t="s">
        <v>38</v>
      </c>
      <c r="C290" s="47">
        <v>10</v>
      </c>
      <c r="D290" s="47" t="s">
        <v>39</v>
      </c>
      <c r="E290" s="105" t="s">
        <v>254</v>
      </c>
      <c r="F290" s="50">
        <f>+F291</f>
        <v>4112080090</v>
      </c>
      <c r="G290" s="50">
        <f t="shared" si="510"/>
        <v>0</v>
      </c>
      <c r="H290" s="50">
        <f t="shared" si="510"/>
        <v>0</v>
      </c>
      <c r="I290" s="50">
        <f t="shared" si="510"/>
        <v>0</v>
      </c>
      <c r="J290" s="50">
        <f t="shared" si="510"/>
        <v>0</v>
      </c>
      <c r="K290" s="50">
        <f t="shared" si="510"/>
        <v>0</v>
      </c>
      <c r="L290" s="50">
        <f t="shared" si="379"/>
        <v>0</v>
      </c>
      <c r="M290" s="50">
        <f t="shared" si="510"/>
        <v>4112080090</v>
      </c>
      <c r="N290" s="51">
        <f t="shared" si="419"/>
        <v>4.0112410495146954E-4</v>
      </c>
      <c r="O290" s="50">
        <f t="shared" si="510"/>
        <v>0</v>
      </c>
      <c r="P290" s="50">
        <f t="shared" si="510"/>
        <v>3918820350.5</v>
      </c>
      <c r="Q290" s="50">
        <f t="shared" si="510"/>
        <v>193259739.5</v>
      </c>
      <c r="R290" s="50">
        <f t="shared" si="510"/>
        <v>3871873518.5</v>
      </c>
      <c r="S290" s="50">
        <f t="shared" si="510"/>
        <v>240206571.5</v>
      </c>
      <c r="T290" s="50">
        <f t="shared" si="510"/>
        <v>46946832</v>
      </c>
      <c r="U290" s="50">
        <f t="shared" si="510"/>
        <v>436180839</v>
      </c>
      <c r="V290" s="50">
        <f t="shared" si="511"/>
        <v>3435692679.5</v>
      </c>
      <c r="W290" s="50">
        <f t="shared" si="511"/>
        <v>405179677</v>
      </c>
      <c r="X290" s="50">
        <f t="shared" si="511"/>
        <v>31001162</v>
      </c>
      <c r="Y290" s="52">
        <f t="shared" si="454"/>
        <v>0.94158514273976601</v>
      </c>
      <c r="Z290" s="52">
        <f t="shared" si="455"/>
        <v>0.10607304076122701</v>
      </c>
      <c r="AA290" s="52">
        <f t="shared" si="456"/>
        <v>9.8533994506901743E-2</v>
      </c>
      <c r="AB290" s="52">
        <f t="shared" si="512"/>
        <v>0.11265368998132473</v>
      </c>
      <c r="AC290" s="53">
        <f t="shared" si="513"/>
        <v>0.92892589671964021</v>
      </c>
    </row>
    <row r="291" spans="1:29" ht="63.75" customHeight="1" x14ac:dyDescent="0.25">
      <c r="A291" s="46" t="s">
        <v>464</v>
      </c>
      <c r="B291" s="47" t="s">
        <v>38</v>
      </c>
      <c r="C291" s="47">
        <v>10</v>
      </c>
      <c r="D291" s="47" t="s">
        <v>39</v>
      </c>
      <c r="E291" s="105" t="s">
        <v>465</v>
      </c>
      <c r="F291" s="50">
        <f t="shared" ref="F291:T293" si="514">+F292</f>
        <v>4112080090</v>
      </c>
      <c r="G291" s="50">
        <f t="shared" si="514"/>
        <v>0</v>
      </c>
      <c r="H291" s="50">
        <f t="shared" si="514"/>
        <v>0</v>
      </c>
      <c r="I291" s="50">
        <f t="shared" si="514"/>
        <v>0</v>
      </c>
      <c r="J291" s="50">
        <f t="shared" si="514"/>
        <v>0</v>
      </c>
      <c r="K291" s="50">
        <f t="shared" si="514"/>
        <v>0</v>
      </c>
      <c r="L291" s="50">
        <f t="shared" si="379"/>
        <v>0</v>
      </c>
      <c r="M291" s="50">
        <f t="shared" si="514"/>
        <v>4112080090</v>
      </c>
      <c r="N291" s="51">
        <f t="shared" si="419"/>
        <v>4.0112410495146954E-4</v>
      </c>
      <c r="O291" s="50">
        <f t="shared" si="514"/>
        <v>0</v>
      </c>
      <c r="P291" s="50">
        <f t="shared" si="514"/>
        <v>3918820350.5</v>
      </c>
      <c r="Q291" s="50">
        <f t="shared" si="514"/>
        <v>193259739.5</v>
      </c>
      <c r="R291" s="50">
        <f t="shared" si="514"/>
        <v>3871873518.5</v>
      </c>
      <c r="S291" s="50">
        <f t="shared" si="514"/>
        <v>240206571.5</v>
      </c>
      <c r="T291" s="50">
        <f t="shared" si="514"/>
        <v>46946832</v>
      </c>
      <c r="U291" s="50">
        <f t="shared" si="510"/>
        <v>436180839</v>
      </c>
      <c r="V291" s="50">
        <f t="shared" si="511"/>
        <v>3435692679.5</v>
      </c>
      <c r="W291" s="50">
        <f t="shared" si="511"/>
        <v>405179677</v>
      </c>
      <c r="X291" s="50">
        <f t="shared" si="511"/>
        <v>31001162</v>
      </c>
      <c r="Y291" s="52">
        <f t="shared" si="454"/>
        <v>0.94158514273976601</v>
      </c>
      <c r="Z291" s="52">
        <f t="shared" si="455"/>
        <v>0.10607304076122701</v>
      </c>
      <c r="AA291" s="52">
        <f t="shared" si="456"/>
        <v>9.8533994506901743E-2</v>
      </c>
      <c r="AB291" s="52">
        <f t="shared" si="512"/>
        <v>0.11265368998132473</v>
      </c>
      <c r="AC291" s="53">
        <f t="shared" si="513"/>
        <v>0.92892589671964021</v>
      </c>
    </row>
    <row r="292" spans="1:29" ht="63.75" customHeight="1" x14ac:dyDescent="0.25">
      <c r="A292" s="46" t="s">
        <v>466</v>
      </c>
      <c r="B292" s="47" t="s">
        <v>38</v>
      </c>
      <c r="C292" s="47">
        <v>10</v>
      </c>
      <c r="D292" s="47" t="s">
        <v>39</v>
      </c>
      <c r="E292" s="105" t="s">
        <v>401</v>
      </c>
      <c r="F292" s="50">
        <f t="shared" si="514"/>
        <v>4112080090</v>
      </c>
      <c r="G292" s="50">
        <f t="shared" si="514"/>
        <v>0</v>
      </c>
      <c r="H292" s="50">
        <f t="shared" si="514"/>
        <v>0</v>
      </c>
      <c r="I292" s="50">
        <f t="shared" si="514"/>
        <v>0</v>
      </c>
      <c r="J292" s="50">
        <f t="shared" si="514"/>
        <v>0</v>
      </c>
      <c r="K292" s="50">
        <f t="shared" si="514"/>
        <v>0</v>
      </c>
      <c r="L292" s="50">
        <f t="shared" si="379"/>
        <v>0</v>
      </c>
      <c r="M292" s="50">
        <f t="shared" si="514"/>
        <v>4112080090</v>
      </c>
      <c r="N292" s="51">
        <f t="shared" si="419"/>
        <v>4.0112410495146954E-4</v>
      </c>
      <c r="O292" s="50">
        <f t="shared" si="514"/>
        <v>0</v>
      </c>
      <c r="P292" s="50">
        <f t="shared" si="514"/>
        <v>3918820350.5</v>
      </c>
      <c r="Q292" s="50">
        <f t="shared" si="514"/>
        <v>193259739.5</v>
      </c>
      <c r="R292" s="50">
        <f t="shared" si="514"/>
        <v>3871873518.5</v>
      </c>
      <c r="S292" s="50">
        <f t="shared" si="514"/>
        <v>240206571.5</v>
      </c>
      <c r="T292" s="50">
        <f t="shared" si="514"/>
        <v>46946832</v>
      </c>
      <c r="U292" s="50">
        <f t="shared" si="510"/>
        <v>436180839</v>
      </c>
      <c r="V292" s="50">
        <f t="shared" si="511"/>
        <v>3435692679.5</v>
      </c>
      <c r="W292" s="50">
        <f t="shared" si="511"/>
        <v>405179677</v>
      </c>
      <c r="X292" s="50">
        <f t="shared" si="511"/>
        <v>31001162</v>
      </c>
      <c r="Y292" s="52">
        <f t="shared" si="454"/>
        <v>0.94158514273976601</v>
      </c>
      <c r="Z292" s="52">
        <f t="shared" si="455"/>
        <v>0.10607304076122701</v>
      </c>
      <c r="AA292" s="52">
        <f t="shared" si="456"/>
        <v>9.8533994506901743E-2</v>
      </c>
      <c r="AB292" s="52">
        <f t="shared" si="512"/>
        <v>0.11265368998132473</v>
      </c>
      <c r="AC292" s="53">
        <f t="shared" si="513"/>
        <v>0.92892589671964021</v>
      </c>
    </row>
    <row r="293" spans="1:29" ht="42" customHeight="1" x14ac:dyDescent="0.25">
      <c r="A293" s="46" t="s">
        <v>467</v>
      </c>
      <c r="B293" s="47" t="s">
        <v>38</v>
      </c>
      <c r="C293" s="47">
        <v>10</v>
      </c>
      <c r="D293" s="47" t="s">
        <v>39</v>
      </c>
      <c r="E293" s="105" t="s">
        <v>393</v>
      </c>
      <c r="F293" s="50">
        <f t="shared" si="514"/>
        <v>4112080090</v>
      </c>
      <c r="G293" s="50">
        <f t="shared" si="514"/>
        <v>0</v>
      </c>
      <c r="H293" s="50">
        <f t="shared" si="514"/>
        <v>0</v>
      </c>
      <c r="I293" s="50">
        <f t="shared" si="514"/>
        <v>0</v>
      </c>
      <c r="J293" s="50">
        <f t="shared" si="514"/>
        <v>0</v>
      </c>
      <c r="K293" s="50">
        <f t="shared" si="514"/>
        <v>0</v>
      </c>
      <c r="L293" s="50">
        <f t="shared" si="379"/>
        <v>0</v>
      </c>
      <c r="M293" s="50">
        <f t="shared" si="514"/>
        <v>4112080090</v>
      </c>
      <c r="N293" s="51">
        <f t="shared" si="419"/>
        <v>4.0112410495146954E-4</v>
      </c>
      <c r="O293" s="50">
        <f t="shared" si="514"/>
        <v>0</v>
      </c>
      <c r="P293" s="50">
        <f t="shared" si="514"/>
        <v>3918820350.5</v>
      </c>
      <c r="Q293" s="50">
        <f t="shared" si="514"/>
        <v>193259739.5</v>
      </c>
      <c r="R293" s="50">
        <f t="shared" si="514"/>
        <v>3871873518.5</v>
      </c>
      <c r="S293" s="50">
        <f t="shared" si="514"/>
        <v>240206571.5</v>
      </c>
      <c r="T293" s="50">
        <f t="shared" si="514"/>
        <v>46946832</v>
      </c>
      <c r="U293" s="50">
        <f t="shared" si="510"/>
        <v>436180839</v>
      </c>
      <c r="V293" s="50">
        <f t="shared" si="511"/>
        <v>3435692679.5</v>
      </c>
      <c r="W293" s="50">
        <f t="shared" si="511"/>
        <v>405179677</v>
      </c>
      <c r="X293" s="50">
        <f t="shared" si="511"/>
        <v>31001162</v>
      </c>
      <c r="Y293" s="52">
        <f t="shared" si="454"/>
        <v>0.94158514273976601</v>
      </c>
      <c r="Z293" s="52">
        <f t="shared" si="455"/>
        <v>0.10607304076122701</v>
      </c>
      <c r="AA293" s="52">
        <f t="shared" si="456"/>
        <v>9.8533994506901743E-2</v>
      </c>
      <c r="AB293" s="52">
        <f t="shared" si="512"/>
        <v>0.11265368998132473</v>
      </c>
      <c r="AC293" s="53">
        <f t="shared" si="513"/>
        <v>0.92892589671964021</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9"/>
        <v>0</v>
      </c>
      <c r="M294" s="58">
        <f>+F294+L294</f>
        <v>4112080090</v>
      </c>
      <c r="N294" s="59">
        <f t="shared" si="419"/>
        <v>4.0112410495146954E-4</v>
      </c>
      <c r="O294" s="57">
        <v>0</v>
      </c>
      <c r="P294" s="58">
        <v>3918820350.5</v>
      </c>
      <c r="Q294" s="57">
        <f t="shared" ref="Q294" si="515">M294-P294</f>
        <v>193259739.5</v>
      </c>
      <c r="R294" s="58">
        <v>3871873518.5</v>
      </c>
      <c r="S294" s="109">
        <f>+M294-R294</f>
        <v>240206571.5</v>
      </c>
      <c r="T294" s="57">
        <f>P294-R294</f>
        <v>46946832</v>
      </c>
      <c r="U294" s="58">
        <v>436180839</v>
      </c>
      <c r="V294" s="57">
        <f t="shared" ref="V294" si="516">+R294-U294</f>
        <v>3435692679.5</v>
      </c>
      <c r="W294" s="58">
        <v>405179677</v>
      </c>
      <c r="X294" s="60">
        <f t="shared" ref="X294" si="517">+U294-W294</f>
        <v>31001162</v>
      </c>
      <c r="Y294" s="61">
        <f t="shared" si="454"/>
        <v>0.94158514273976601</v>
      </c>
      <c r="Z294" s="61">
        <f t="shared" si="455"/>
        <v>0.10607304076122701</v>
      </c>
      <c r="AA294" s="61">
        <f t="shared" si="456"/>
        <v>9.8533994506901743E-2</v>
      </c>
      <c r="AB294" s="61">
        <f t="shared" si="512"/>
        <v>0.11265368998132473</v>
      </c>
      <c r="AC294" s="62">
        <f t="shared" si="513"/>
        <v>0.92892589671964021</v>
      </c>
    </row>
    <row r="295" spans="1:29" ht="38.25" customHeight="1" x14ac:dyDescent="0.25">
      <c r="A295" s="46" t="s">
        <v>469</v>
      </c>
      <c r="B295" s="47" t="s">
        <v>38</v>
      </c>
      <c r="C295" s="47">
        <v>10</v>
      </c>
      <c r="D295" s="47" t="s">
        <v>39</v>
      </c>
      <c r="E295" s="105" t="s">
        <v>470</v>
      </c>
      <c r="F295" s="50">
        <f t="shared" ref="F295:X295" si="518">+F296</f>
        <v>665689459543</v>
      </c>
      <c r="G295" s="50">
        <f t="shared" si="518"/>
        <v>0</v>
      </c>
      <c r="H295" s="50">
        <f t="shared" si="518"/>
        <v>0</v>
      </c>
      <c r="I295" s="50">
        <f t="shared" si="518"/>
        <v>0</v>
      </c>
      <c r="J295" s="50">
        <f t="shared" si="518"/>
        <v>0</v>
      </c>
      <c r="K295" s="50">
        <f t="shared" si="518"/>
        <v>0</v>
      </c>
      <c r="L295" s="50">
        <f t="shared" si="379"/>
        <v>0</v>
      </c>
      <c r="M295" s="50">
        <f t="shared" si="518"/>
        <v>665689459543</v>
      </c>
      <c r="N295" s="51">
        <f t="shared" si="419"/>
        <v>6.4936499968514319E-2</v>
      </c>
      <c r="O295" s="50">
        <f t="shared" si="518"/>
        <v>0</v>
      </c>
      <c r="P295" s="50">
        <f t="shared" si="518"/>
        <v>665537750979.59998</v>
      </c>
      <c r="Q295" s="50">
        <f t="shared" si="518"/>
        <v>151708563.4000001</v>
      </c>
      <c r="R295" s="50">
        <f t="shared" si="518"/>
        <v>665329731762.59998</v>
      </c>
      <c r="S295" s="50">
        <f t="shared" si="518"/>
        <v>359727780.4000001</v>
      </c>
      <c r="T295" s="50">
        <f t="shared" si="518"/>
        <v>208019217</v>
      </c>
      <c r="U295" s="50">
        <f t="shared" si="518"/>
        <v>17147399724.5</v>
      </c>
      <c r="V295" s="50">
        <f t="shared" si="518"/>
        <v>648182332038.09998</v>
      </c>
      <c r="W295" s="50">
        <f t="shared" si="518"/>
        <v>17137002174.5</v>
      </c>
      <c r="X295" s="50">
        <f t="shared" si="518"/>
        <v>10397550</v>
      </c>
      <c r="Y295" s="52">
        <f t="shared" si="454"/>
        <v>0.99945961622909429</v>
      </c>
      <c r="Z295" s="52">
        <f t="shared" si="455"/>
        <v>2.5758857194872514E-2</v>
      </c>
      <c r="AA295" s="52">
        <f t="shared" si="456"/>
        <v>2.5743237975053204E-2</v>
      </c>
      <c r="AB295" s="52">
        <f t="shared" si="512"/>
        <v>2.5772784389287536E-2</v>
      </c>
      <c r="AC295" s="53">
        <f t="shared" si="513"/>
        <v>0.99939363692646976</v>
      </c>
    </row>
    <row r="296" spans="1:29" ht="38.25" customHeight="1" x14ac:dyDescent="0.25">
      <c r="A296" s="46" t="s">
        <v>471</v>
      </c>
      <c r="B296" s="47" t="s">
        <v>38</v>
      </c>
      <c r="C296" s="47">
        <v>10</v>
      </c>
      <c r="D296" s="47" t="s">
        <v>39</v>
      </c>
      <c r="E296" s="105" t="s">
        <v>254</v>
      </c>
      <c r="F296" s="50">
        <f>+F297+F301</f>
        <v>665689459543</v>
      </c>
      <c r="G296" s="50">
        <f t="shared" ref="G296:K296" si="519">+G297+G301</f>
        <v>0</v>
      </c>
      <c r="H296" s="50">
        <f t="shared" si="519"/>
        <v>0</v>
      </c>
      <c r="I296" s="50">
        <f t="shared" si="519"/>
        <v>0</v>
      </c>
      <c r="J296" s="50">
        <f t="shared" si="519"/>
        <v>0</v>
      </c>
      <c r="K296" s="50">
        <f t="shared" si="519"/>
        <v>0</v>
      </c>
      <c r="L296" s="50">
        <f t="shared" si="379"/>
        <v>0</v>
      </c>
      <c r="M296" s="50">
        <f>+M297+M301</f>
        <v>665689459543</v>
      </c>
      <c r="N296" s="51">
        <f t="shared" si="419"/>
        <v>6.4936499968514319E-2</v>
      </c>
      <c r="O296" s="50">
        <f t="shared" ref="O296:X296" si="520">+O297+O301</f>
        <v>0</v>
      </c>
      <c r="P296" s="50">
        <f t="shared" si="520"/>
        <v>665537750979.59998</v>
      </c>
      <c r="Q296" s="50">
        <f t="shared" si="520"/>
        <v>151708563.4000001</v>
      </c>
      <c r="R296" s="50">
        <f t="shared" si="520"/>
        <v>665329731762.59998</v>
      </c>
      <c r="S296" s="50">
        <f t="shared" si="520"/>
        <v>359727780.4000001</v>
      </c>
      <c r="T296" s="50">
        <f t="shared" si="520"/>
        <v>208019217</v>
      </c>
      <c r="U296" s="50">
        <f t="shared" si="520"/>
        <v>17147399724.5</v>
      </c>
      <c r="V296" s="50">
        <f t="shared" si="520"/>
        <v>648182332038.09998</v>
      </c>
      <c r="W296" s="50">
        <f t="shared" si="520"/>
        <v>17137002174.5</v>
      </c>
      <c r="X296" s="50">
        <f t="shared" si="520"/>
        <v>10397550</v>
      </c>
      <c r="Y296" s="52">
        <f t="shared" si="454"/>
        <v>0.99945961622909429</v>
      </c>
      <c r="Z296" s="52">
        <f t="shared" si="455"/>
        <v>2.5758857194872514E-2</v>
      </c>
      <c r="AA296" s="52">
        <f t="shared" si="456"/>
        <v>2.5743237975053204E-2</v>
      </c>
      <c r="AB296" s="52">
        <f t="shared" si="512"/>
        <v>2.5772784389287536E-2</v>
      </c>
      <c r="AC296" s="53">
        <f t="shared" si="513"/>
        <v>0.99939363692646976</v>
      </c>
    </row>
    <row r="297" spans="1:29" ht="42" customHeight="1" x14ac:dyDescent="0.25">
      <c r="A297" s="46" t="s">
        <v>472</v>
      </c>
      <c r="B297" s="47" t="s">
        <v>38</v>
      </c>
      <c r="C297" s="47">
        <v>10</v>
      </c>
      <c r="D297" s="47" t="s">
        <v>39</v>
      </c>
      <c r="E297" s="105" t="s">
        <v>473</v>
      </c>
      <c r="F297" s="50">
        <f t="shared" ref="F297:U299" si="521">+F298</f>
        <v>1920146550</v>
      </c>
      <c r="G297" s="50">
        <f t="shared" si="521"/>
        <v>0</v>
      </c>
      <c r="H297" s="50">
        <f t="shared" si="521"/>
        <v>0</v>
      </c>
      <c r="I297" s="50">
        <f t="shared" si="521"/>
        <v>0</v>
      </c>
      <c r="J297" s="50">
        <f t="shared" si="521"/>
        <v>0</v>
      </c>
      <c r="K297" s="50">
        <f t="shared" si="521"/>
        <v>0</v>
      </c>
      <c r="L297" s="50">
        <f t="shared" si="379"/>
        <v>0</v>
      </c>
      <c r="M297" s="50">
        <f t="shared" si="521"/>
        <v>1920146550</v>
      </c>
      <c r="N297" s="51">
        <f t="shared" si="419"/>
        <v>1.8730594963786373E-4</v>
      </c>
      <c r="O297" s="50">
        <f t="shared" si="521"/>
        <v>0</v>
      </c>
      <c r="P297" s="50">
        <f t="shared" si="521"/>
        <v>1768437986.5999999</v>
      </c>
      <c r="Q297" s="50">
        <f t="shared" si="521"/>
        <v>151708563.4000001</v>
      </c>
      <c r="R297" s="50">
        <f t="shared" si="521"/>
        <v>1560418769.5999999</v>
      </c>
      <c r="S297" s="50">
        <f t="shared" si="521"/>
        <v>359727780.4000001</v>
      </c>
      <c r="T297" s="50">
        <f t="shared" si="521"/>
        <v>208019217</v>
      </c>
      <c r="U297" s="50">
        <f t="shared" si="521"/>
        <v>147399724.5</v>
      </c>
      <c r="V297" s="50">
        <f t="shared" ref="V297:X299" si="522">+V298</f>
        <v>1413019045.0999999</v>
      </c>
      <c r="W297" s="50">
        <f t="shared" si="522"/>
        <v>137002174.5</v>
      </c>
      <c r="X297" s="50">
        <f t="shared" si="522"/>
        <v>10397550</v>
      </c>
      <c r="Y297" s="52">
        <f t="shared" si="454"/>
        <v>0.81265608065176065</v>
      </c>
      <c r="Z297" s="52">
        <f t="shared" si="455"/>
        <v>7.6764830528169847E-2</v>
      </c>
      <c r="AA297" s="52">
        <f t="shared" si="456"/>
        <v>7.1349853218234824E-2</v>
      </c>
      <c r="AB297" s="52">
        <f t="shared" si="512"/>
        <v>9.4461645406754918E-2</v>
      </c>
      <c r="AC297" s="53">
        <f t="shared" si="513"/>
        <v>0.92946018023256205</v>
      </c>
    </row>
    <row r="298" spans="1:29" ht="80.25" customHeight="1" x14ac:dyDescent="0.25">
      <c r="A298" s="46" t="s">
        <v>474</v>
      </c>
      <c r="B298" s="47" t="s">
        <v>38</v>
      </c>
      <c r="C298" s="47">
        <v>10</v>
      </c>
      <c r="D298" s="47" t="s">
        <v>39</v>
      </c>
      <c r="E298" s="105" t="s">
        <v>475</v>
      </c>
      <c r="F298" s="50">
        <f t="shared" si="521"/>
        <v>1920146550</v>
      </c>
      <c r="G298" s="50">
        <f t="shared" si="521"/>
        <v>0</v>
      </c>
      <c r="H298" s="50">
        <f t="shared" si="521"/>
        <v>0</v>
      </c>
      <c r="I298" s="50">
        <f t="shared" si="521"/>
        <v>0</v>
      </c>
      <c r="J298" s="50">
        <f t="shared" si="521"/>
        <v>0</v>
      </c>
      <c r="K298" s="50">
        <f t="shared" si="521"/>
        <v>0</v>
      </c>
      <c r="L298" s="50">
        <f t="shared" si="379"/>
        <v>0</v>
      </c>
      <c r="M298" s="50">
        <f t="shared" si="521"/>
        <v>1920146550</v>
      </c>
      <c r="N298" s="51">
        <f t="shared" si="419"/>
        <v>1.8730594963786373E-4</v>
      </c>
      <c r="O298" s="50">
        <f t="shared" si="521"/>
        <v>0</v>
      </c>
      <c r="P298" s="50">
        <f t="shared" si="521"/>
        <v>1768437986.5999999</v>
      </c>
      <c r="Q298" s="50">
        <f t="shared" si="521"/>
        <v>151708563.4000001</v>
      </c>
      <c r="R298" s="50">
        <f t="shared" si="521"/>
        <v>1560418769.5999999</v>
      </c>
      <c r="S298" s="50">
        <f t="shared" si="521"/>
        <v>359727780.4000001</v>
      </c>
      <c r="T298" s="50">
        <f t="shared" si="521"/>
        <v>208019217</v>
      </c>
      <c r="U298" s="50">
        <f t="shared" si="521"/>
        <v>147399724.5</v>
      </c>
      <c r="V298" s="50">
        <f t="shared" si="522"/>
        <v>1413019045.0999999</v>
      </c>
      <c r="W298" s="50">
        <f t="shared" si="522"/>
        <v>137002174.5</v>
      </c>
      <c r="X298" s="50">
        <f t="shared" si="522"/>
        <v>10397550</v>
      </c>
      <c r="Y298" s="52">
        <f t="shared" si="454"/>
        <v>0.81265608065176065</v>
      </c>
      <c r="Z298" s="52">
        <f t="shared" si="455"/>
        <v>7.6764830528169847E-2</v>
      </c>
      <c r="AA298" s="52">
        <f t="shared" si="456"/>
        <v>7.1349853218234824E-2</v>
      </c>
      <c r="AB298" s="52">
        <f t="shared" si="512"/>
        <v>9.4461645406754918E-2</v>
      </c>
      <c r="AC298" s="53">
        <f t="shared" si="513"/>
        <v>0.92946018023256205</v>
      </c>
    </row>
    <row r="299" spans="1:29" ht="42" customHeight="1" x14ac:dyDescent="0.25">
      <c r="A299" s="46" t="s">
        <v>476</v>
      </c>
      <c r="B299" s="47" t="s">
        <v>38</v>
      </c>
      <c r="C299" s="47">
        <v>10</v>
      </c>
      <c r="D299" s="47" t="s">
        <v>39</v>
      </c>
      <c r="E299" s="105" t="s">
        <v>393</v>
      </c>
      <c r="F299" s="50">
        <f t="shared" si="521"/>
        <v>1920146550</v>
      </c>
      <c r="G299" s="50">
        <f t="shared" si="521"/>
        <v>0</v>
      </c>
      <c r="H299" s="50">
        <f t="shared" si="521"/>
        <v>0</v>
      </c>
      <c r="I299" s="50">
        <f t="shared" si="521"/>
        <v>0</v>
      </c>
      <c r="J299" s="50">
        <f t="shared" si="521"/>
        <v>0</v>
      </c>
      <c r="K299" s="50">
        <f t="shared" si="521"/>
        <v>0</v>
      </c>
      <c r="L299" s="50">
        <f t="shared" si="379"/>
        <v>0</v>
      </c>
      <c r="M299" s="50">
        <f t="shared" si="521"/>
        <v>1920146550</v>
      </c>
      <c r="N299" s="51">
        <f t="shared" si="419"/>
        <v>1.8730594963786373E-4</v>
      </c>
      <c r="O299" s="50">
        <f t="shared" si="521"/>
        <v>0</v>
      </c>
      <c r="P299" s="50">
        <f t="shared" si="521"/>
        <v>1768437986.5999999</v>
      </c>
      <c r="Q299" s="50">
        <f t="shared" si="521"/>
        <v>151708563.4000001</v>
      </c>
      <c r="R299" s="50">
        <f t="shared" si="521"/>
        <v>1560418769.5999999</v>
      </c>
      <c r="S299" s="50">
        <f t="shared" si="521"/>
        <v>359727780.4000001</v>
      </c>
      <c r="T299" s="50">
        <f t="shared" si="521"/>
        <v>208019217</v>
      </c>
      <c r="U299" s="50">
        <f t="shared" si="521"/>
        <v>147399724.5</v>
      </c>
      <c r="V299" s="50">
        <f t="shared" si="522"/>
        <v>1413019045.0999999</v>
      </c>
      <c r="W299" s="50">
        <f t="shared" si="522"/>
        <v>137002174.5</v>
      </c>
      <c r="X299" s="50">
        <f t="shared" si="522"/>
        <v>10397550</v>
      </c>
      <c r="Y299" s="52">
        <f t="shared" si="454"/>
        <v>0.81265608065176065</v>
      </c>
      <c r="Z299" s="52">
        <f t="shared" si="455"/>
        <v>7.6764830528169847E-2</v>
      </c>
      <c r="AA299" s="52">
        <f t="shared" si="456"/>
        <v>7.1349853218234824E-2</v>
      </c>
      <c r="AB299" s="52">
        <f t="shared" si="512"/>
        <v>9.4461645406754918E-2</v>
      </c>
      <c r="AC299" s="53">
        <f t="shared" si="513"/>
        <v>0.92946018023256205</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9"/>
        <v>0</v>
      </c>
      <c r="M300" s="58">
        <f>+F300+L300</f>
        <v>1920146550</v>
      </c>
      <c r="N300" s="59">
        <f t="shared" si="419"/>
        <v>1.8730594963786373E-4</v>
      </c>
      <c r="O300" s="57">
        <v>0</v>
      </c>
      <c r="P300" s="58">
        <v>1768437986.5999999</v>
      </c>
      <c r="Q300" s="57">
        <f t="shared" ref="Q300" si="523">M300-P300</f>
        <v>151708563.4000001</v>
      </c>
      <c r="R300" s="58">
        <v>1560418769.5999999</v>
      </c>
      <c r="S300" s="109">
        <f>+M300-R300</f>
        <v>359727780.4000001</v>
      </c>
      <c r="T300" s="57">
        <f>P300-R300</f>
        <v>208019217</v>
      </c>
      <c r="U300" s="58">
        <v>147399724.5</v>
      </c>
      <c r="V300" s="57">
        <f t="shared" ref="V300" si="524">+R300-U300</f>
        <v>1413019045.0999999</v>
      </c>
      <c r="W300" s="58">
        <v>137002174.5</v>
      </c>
      <c r="X300" s="60">
        <f t="shared" ref="X300" si="525">+U300-W300</f>
        <v>10397550</v>
      </c>
      <c r="Y300" s="61">
        <f t="shared" si="454"/>
        <v>0.81265608065176065</v>
      </c>
      <c r="Z300" s="61">
        <f t="shared" si="455"/>
        <v>7.6764830528169847E-2</v>
      </c>
      <c r="AA300" s="61">
        <f t="shared" si="456"/>
        <v>7.1349853218234824E-2</v>
      </c>
      <c r="AB300" s="61">
        <f t="shared" si="512"/>
        <v>9.4461645406754918E-2</v>
      </c>
      <c r="AC300" s="62">
        <f t="shared" si="513"/>
        <v>0.92946018023256205</v>
      </c>
    </row>
    <row r="301" spans="1:29" ht="55.5" customHeight="1" x14ac:dyDescent="0.25">
      <c r="A301" s="46" t="s">
        <v>478</v>
      </c>
      <c r="B301" s="47" t="s">
        <v>38</v>
      </c>
      <c r="C301" s="47">
        <v>10</v>
      </c>
      <c r="D301" s="47" t="s">
        <v>39</v>
      </c>
      <c r="E301" s="48" t="s">
        <v>479</v>
      </c>
      <c r="F301" s="50">
        <f>+F302</f>
        <v>663769312993</v>
      </c>
      <c r="G301" s="50">
        <f t="shared" ref="G301:K303" si="526">+G302</f>
        <v>0</v>
      </c>
      <c r="H301" s="50">
        <f t="shared" si="526"/>
        <v>0</v>
      </c>
      <c r="I301" s="50">
        <f t="shared" si="526"/>
        <v>0</v>
      </c>
      <c r="J301" s="50">
        <f t="shared" si="526"/>
        <v>0</v>
      </c>
      <c r="K301" s="50">
        <f t="shared" si="526"/>
        <v>0</v>
      </c>
      <c r="L301" s="50">
        <f t="shared" si="379"/>
        <v>0</v>
      </c>
      <c r="M301" s="50">
        <f>+M302</f>
        <v>663769312993</v>
      </c>
      <c r="N301" s="51">
        <f t="shared" si="419"/>
        <v>6.4749194018876452E-2</v>
      </c>
      <c r="O301" s="50">
        <f t="shared" ref="O301:X303" si="527">+O302</f>
        <v>0</v>
      </c>
      <c r="P301" s="50">
        <f t="shared" si="527"/>
        <v>663769312993</v>
      </c>
      <c r="Q301" s="50">
        <f t="shared" si="527"/>
        <v>0</v>
      </c>
      <c r="R301" s="50">
        <f t="shared" si="527"/>
        <v>663769312993</v>
      </c>
      <c r="S301" s="50">
        <f t="shared" si="527"/>
        <v>0</v>
      </c>
      <c r="T301" s="50">
        <f t="shared" si="527"/>
        <v>0</v>
      </c>
      <c r="U301" s="50">
        <f t="shared" si="527"/>
        <v>17000000000</v>
      </c>
      <c r="V301" s="50">
        <f t="shared" si="527"/>
        <v>646769312993</v>
      </c>
      <c r="W301" s="50">
        <f t="shared" si="527"/>
        <v>17000000000</v>
      </c>
      <c r="X301" s="50">
        <f t="shared" si="527"/>
        <v>0</v>
      </c>
      <c r="Y301" s="52">
        <f t="shared" si="454"/>
        <v>1</v>
      </c>
      <c r="Z301" s="52">
        <f t="shared" si="455"/>
        <v>2.5611307523912722E-2</v>
      </c>
      <c r="AA301" s="52">
        <f t="shared" si="456"/>
        <v>2.5611307523912722E-2</v>
      </c>
      <c r="AB301" s="52">
        <f t="shared" si="512"/>
        <v>2.5611307523912722E-2</v>
      </c>
      <c r="AC301" s="53">
        <f t="shared" si="513"/>
        <v>1</v>
      </c>
    </row>
    <row r="302" spans="1:29" ht="82.5" customHeight="1" x14ac:dyDescent="0.25">
      <c r="A302" s="46" t="s">
        <v>480</v>
      </c>
      <c r="B302" s="47" t="s">
        <v>38</v>
      </c>
      <c r="C302" s="47">
        <v>10</v>
      </c>
      <c r="D302" s="47" t="s">
        <v>39</v>
      </c>
      <c r="E302" s="105" t="s">
        <v>475</v>
      </c>
      <c r="F302" s="50">
        <f>+F303</f>
        <v>663769312993</v>
      </c>
      <c r="G302" s="50">
        <f t="shared" si="526"/>
        <v>0</v>
      </c>
      <c r="H302" s="50">
        <f t="shared" si="526"/>
        <v>0</v>
      </c>
      <c r="I302" s="50">
        <f t="shared" si="526"/>
        <v>0</v>
      </c>
      <c r="J302" s="50">
        <f t="shared" si="526"/>
        <v>0</v>
      </c>
      <c r="K302" s="50">
        <f t="shared" si="526"/>
        <v>0</v>
      </c>
      <c r="L302" s="50">
        <f t="shared" si="379"/>
        <v>0</v>
      </c>
      <c r="M302" s="50">
        <f>+M303</f>
        <v>663769312993</v>
      </c>
      <c r="N302" s="51">
        <f t="shared" si="419"/>
        <v>6.4749194018876452E-2</v>
      </c>
      <c r="O302" s="50">
        <f t="shared" si="527"/>
        <v>0</v>
      </c>
      <c r="P302" s="50">
        <f t="shared" si="527"/>
        <v>663769312993</v>
      </c>
      <c r="Q302" s="50">
        <f t="shared" si="527"/>
        <v>0</v>
      </c>
      <c r="R302" s="50">
        <f t="shared" si="527"/>
        <v>663769312993</v>
      </c>
      <c r="S302" s="50">
        <f t="shared" si="527"/>
        <v>0</v>
      </c>
      <c r="T302" s="50">
        <f t="shared" si="527"/>
        <v>0</v>
      </c>
      <c r="U302" s="50">
        <f t="shared" si="527"/>
        <v>17000000000</v>
      </c>
      <c r="V302" s="50">
        <f t="shared" si="527"/>
        <v>646769312993</v>
      </c>
      <c r="W302" s="50">
        <f t="shared" si="527"/>
        <v>17000000000</v>
      </c>
      <c r="X302" s="50">
        <f t="shared" si="527"/>
        <v>0</v>
      </c>
      <c r="Y302" s="52">
        <f t="shared" si="454"/>
        <v>1</v>
      </c>
      <c r="Z302" s="52">
        <f t="shared" si="455"/>
        <v>2.5611307523912722E-2</v>
      </c>
      <c r="AA302" s="52">
        <f t="shared" si="456"/>
        <v>2.5611307523912722E-2</v>
      </c>
      <c r="AB302" s="52">
        <f t="shared" si="512"/>
        <v>2.5611307523912722E-2</v>
      </c>
      <c r="AC302" s="53">
        <f t="shared" si="513"/>
        <v>1</v>
      </c>
    </row>
    <row r="303" spans="1:29" ht="61.5" customHeight="1" x14ac:dyDescent="0.25">
      <c r="A303" s="46" t="s">
        <v>481</v>
      </c>
      <c r="B303" s="47" t="s">
        <v>38</v>
      </c>
      <c r="C303" s="47">
        <v>10</v>
      </c>
      <c r="D303" s="47" t="s">
        <v>39</v>
      </c>
      <c r="E303" s="105" t="s">
        <v>482</v>
      </c>
      <c r="F303" s="50">
        <f>+F304</f>
        <v>663769312993</v>
      </c>
      <c r="G303" s="50">
        <f t="shared" si="526"/>
        <v>0</v>
      </c>
      <c r="H303" s="50">
        <f t="shared" si="526"/>
        <v>0</v>
      </c>
      <c r="I303" s="50">
        <f t="shared" si="526"/>
        <v>0</v>
      </c>
      <c r="J303" s="50">
        <f t="shared" si="526"/>
        <v>0</v>
      </c>
      <c r="K303" s="50">
        <f t="shared" si="526"/>
        <v>0</v>
      </c>
      <c r="L303" s="50">
        <f t="shared" si="379"/>
        <v>0</v>
      </c>
      <c r="M303" s="50">
        <f>+M304</f>
        <v>663769312993</v>
      </c>
      <c r="N303" s="51">
        <f t="shared" si="419"/>
        <v>6.4749194018876452E-2</v>
      </c>
      <c r="O303" s="50">
        <f t="shared" si="527"/>
        <v>0</v>
      </c>
      <c r="P303" s="50">
        <f t="shared" si="527"/>
        <v>663769312993</v>
      </c>
      <c r="Q303" s="50">
        <f t="shared" si="527"/>
        <v>0</v>
      </c>
      <c r="R303" s="50">
        <f t="shared" si="527"/>
        <v>663769312993</v>
      </c>
      <c r="S303" s="50">
        <f t="shared" si="527"/>
        <v>0</v>
      </c>
      <c r="T303" s="50">
        <f t="shared" si="527"/>
        <v>0</v>
      </c>
      <c r="U303" s="50">
        <f t="shared" si="527"/>
        <v>17000000000</v>
      </c>
      <c r="V303" s="50">
        <f t="shared" si="527"/>
        <v>646769312993</v>
      </c>
      <c r="W303" s="50">
        <f t="shared" si="527"/>
        <v>17000000000</v>
      </c>
      <c r="X303" s="50">
        <f t="shared" si="527"/>
        <v>0</v>
      </c>
      <c r="Y303" s="52">
        <f t="shared" si="454"/>
        <v>1</v>
      </c>
      <c r="Z303" s="52">
        <f t="shared" si="455"/>
        <v>2.5611307523912722E-2</v>
      </c>
      <c r="AA303" s="52">
        <f t="shared" si="456"/>
        <v>2.5611307523912722E-2</v>
      </c>
      <c r="AB303" s="52">
        <f t="shared" si="512"/>
        <v>2.5611307523912722E-2</v>
      </c>
      <c r="AC303" s="53">
        <f t="shared" si="513"/>
        <v>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9"/>
        <v>0</v>
      </c>
      <c r="M304" s="58">
        <f>+F304+L304</f>
        <v>663769312993</v>
      </c>
      <c r="N304" s="59">
        <f t="shared" si="419"/>
        <v>6.4749194018876452E-2</v>
      </c>
      <c r="O304" s="57">
        <v>0</v>
      </c>
      <c r="P304" s="57">
        <v>663769312993</v>
      </c>
      <c r="Q304" s="57">
        <f t="shared" ref="Q304" si="528">M304-P304</f>
        <v>0</v>
      </c>
      <c r="R304" s="57">
        <v>663769312993</v>
      </c>
      <c r="S304" s="109">
        <f>+M304-R304</f>
        <v>0</v>
      </c>
      <c r="T304" s="57">
        <f>P304-R304</f>
        <v>0</v>
      </c>
      <c r="U304" s="57">
        <v>17000000000</v>
      </c>
      <c r="V304" s="57">
        <f t="shared" ref="V304" si="529">+R304-U304</f>
        <v>646769312993</v>
      </c>
      <c r="W304" s="57">
        <v>17000000000</v>
      </c>
      <c r="X304" s="60">
        <f t="shared" ref="X304" si="530">+U304-W304</f>
        <v>0</v>
      </c>
      <c r="Y304" s="61">
        <f t="shared" si="454"/>
        <v>1</v>
      </c>
      <c r="Z304" s="61">
        <f t="shared" si="455"/>
        <v>2.5611307523912722E-2</v>
      </c>
      <c r="AA304" s="61">
        <f t="shared" si="456"/>
        <v>2.5611307523912722E-2</v>
      </c>
      <c r="AB304" s="61">
        <f t="shared" si="512"/>
        <v>2.5611307523912722E-2</v>
      </c>
      <c r="AC304" s="62">
        <f t="shared" si="513"/>
        <v>1</v>
      </c>
    </row>
    <row r="305" spans="1:29" ht="33" customHeight="1" x14ac:dyDescent="0.25">
      <c r="A305" s="307" t="s">
        <v>484</v>
      </c>
      <c r="B305" s="115" t="s">
        <v>38</v>
      </c>
      <c r="C305" s="47">
        <v>10</v>
      </c>
      <c r="D305" s="316" t="s">
        <v>39</v>
      </c>
      <c r="E305" s="308" t="s">
        <v>485</v>
      </c>
      <c r="F305" s="50">
        <f>+F308</f>
        <v>22500000000</v>
      </c>
      <c r="G305" s="50">
        <f t="shared" ref="G305:K307" si="531">+G308</f>
        <v>0</v>
      </c>
      <c r="H305" s="50">
        <f t="shared" si="531"/>
        <v>0</v>
      </c>
      <c r="I305" s="50">
        <f t="shared" si="531"/>
        <v>0</v>
      </c>
      <c r="J305" s="50">
        <f t="shared" si="531"/>
        <v>0</v>
      </c>
      <c r="K305" s="50">
        <f t="shared" si="531"/>
        <v>0</v>
      </c>
      <c r="L305" s="50">
        <f t="shared" si="379"/>
        <v>0</v>
      </c>
      <c r="M305" s="50">
        <f t="shared" ref="M305:X307" si="532">+M308</f>
        <v>22500000000</v>
      </c>
      <c r="N305" s="95">
        <f t="shared" si="532"/>
        <v>2.1948240705127083E-3</v>
      </c>
      <c r="O305" s="50">
        <f t="shared" si="532"/>
        <v>0</v>
      </c>
      <c r="P305" s="50">
        <f t="shared" si="532"/>
        <v>16528334994.700001</v>
      </c>
      <c r="Q305" s="50">
        <f t="shared" si="532"/>
        <v>5971665005.3000002</v>
      </c>
      <c r="R305" s="50">
        <f t="shared" si="532"/>
        <v>13507979251.700001</v>
      </c>
      <c r="S305" s="50">
        <f t="shared" si="532"/>
        <v>8992020748.2999992</v>
      </c>
      <c r="T305" s="50">
        <f t="shared" si="532"/>
        <v>3020355743</v>
      </c>
      <c r="U305" s="50">
        <f t="shared" si="532"/>
        <v>1776035956</v>
      </c>
      <c r="V305" s="50">
        <f t="shared" si="532"/>
        <v>11731943295.700001</v>
      </c>
      <c r="W305" s="50">
        <f t="shared" si="532"/>
        <v>1693467460</v>
      </c>
      <c r="X305" s="50">
        <f t="shared" si="532"/>
        <v>82568496</v>
      </c>
      <c r="Y305" s="52">
        <f t="shared" si="454"/>
        <v>0.60035463340888895</v>
      </c>
      <c r="Z305" s="52">
        <f t="shared" si="455"/>
        <v>7.8934931377777781E-2</v>
      </c>
      <c r="AA305" s="52">
        <f t="shared" si="456"/>
        <v>7.5265220444444447E-2</v>
      </c>
      <c r="AB305" s="52">
        <f t="shared" si="512"/>
        <v>0.13148050666249603</v>
      </c>
      <c r="AC305" s="53">
        <f t="shared" si="513"/>
        <v>0.95350967094947714</v>
      </c>
    </row>
    <row r="306" spans="1:29" ht="32.25" customHeight="1" x14ac:dyDescent="0.25">
      <c r="A306" s="307"/>
      <c r="B306" s="317" t="s">
        <v>42</v>
      </c>
      <c r="C306" s="47">
        <v>20</v>
      </c>
      <c r="D306" s="316"/>
      <c r="E306" s="308"/>
      <c r="F306" s="50">
        <f>+F309</f>
        <v>223290886376</v>
      </c>
      <c r="G306" s="50">
        <f t="shared" si="531"/>
        <v>0</v>
      </c>
      <c r="H306" s="50">
        <f t="shared" si="531"/>
        <v>0</v>
      </c>
      <c r="I306" s="50">
        <f t="shared" si="531"/>
        <v>0</v>
      </c>
      <c r="J306" s="50">
        <f t="shared" si="531"/>
        <v>6678407469</v>
      </c>
      <c r="K306" s="50">
        <f t="shared" si="531"/>
        <v>6678407469</v>
      </c>
      <c r="L306" s="50">
        <f t="shared" si="379"/>
        <v>0</v>
      </c>
      <c r="M306" s="50">
        <f t="shared" si="532"/>
        <v>223290886376</v>
      </c>
      <c r="N306" s="95">
        <f t="shared" si="532"/>
        <v>2.1781520539740577E-2</v>
      </c>
      <c r="O306" s="50">
        <f t="shared" si="532"/>
        <v>0</v>
      </c>
      <c r="P306" s="50">
        <f t="shared" si="532"/>
        <v>169435271658.73999</v>
      </c>
      <c r="Q306" s="50">
        <f t="shared" si="532"/>
        <v>53855614717.260002</v>
      </c>
      <c r="R306" s="50">
        <f t="shared" si="532"/>
        <v>115801625351.39999</v>
      </c>
      <c r="S306" s="50">
        <f t="shared" si="532"/>
        <v>107489261024.60001</v>
      </c>
      <c r="T306" s="50">
        <f t="shared" si="532"/>
        <v>53633646307.339996</v>
      </c>
      <c r="U306" s="50">
        <f t="shared" si="532"/>
        <v>1123542978</v>
      </c>
      <c r="V306" s="50">
        <f t="shared" si="532"/>
        <v>114678082373.39999</v>
      </c>
      <c r="W306" s="50">
        <f t="shared" si="532"/>
        <v>1076101861</v>
      </c>
      <c r="X306" s="50">
        <f t="shared" si="532"/>
        <v>47441117</v>
      </c>
      <c r="Y306" s="52">
        <f t="shared" si="454"/>
        <v>0.51861330854498644</v>
      </c>
      <c r="Z306" s="52">
        <f t="shared" si="455"/>
        <v>5.0317457923834095E-3</v>
      </c>
      <c r="AA306" s="52">
        <f t="shared" si="456"/>
        <v>4.8192824994565597E-3</v>
      </c>
      <c r="AB306" s="52">
        <f t="shared" si="512"/>
        <v>9.7023074986262864E-3</v>
      </c>
      <c r="AC306" s="53">
        <f t="shared" si="513"/>
        <v>0.95777543188917513</v>
      </c>
    </row>
    <row r="307" spans="1:29" ht="32.25" customHeight="1" x14ac:dyDescent="0.25">
      <c r="A307" s="307"/>
      <c r="B307" s="317"/>
      <c r="C307" s="47">
        <v>21</v>
      </c>
      <c r="D307" s="316"/>
      <c r="E307" s="308"/>
      <c r="F307" s="50">
        <f>+F310</f>
        <v>20765102999</v>
      </c>
      <c r="G307" s="50">
        <f t="shared" si="531"/>
        <v>0</v>
      </c>
      <c r="H307" s="50">
        <f t="shared" si="531"/>
        <v>0</v>
      </c>
      <c r="I307" s="50">
        <f t="shared" si="531"/>
        <v>0</v>
      </c>
      <c r="J307" s="50">
        <f t="shared" si="531"/>
        <v>13899643112</v>
      </c>
      <c r="K307" s="50">
        <f t="shared" si="531"/>
        <v>13899643112</v>
      </c>
      <c r="L307" s="50">
        <f t="shared" si="379"/>
        <v>0</v>
      </c>
      <c r="M307" s="50">
        <f t="shared" si="532"/>
        <v>20765102999</v>
      </c>
      <c r="N307" s="95">
        <f t="shared" si="532"/>
        <v>2.0255887950613701E-3</v>
      </c>
      <c r="O307" s="50">
        <f t="shared" si="532"/>
        <v>0</v>
      </c>
      <c r="P307" s="50">
        <f t="shared" si="532"/>
        <v>7362859352</v>
      </c>
      <c r="Q307" s="50">
        <f t="shared" si="532"/>
        <v>13402243647</v>
      </c>
      <c r="R307" s="50">
        <f t="shared" si="532"/>
        <v>7362859352</v>
      </c>
      <c r="S307" s="50">
        <f t="shared" si="532"/>
        <v>13402243647</v>
      </c>
      <c r="T307" s="50">
        <f t="shared" si="532"/>
        <v>0</v>
      </c>
      <c r="U307" s="50">
        <f t="shared" si="532"/>
        <v>602603349</v>
      </c>
      <c r="V307" s="50">
        <f t="shared" si="532"/>
        <v>6760256003</v>
      </c>
      <c r="W307" s="50">
        <f t="shared" si="532"/>
        <v>574680849</v>
      </c>
      <c r="X307" s="50">
        <f t="shared" si="532"/>
        <v>27922500</v>
      </c>
      <c r="Y307" s="52">
        <f t="shared" si="454"/>
        <v>0.35457851340080415</v>
      </c>
      <c r="Z307" s="52">
        <f t="shared" si="455"/>
        <v>2.9020002887971227E-2</v>
      </c>
      <c r="AA307" s="52">
        <f t="shared" si="456"/>
        <v>2.767531897278214E-2</v>
      </c>
      <c r="AB307" s="52">
        <f t="shared" si="512"/>
        <v>8.1843658854669377E-2</v>
      </c>
      <c r="AC307" s="53">
        <f t="shared" si="513"/>
        <v>0.95366354991830626</v>
      </c>
    </row>
    <row r="308" spans="1:29" ht="36" customHeight="1" x14ac:dyDescent="0.25">
      <c r="A308" s="307" t="s">
        <v>486</v>
      </c>
      <c r="B308" s="115" t="s">
        <v>38</v>
      </c>
      <c r="C308" s="47">
        <v>10</v>
      </c>
      <c r="D308" s="316" t="s">
        <v>39</v>
      </c>
      <c r="E308" s="308" t="s">
        <v>254</v>
      </c>
      <c r="F308" s="50">
        <f t="shared" ref="F308:K308" si="533">+F311+F315+F333+F337+F341</f>
        <v>22500000000</v>
      </c>
      <c r="G308" s="50">
        <f t="shared" si="533"/>
        <v>0</v>
      </c>
      <c r="H308" s="50">
        <f t="shared" si="533"/>
        <v>0</v>
      </c>
      <c r="I308" s="50">
        <f t="shared" si="533"/>
        <v>0</v>
      </c>
      <c r="J308" s="50">
        <f t="shared" si="533"/>
        <v>0</v>
      </c>
      <c r="K308" s="50">
        <f t="shared" si="533"/>
        <v>0</v>
      </c>
      <c r="L308" s="50">
        <f t="shared" si="379"/>
        <v>0</v>
      </c>
      <c r="M308" s="50">
        <f t="shared" ref="M308:X308" si="534">+M311+M315+M333+M337+M341</f>
        <v>22500000000</v>
      </c>
      <c r="N308" s="95">
        <f t="shared" si="534"/>
        <v>2.1948240705127083E-3</v>
      </c>
      <c r="O308" s="50">
        <f t="shared" si="534"/>
        <v>0</v>
      </c>
      <c r="P308" s="50">
        <f t="shared" si="534"/>
        <v>16528334994.700001</v>
      </c>
      <c r="Q308" s="50">
        <f t="shared" si="534"/>
        <v>5971665005.3000002</v>
      </c>
      <c r="R308" s="50">
        <f t="shared" si="534"/>
        <v>13507979251.700001</v>
      </c>
      <c r="S308" s="50">
        <f t="shared" si="534"/>
        <v>8992020748.2999992</v>
      </c>
      <c r="T308" s="50">
        <f t="shared" si="534"/>
        <v>3020355743</v>
      </c>
      <c r="U308" s="50">
        <f t="shared" si="534"/>
        <v>1776035956</v>
      </c>
      <c r="V308" s="50">
        <f t="shared" si="534"/>
        <v>11731943295.700001</v>
      </c>
      <c r="W308" s="50">
        <f t="shared" si="534"/>
        <v>1693467460</v>
      </c>
      <c r="X308" s="50">
        <f t="shared" si="534"/>
        <v>82568496</v>
      </c>
      <c r="Y308" s="52">
        <f t="shared" si="454"/>
        <v>0.60035463340888895</v>
      </c>
      <c r="Z308" s="52">
        <f t="shared" si="455"/>
        <v>7.8934931377777781E-2</v>
      </c>
      <c r="AA308" s="52">
        <f t="shared" si="456"/>
        <v>7.5265220444444447E-2</v>
      </c>
      <c r="AB308" s="52">
        <f t="shared" si="512"/>
        <v>0.13148050666249603</v>
      </c>
      <c r="AC308" s="53">
        <f t="shared" si="513"/>
        <v>0.95350967094947714</v>
      </c>
    </row>
    <row r="309" spans="1:29" ht="36" customHeight="1" x14ac:dyDescent="0.25">
      <c r="A309" s="307"/>
      <c r="B309" s="317" t="s">
        <v>42</v>
      </c>
      <c r="C309" s="47">
        <v>20</v>
      </c>
      <c r="D309" s="316"/>
      <c r="E309" s="308"/>
      <c r="F309" s="50">
        <f>+F316</f>
        <v>223290886376</v>
      </c>
      <c r="G309" s="50">
        <f t="shared" ref="G309:K310" si="535">+G316</f>
        <v>0</v>
      </c>
      <c r="H309" s="50">
        <f t="shared" si="535"/>
        <v>0</v>
      </c>
      <c r="I309" s="50">
        <f t="shared" si="535"/>
        <v>0</v>
      </c>
      <c r="J309" s="50">
        <f t="shared" si="535"/>
        <v>6678407469</v>
      </c>
      <c r="K309" s="50">
        <f t="shared" si="535"/>
        <v>6678407469</v>
      </c>
      <c r="L309" s="50">
        <f t="shared" si="379"/>
        <v>0</v>
      </c>
      <c r="M309" s="50">
        <f t="shared" ref="M309:X310" si="536">+M316</f>
        <v>223290886376</v>
      </c>
      <c r="N309" s="95">
        <f t="shared" si="536"/>
        <v>2.1781520539740577E-2</v>
      </c>
      <c r="O309" s="50">
        <f t="shared" si="536"/>
        <v>0</v>
      </c>
      <c r="P309" s="50">
        <f t="shared" si="536"/>
        <v>169435271658.73999</v>
      </c>
      <c r="Q309" s="50">
        <f t="shared" si="536"/>
        <v>53855614717.260002</v>
      </c>
      <c r="R309" s="50">
        <f t="shared" si="536"/>
        <v>115801625351.39999</v>
      </c>
      <c r="S309" s="50">
        <f t="shared" si="536"/>
        <v>107489261024.60001</v>
      </c>
      <c r="T309" s="50">
        <f t="shared" si="536"/>
        <v>53633646307.339996</v>
      </c>
      <c r="U309" s="50">
        <f t="shared" si="536"/>
        <v>1123542978</v>
      </c>
      <c r="V309" s="50">
        <f t="shared" si="536"/>
        <v>114678082373.39999</v>
      </c>
      <c r="W309" s="50">
        <f t="shared" si="536"/>
        <v>1076101861</v>
      </c>
      <c r="X309" s="50">
        <f t="shared" si="536"/>
        <v>47441117</v>
      </c>
      <c r="Y309" s="52">
        <f t="shared" si="454"/>
        <v>0.51861330854498644</v>
      </c>
      <c r="Z309" s="52">
        <f t="shared" si="455"/>
        <v>5.0317457923834095E-3</v>
      </c>
      <c r="AA309" s="52">
        <f t="shared" si="456"/>
        <v>4.8192824994565597E-3</v>
      </c>
      <c r="AB309" s="52">
        <f t="shared" si="512"/>
        <v>9.7023074986262864E-3</v>
      </c>
      <c r="AC309" s="53">
        <f t="shared" si="513"/>
        <v>0.95777543188917513</v>
      </c>
    </row>
    <row r="310" spans="1:29" ht="29.25" customHeight="1" x14ac:dyDescent="0.25">
      <c r="A310" s="307"/>
      <c r="B310" s="317"/>
      <c r="C310" s="47">
        <v>21</v>
      </c>
      <c r="D310" s="316"/>
      <c r="E310" s="308"/>
      <c r="F310" s="50">
        <f t="shared" ref="F310" si="537">+F317</f>
        <v>20765102999</v>
      </c>
      <c r="G310" s="50">
        <f t="shared" si="535"/>
        <v>0</v>
      </c>
      <c r="H310" s="50">
        <f t="shared" si="535"/>
        <v>0</v>
      </c>
      <c r="I310" s="50">
        <f t="shared" si="535"/>
        <v>0</v>
      </c>
      <c r="J310" s="50">
        <f t="shared" si="535"/>
        <v>13899643112</v>
      </c>
      <c r="K310" s="50">
        <f t="shared" si="535"/>
        <v>13899643112</v>
      </c>
      <c r="L310" s="50">
        <f t="shared" si="379"/>
        <v>0</v>
      </c>
      <c r="M310" s="50">
        <f t="shared" si="536"/>
        <v>20765102999</v>
      </c>
      <c r="N310" s="95">
        <f t="shared" si="536"/>
        <v>2.0255887950613701E-3</v>
      </c>
      <c r="O310" s="50">
        <f t="shared" si="536"/>
        <v>0</v>
      </c>
      <c r="P310" s="50">
        <f t="shared" si="536"/>
        <v>7362859352</v>
      </c>
      <c r="Q310" s="50">
        <f t="shared" si="536"/>
        <v>13402243647</v>
      </c>
      <c r="R310" s="50">
        <f t="shared" si="536"/>
        <v>7362859352</v>
      </c>
      <c r="S310" s="50">
        <f t="shared" si="536"/>
        <v>13402243647</v>
      </c>
      <c r="T310" s="50">
        <f t="shared" si="536"/>
        <v>0</v>
      </c>
      <c r="U310" s="50">
        <f t="shared" si="536"/>
        <v>602603349</v>
      </c>
      <c r="V310" s="50">
        <f t="shared" si="536"/>
        <v>6760256003</v>
      </c>
      <c r="W310" s="50">
        <f t="shared" si="536"/>
        <v>574680849</v>
      </c>
      <c r="X310" s="50">
        <f t="shared" si="536"/>
        <v>27922500</v>
      </c>
      <c r="Y310" s="52">
        <f t="shared" si="454"/>
        <v>0.35457851340080415</v>
      </c>
      <c r="Z310" s="52">
        <f t="shared" si="455"/>
        <v>2.9020002887971227E-2</v>
      </c>
      <c r="AA310" s="52">
        <f t="shared" si="456"/>
        <v>2.767531897278214E-2</v>
      </c>
      <c r="AB310" s="52">
        <f t="shared" si="512"/>
        <v>8.1843658854669377E-2</v>
      </c>
      <c r="AC310" s="53">
        <f t="shared" si="513"/>
        <v>0.95366354991830626</v>
      </c>
    </row>
    <row r="311" spans="1:29" ht="74.25" customHeight="1" x14ac:dyDescent="0.25">
      <c r="A311" s="46" t="s">
        <v>487</v>
      </c>
      <c r="B311" s="115" t="s">
        <v>38</v>
      </c>
      <c r="C311" s="47">
        <v>10</v>
      </c>
      <c r="D311" s="47" t="s">
        <v>39</v>
      </c>
      <c r="E311" s="105" t="s">
        <v>488</v>
      </c>
      <c r="F311" s="50">
        <f t="shared" ref="F311:U313" si="538">+F312</f>
        <v>1100000000</v>
      </c>
      <c r="G311" s="50">
        <f t="shared" si="538"/>
        <v>0</v>
      </c>
      <c r="H311" s="50">
        <f t="shared" si="538"/>
        <v>0</v>
      </c>
      <c r="I311" s="50">
        <f t="shared" si="538"/>
        <v>0</v>
      </c>
      <c r="J311" s="50">
        <f t="shared" si="538"/>
        <v>0</v>
      </c>
      <c r="K311" s="50">
        <f t="shared" si="538"/>
        <v>0</v>
      </c>
      <c r="L311" s="50">
        <f t="shared" si="379"/>
        <v>0</v>
      </c>
      <c r="M311" s="50">
        <f t="shared" si="538"/>
        <v>1100000000</v>
      </c>
      <c r="N311" s="95">
        <f t="shared" si="538"/>
        <v>1.0730251011395464E-4</v>
      </c>
      <c r="O311" s="50">
        <f t="shared" si="538"/>
        <v>0</v>
      </c>
      <c r="P311" s="50">
        <f t="shared" si="538"/>
        <v>900183233</v>
      </c>
      <c r="Q311" s="50">
        <f t="shared" si="538"/>
        <v>199816767</v>
      </c>
      <c r="R311" s="50">
        <f t="shared" si="538"/>
        <v>875280233</v>
      </c>
      <c r="S311" s="50">
        <f t="shared" si="538"/>
        <v>224719767</v>
      </c>
      <c r="T311" s="50">
        <f t="shared" si="538"/>
        <v>24903000</v>
      </c>
      <c r="U311" s="50">
        <f t="shared" si="538"/>
        <v>101413134</v>
      </c>
      <c r="V311" s="50">
        <f t="shared" ref="V311:X313" si="539">+V312</f>
        <v>773867099</v>
      </c>
      <c r="W311" s="50">
        <f t="shared" si="539"/>
        <v>101413134</v>
      </c>
      <c r="X311" s="50">
        <f t="shared" si="539"/>
        <v>0</v>
      </c>
      <c r="Y311" s="52">
        <f t="shared" si="454"/>
        <v>0.79570930272727269</v>
      </c>
      <c r="Z311" s="52">
        <f t="shared" si="455"/>
        <v>9.2193758181818186E-2</v>
      </c>
      <c r="AA311" s="52">
        <f t="shared" si="456"/>
        <v>9.2193758181818186E-2</v>
      </c>
      <c r="AB311" s="52">
        <f t="shared" si="512"/>
        <v>0.11586361736104693</v>
      </c>
      <c r="AC311" s="53">
        <f t="shared" si="513"/>
        <v>1</v>
      </c>
    </row>
    <row r="312" spans="1:29" ht="72.75" customHeight="1" x14ac:dyDescent="0.25">
      <c r="A312" s="46" t="s">
        <v>489</v>
      </c>
      <c r="B312" s="115" t="s">
        <v>38</v>
      </c>
      <c r="C312" s="47">
        <v>10</v>
      </c>
      <c r="D312" s="47" t="s">
        <v>39</v>
      </c>
      <c r="E312" s="105" t="s">
        <v>258</v>
      </c>
      <c r="F312" s="50">
        <f t="shared" si="538"/>
        <v>1100000000</v>
      </c>
      <c r="G312" s="50">
        <f t="shared" si="538"/>
        <v>0</v>
      </c>
      <c r="H312" s="50">
        <f t="shared" si="538"/>
        <v>0</v>
      </c>
      <c r="I312" s="50">
        <f t="shared" si="538"/>
        <v>0</v>
      </c>
      <c r="J312" s="50">
        <f t="shared" si="538"/>
        <v>0</v>
      </c>
      <c r="K312" s="50">
        <f t="shared" si="538"/>
        <v>0</v>
      </c>
      <c r="L312" s="50">
        <f t="shared" si="379"/>
        <v>0</v>
      </c>
      <c r="M312" s="50">
        <f t="shared" si="538"/>
        <v>1100000000</v>
      </c>
      <c r="N312" s="95">
        <f t="shared" si="538"/>
        <v>1.0730251011395464E-4</v>
      </c>
      <c r="O312" s="50">
        <f t="shared" si="538"/>
        <v>0</v>
      </c>
      <c r="P312" s="50">
        <f t="shared" si="538"/>
        <v>900183233</v>
      </c>
      <c r="Q312" s="50">
        <f t="shared" si="538"/>
        <v>199816767</v>
      </c>
      <c r="R312" s="50">
        <f t="shared" si="538"/>
        <v>875280233</v>
      </c>
      <c r="S312" s="50">
        <f t="shared" si="538"/>
        <v>224719767</v>
      </c>
      <c r="T312" s="50">
        <f t="shared" si="538"/>
        <v>24903000</v>
      </c>
      <c r="U312" s="50">
        <f t="shared" si="538"/>
        <v>101413134</v>
      </c>
      <c r="V312" s="50">
        <f t="shared" si="539"/>
        <v>773867099</v>
      </c>
      <c r="W312" s="50">
        <f t="shared" si="539"/>
        <v>101413134</v>
      </c>
      <c r="X312" s="50">
        <f t="shared" si="539"/>
        <v>0</v>
      </c>
      <c r="Y312" s="52">
        <f t="shared" si="454"/>
        <v>0.79570930272727269</v>
      </c>
      <c r="Z312" s="52">
        <f t="shared" si="455"/>
        <v>9.2193758181818186E-2</v>
      </c>
      <c r="AA312" s="52">
        <f t="shared" si="456"/>
        <v>9.2193758181818186E-2</v>
      </c>
      <c r="AB312" s="52">
        <f t="shared" si="512"/>
        <v>0.11586361736104693</v>
      </c>
      <c r="AC312" s="53">
        <f t="shared" si="513"/>
        <v>1</v>
      </c>
    </row>
    <row r="313" spans="1:29" ht="54" customHeight="1" x14ac:dyDescent="0.25">
      <c r="A313" s="46" t="s">
        <v>490</v>
      </c>
      <c r="B313" s="115" t="s">
        <v>38</v>
      </c>
      <c r="C313" s="47">
        <v>10</v>
      </c>
      <c r="D313" s="47" t="s">
        <v>39</v>
      </c>
      <c r="E313" s="105" t="s">
        <v>491</v>
      </c>
      <c r="F313" s="50">
        <f t="shared" si="538"/>
        <v>1100000000</v>
      </c>
      <c r="G313" s="50">
        <f t="shared" si="538"/>
        <v>0</v>
      </c>
      <c r="H313" s="50">
        <f t="shared" si="538"/>
        <v>0</v>
      </c>
      <c r="I313" s="50">
        <f t="shared" si="538"/>
        <v>0</v>
      </c>
      <c r="J313" s="50">
        <f t="shared" si="538"/>
        <v>0</v>
      </c>
      <c r="K313" s="50">
        <f t="shared" si="538"/>
        <v>0</v>
      </c>
      <c r="L313" s="50">
        <f t="shared" si="379"/>
        <v>0</v>
      </c>
      <c r="M313" s="50">
        <f t="shared" si="538"/>
        <v>1100000000</v>
      </c>
      <c r="N313" s="95">
        <f t="shared" si="538"/>
        <v>1.0730251011395464E-4</v>
      </c>
      <c r="O313" s="50">
        <f t="shared" si="538"/>
        <v>0</v>
      </c>
      <c r="P313" s="50">
        <f t="shared" si="538"/>
        <v>900183233</v>
      </c>
      <c r="Q313" s="50">
        <f t="shared" si="538"/>
        <v>199816767</v>
      </c>
      <c r="R313" s="50">
        <f t="shared" si="538"/>
        <v>875280233</v>
      </c>
      <c r="S313" s="50">
        <f t="shared" si="538"/>
        <v>224719767</v>
      </c>
      <c r="T313" s="50">
        <f t="shared" si="538"/>
        <v>24903000</v>
      </c>
      <c r="U313" s="50">
        <f t="shared" si="538"/>
        <v>101413134</v>
      </c>
      <c r="V313" s="50">
        <f t="shared" si="539"/>
        <v>773867099</v>
      </c>
      <c r="W313" s="50">
        <f t="shared" si="539"/>
        <v>101413134</v>
      </c>
      <c r="X313" s="50">
        <f t="shared" si="539"/>
        <v>0</v>
      </c>
      <c r="Y313" s="52">
        <f t="shared" si="454"/>
        <v>0.79570930272727269</v>
      </c>
      <c r="Z313" s="52">
        <f t="shared" si="455"/>
        <v>9.2193758181818186E-2</v>
      </c>
      <c r="AA313" s="52">
        <f t="shared" si="456"/>
        <v>9.2193758181818186E-2</v>
      </c>
      <c r="AB313" s="52">
        <f t="shared" si="512"/>
        <v>0.11586361736104693</v>
      </c>
      <c r="AC313" s="53">
        <f t="shared" si="513"/>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9"/>
        <v>0</v>
      </c>
      <c r="M314" s="58">
        <f>+F314+L314</f>
        <v>1100000000</v>
      </c>
      <c r="N314" s="59">
        <f>M314/$M$345</f>
        <v>1.0730251011395464E-4</v>
      </c>
      <c r="O314" s="57">
        <v>0</v>
      </c>
      <c r="P314" s="58">
        <v>900183233</v>
      </c>
      <c r="Q314" s="57">
        <f t="shared" ref="Q314" si="540">M314-P314</f>
        <v>199816767</v>
      </c>
      <c r="R314" s="58">
        <v>875280233</v>
      </c>
      <c r="S314" s="109">
        <f>+M314-R314</f>
        <v>224719767</v>
      </c>
      <c r="T314" s="57">
        <f>P314-R314</f>
        <v>24903000</v>
      </c>
      <c r="U314" s="58">
        <v>101413134</v>
      </c>
      <c r="V314" s="57">
        <f t="shared" ref="V314" si="541">+R314-U314</f>
        <v>773867099</v>
      </c>
      <c r="W314" s="58">
        <v>101413134</v>
      </c>
      <c r="X314" s="60">
        <f t="shared" ref="X314" si="542">+U314-W314</f>
        <v>0</v>
      </c>
      <c r="Y314" s="61">
        <f t="shared" si="454"/>
        <v>0.79570930272727269</v>
      </c>
      <c r="Z314" s="61">
        <f t="shared" si="455"/>
        <v>9.2193758181818186E-2</v>
      </c>
      <c r="AA314" s="61">
        <f t="shared" si="456"/>
        <v>9.2193758181818186E-2</v>
      </c>
      <c r="AB314" s="61">
        <f t="shared" si="512"/>
        <v>0.11586361736104693</v>
      </c>
      <c r="AC314" s="62">
        <f t="shared" si="513"/>
        <v>1</v>
      </c>
    </row>
    <row r="315" spans="1:29" ht="39.75" customHeight="1" x14ac:dyDescent="0.25">
      <c r="A315" s="312" t="s">
        <v>493</v>
      </c>
      <c r="B315" s="47" t="s">
        <v>38</v>
      </c>
      <c r="C315" s="47">
        <v>10</v>
      </c>
      <c r="D315" s="316" t="s">
        <v>39</v>
      </c>
      <c r="E315" s="308" t="s">
        <v>494</v>
      </c>
      <c r="F315" s="50">
        <f t="shared" ref="F315:K315" si="543">+F318</f>
        <v>10000000000</v>
      </c>
      <c r="G315" s="50">
        <f t="shared" si="543"/>
        <v>0</v>
      </c>
      <c r="H315" s="50">
        <f t="shared" si="543"/>
        <v>0</v>
      </c>
      <c r="I315" s="50">
        <f t="shared" si="543"/>
        <v>0</v>
      </c>
      <c r="J315" s="50">
        <f t="shared" si="543"/>
        <v>0</v>
      </c>
      <c r="K315" s="50">
        <f t="shared" si="543"/>
        <v>0</v>
      </c>
      <c r="L315" s="50">
        <f t="shared" ref="L315:L344" si="544">+G315-H315-I315+J315-K315</f>
        <v>0</v>
      </c>
      <c r="M315" s="50">
        <f t="shared" ref="M315:X315" si="545">+M318</f>
        <v>10000000000</v>
      </c>
      <c r="N315" s="95">
        <f t="shared" si="545"/>
        <v>9.754773646723149E-4</v>
      </c>
      <c r="O315" s="50">
        <f t="shared" si="545"/>
        <v>0</v>
      </c>
      <c r="P315" s="50">
        <f t="shared" si="545"/>
        <v>6123834585.6999998</v>
      </c>
      <c r="Q315" s="50">
        <f t="shared" si="545"/>
        <v>3876165414.3000002</v>
      </c>
      <c r="R315" s="50">
        <f t="shared" si="545"/>
        <v>5540744681.6999998</v>
      </c>
      <c r="S315" s="50">
        <f t="shared" si="545"/>
        <v>4459255318.3000002</v>
      </c>
      <c r="T315" s="50">
        <f t="shared" si="545"/>
        <v>583089904</v>
      </c>
      <c r="U315" s="50">
        <f t="shared" si="545"/>
        <v>1092375180</v>
      </c>
      <c r="V315" s="50">
        <f t="shared" si="545"/>
        <v>4448369501.6999998</v>
      </c>
      <c r="W315" s="50">
        <f t="shared" si="545"/>
        <v>1092160934</v>
      </c>
      <c r="X315" s="50">
        <f t="shared" si="545"/>
        <v>214246</v>
      </c>
      <c r="Y315" s="52">
        <f t="shared" si="454"/>
        <v>0.55407446816999995</v>
      </c>
      <c r="Z315" s="52">
        <f t="shared" si="455"/>
        <v>0.10923751800000001</v>
      </c>
      <c r="AA315" s="52">
        <f t="shared" si="456"/>
        <v>0.10921609340000001</v>
      </c>
      <c r="AB315" s="52">
        <f t="shared" si="512"/>
        <v>0.19715313423625211</v>
      </c>
      <c r="AC315" s="53">
        <f t="shared" si="513"/>
        <v>0.9998038714134827</v>
      </c>
    </row>
    <row r="316" spans="1:29" ht="34.5" customHeight="1" x14ac:dyDescent="0.25">
      <c r="A316" s="312"/>
      <c r="B316" s="316" t="s">
        <v>42</v>
      </c>
      <c r="C316" s="47">
        <v>20</v>
      </c>
      <c r="D316" s="316"/>
      <c r="E316" s="308"/>
      <c r="F316" s="50">
        <f>+F323</f>
        <v>223290886376</v>
      </c>
      <c r="G316" s="50">
        <f t="shared" ref="G316:K316" si="546">+G323</f>
        <v>0</v>
      </c>
      <c r="H316" s="50">
        <f t="shared" si="546"/>
        <v>0</v>
      </c>
      <c r="I316" s="50">
        <f t="shared" si="546"/>
        <v>0</v>
      </c>
      <c r="J316" s="50">
        <f t="shared" si="546"/>
        <v>6678407469</v>
      </c>
      <c r="K316" s="50">
        <f t="shared" si="546"/>
        <v>6678407469</v>
      </c>
      <c r="L316" s="50">
        <f t="shared" si="544"/>
        <v>0</v>
      </c>
      <c r="M316" s="50">
        <f t="shared" ref="M316:X316" si="547">+M323</f>
        <v>223290886376</v>
      </c>
      <c r="N316" s="95">
        <f t="shared" si="547"/>
        <v>2.1781520539740577E-2</v>
      </c>
      <c r="O316" s="50">
        <f t="shared" si="547"/>
        <v>0</v>
      </c>
      <c r="P316" s="50">
        <f t="shared" si="547"/>
        <v>169435271658.73999</v>
      </c>
      <c r="Q316" s="50">
        <f t="shared" si="547"/>
        <v>53855614717.260002</v>
      </c>
      <c r="R316" s="50">
        <f t="shared" si="547"/>
        <v>115801625351.39999</v>
      </c>
      <c r="S316" s="50">
        <f t="shared" si="547"/>
        <v>107489261024.60001</v>
      </c>
      <c r="T316" s="50">
        <f t="shared" si="547"/>
        <v>53633646307.339996</v>
      </c>
      <c r="U316" s="50">
        <f t="shared" si="547"/>
        <v>1123542978</v>
      </c>
      <c r="V316" s="50">
        <f t="shared" si="547"/>
        <v>114678082373.39999</v>
      </c>
      <c r="W316" s="50">
        <f t="shared" si="547"/>
        <v>1076101861</v>
      </c>
      <c r="X316" s="50">
        <f t="shared" si="547"/>
        <v>47441117</v>
      </c>
      <c r="Y316" s="52">
        <f t="shared" si="454"/>
        <v>0.51861330854498644</v>
      </c>
      <c r="Z316" s="52">
        <f t="shared" si="455"/>
        <v>5.0317457923834095E-3</v>
      </c>
      <c r="AA316" s="52">
        <f t="shared" si="456"/>
        <v>4.8192824994565597E-3</v>
      </c>
      <c r="AB316" s="52">
        <f t="shared" si="512"/>
        <v>9.7023074986262864E-3</v>
      </c>
      <c r="AC316" s="53">
        <f t="shared" si="513"/>
        <v>0.95777543188917513</v>
      </c>
    </row>
    <row r="317" spans="1:29" ht="39.75" customHeight="1" x14ac:dyDescent="0.25">
      <c r="A317" s="312"/>
      <c r="B317" s="316"/>
      <c r="C317" s="47">
        <v>21</v>
      </c>
      <c r="D317" s="316"/>
      <c r="E317" s="308"/>
      <c r="F317" s="50">
        <f>+F328</f>
        <v>20765102999</v>
      </c>
      <c r="G317" s="50">
        <f t="shared" ref="G317:K317" si="548">+G328</f>
        <v>0</v>
      </c>
      <c r="H317" s="50">
        <f t="shared" si="548"/>
        <v>0</v>
      </c>
      <c r="I317" s="50">
        <f t="shared" si="548"/>
        <v>0</v>
      </c>
      <c r="J317" s="50">
        <f t="shared" si="548"/>
        <v>13899643112</v>
      </c>
      <c r="K317" s="50">
        <f t="shared" si="548"/>
        <v>13899643112</v>
      </c>
      <c r="L317" s="50">
        <f t="shared" si="544"/>
        <v>0</v>
      </c>
      <c r="M317" s="50">
        <f t="shared" ref="M317:X317" si="549">+M328</f>
        <v>20765102999</v>
      </c>
      <c r="N317" s="95">
        <f t="shared" si="549"/>
        <v>2.0255887950613701E-3</v>
      </c>
      <c r="O317" s="50">
        <f t="shared" si="549"/>
        <v>0</v>
      </c>
      <c r="P317" s="50">
        <f t="shared" si="549"/>
        <v>7362859352</v>
      </c>
      <c r="Q317" s="50">
        <f t="shared" si="549"/>
        <v>13402243647</v>
      </c>
      <c r="R317" s="50">
        <f t="shared" si="549"/>
        <v>7362859352</v>
      </c>
      <c r="S317" s="50">
        <f t="shared" si="549"/>
        <v>13402243647</v>
      </c>
      <c r="T317" s="50">
        <f t="shared" si="549"/>
        <v>0</v>
      </c>
      <c r="U317" s="50">
        <f t="shared" si="549"/>
        <v>602603349</v>
      </c>
      <c r="V317" s="50">
        <f t="shared" si="549"/>
        <v>6760256003</v>
      </c>
      <c r="W317" s="50">
        <f t="shared" si="549"/>
        <v>574680849</v>
      </c>
      <c r="X317" s="50">
        <f t="shared" si="549"/>
        <v>27922500</v>
      </c>
      <c r="Y317" s="52">
        <f t="shared" si="454"/>
        <v>0.35457851340080415</v>
      </c>
      <c r="Z317" s="52">
        <f t="shared" si="455"/>
        <v>2.9020002887971227E-2</v>
      </c>
      <c r="AA317" s="52">
        <f t="shared" si="456"/>
        <v>2.767531897278214E-2</v>
      </c>
      <c r="AB317" s="52">
        <f t="shared" si="512"/>
        <v>8.1843658854669377E-2</v>
      </c>
      <c r="AC317" s="53">
        <f t="shared" si="513"/>
        <v>0.95366354991830626</v>
      </c>
    </row>
    <row r="318" spans="1:29" ht="63.75" customHeight="1" x14ac:dyDescent="0.25">
      <c r="A318" s="46" t="s">
        <v>495</v>
      </c>
      <c r="B318" s="47" t="s">
        <v>38</v>
      </c>
      <c r="C318" s="47">
        <v>10</v>
      </c>
      <c r="D318" s="47" t="s">
        <v>39</v>
      </c>
      <c r="E318" s="48" t="s">
        <v>496</v>
      </c>
      <c r="F318" s="50">
        <f>+F319+F321</f>
        <v>10000000000</v>
      </c>
      <c r="G318" s="50">
        <f t="shared" ref="G318:K318" si="550">+G319+G321</f>
        <v>0</v>
      </c>
      <c r="H318" s="50">
        <f t="shared" si="550"/>
        <v>0</v>
      </c>
      <c r="I318" s="50">
        <f t="shared" si="550"/>
        <v>0</v>
      </c>
      <c r="J318" s="50">
        <f t="shared" si="550"/>
        <v>0</v>
      </c>
      <c r="K318" s="50">
        <f t="shared" si="550"/>
        <v>0</v>
      </c>
      <c r="L318" s="50">
        <f t="shared" si="544"/>
        <v>0</v>
      </c>
      <c r="M318" s="50">
        <f t="shared" ref="M318:X318" si="551">+M319+M321</f>
        <v>10000000000</v>
      </c>
      <c r="N318" s="50">
        <f t="shared" si="551"/>
        <v>9.754773646723149E-4</v>
      </c>
      <c r="O318" s="50">
        <f t="shared" si="551"/>
        <v>0</v>
      </c>
      <c r="P318" s="50">
        <f t="shared" si="551"/>
        <v>6123834585.6999998</v>
      </c>
      <c r="Q318" s="50">
        <f t="shared" si="551"/>
        <v>3876165414.3000002</v>
      </c>
      <c r="R318" s="50">
        <f t="shared" si="551"/>
        <v>5540744681.6999998</v>
      </c>
      <c r="S318" s="50">
        <f t="shared" si="551"/>
        <v>4459255318.3000002</v>
      </c>
      <c r="T318" s="50">
        <f t="shared" si="551"/>
        <v>583089904</v>
      </c>
      <c r="U318" s="50">
        <f t="shared" si="551"/>
        <v>1092375180</v>
      </c>
      <c r="V318" s="50">
        <f t="shared" si="551"/>
        <v>4448369501.6999998</v>
      </c>
      <c r="W318" s="50">
        <f t="shared" si="551"/>
        <v>1092160934</v>
      </c>
      <c r="X318" s="50">
        <f t="shared" si="551"/>
        <v>214246</v>
      </c>
      <c r="Y318" s="52">
        <f t="shared" si="454"/>
        <v>0.55407446816999995</v>
      </c>
      <c r="Z318" s="52">
        <f t="shared" si="455"/>
        <v>0.10923751800000001</v>
      </c>
      <c r="AA318" s="52">
        <f t="shared" si="456"/>
        <v>0.10921609340000001</v>
      </c>
      <c r="AB318" s="52">
        <f t="shared" si="512"/>
        <v>0.19715313423625211</v>
      </c>
      <c r="AC318" s="53">
        <f t="shared" si="513"/>
        <v>0.9998038714134827</v>
      </c>
    </row>
    <row r="319" spans="1:29" ht="42" customHeight="1" x14ac:dyDescent="0.25">
      <c r="A319" s="46" t="s">
        <v>499</v>
      </c>
      <c r="B319" s="47" t="s">
        <v>38</v>
      </c>
      <c r="C319" s="47">
        <v>10</v>
      </c>
      <c r="D319" s="47" t="s">
        <v>39</v>
      </c>
      <c r="E319" s="48" t="s">
        <v>393</v>
      </c>
      <c r="F319" s="50">
        <f>+F320</f>
        <v>8563142000</v>
      </c>
      <c r="G319" s="50">
        <f t="shared" ref="G319:L319" si="552">+G320</f>
        <v>0</v>
      </c>
      <c r="H319" s="50">
        <f t="shared" si="552"/>
        <v>0</v>
      </c>
      <c r="I319" s="50">
        <f t="shared" si="552"/>
        <v>0</v>
      </c>
      <c r="J319" s="50">
        <f t="shared" si="552"/>
        <v>0</v>
      </c>
      <c r="K319" s="50">
        <f t="shared" si="552"/>
        <v>0</v>
      </c>
      <c r="L319" s="50">
        <f t="shared" si="552"/>
        <v>0</v>
      </c>
      <c r="M319" s="50">
        <f>+M320</f>
        <v>8563142000</v>
      </c>
      <c r="N319" s="51">
        <f>M319/$M$345</f>
        <v>8.3531511914748159E-4</v>
      </c>
      <c r="O319" s="50">
        <f t="shared" ref="O319:X319" si="553">+O320</f>
        <v>0</v>
      </c>
      <c r="P319" s="50">
        <f t="shared" si="553"/>
        <v>6123834585.6999998</v>
      </c>
      <c r="Q319" s="50">
        <f t="shared" si="553"/>
        <v>2439307414.3000002</v>
      </c>
      <c r="R319" s="50">
        <f t="shared" si="553"/>
        <v>5540744681.6999998</v>
      </c>
      <c r="S319" s="50">
        <f t="shared" si="553"/>
        <v>3022397318.3000002</v>
      </c>
      <c r="T319" s="50">
        <f t="shared" si="553"/>
        <v>583089904</v>
      </c>
      <c r="U319" s="50">
        <f t="shared" si="553"/>
        <v>1092375180</v>
      </c>
      <c r="V319" s="50">
        <f t="shared" si="553"/>
        <v>4448369501.6999998</v>
      </c>
      <c r="W319" s="50">
        <f t="shared" si="553"/>
        <v>1092160934</v>
      </c>
      <c r="X319" s="50">
        <f t="shared" si="553"/>
        <v>214246</v>
      </c>
      <c r="Y319" s="52">
        <f t="shared" si="454"/>
        <v>0.64704575513287055</v>
      </c>
      <c r="Z319" s="52">
        <f t="shared" si="455"/>
        <v>0.12756709861870794</v>
      </c>
      <c r="AA319" s="52">
        <f t="shared" si="456"/>
        <v>0.12754207906396975</v>
      </c>
      <c r="AB319" s="52">
        <f t="shared" si="512"/>
        <v>0.19715313423625211</v>
      </c>
      <c r="AC319" s="53">
        <f t="shared" si="513"/>
        <v>0.9998038714134827</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54">+G320-H320-I320+J320-K320</f>
        <v>0</v>
      </c>
      <c r="M320" s="58">
        <v>8563142000</v>
      </c>
      <c r="N320" s="59">
        <f>M320/$M$345</f>
        <v>8.3531511914748159E-4</v>
      </c>
      <c r="O320" s="57">
        <v>0</v>
      </c>
      <c r="P320" s="58">
        <v>6123834585.6999998</v>
      </c>
      <c r="Q320" s="57">
        <f t="shared" ref="Q320" si="555">M320-P320</f>
        <v>2439307414.3000002</v>
      </c>
      <c r="R320" s="58">
        <v>5540744681.6999998</v>
      </c>
      <c r="S320" s="57">
        <f>+M320-R320</f>
        <v>3022397318.3000002</v>
      </c>
      <c r="T320" s="57">
        <f>P320-R320</f>
        <v>583089904</v>
      </c>
      <c r="U320" s="58">
        <v>1092375180</v>
      </c>
      <c r="V320" s="57">
        <f t="shared" ref="V320" si="556">+R320-U320</f>
        <v>4448369501.6999998</v>
      </c>
      <c r="W320" s="58">
        <v>1092160934</v>
      </c>
      <c r="X320" s="60">
        <f t="shared" ref="X320" si="557">+U320-W320</f>
        <v>214246</v>
      </c>
      <c r="Y320" s="61">
        <f t="shared" si="454"/>
        <v>0.64704575513287055</v>
      </c>
      <c r="Z320" s="61">
        <f t="shared" si="455"/>
        <v>0.12756709861870794</v>
      </c>
      <c r="AA320" s="61">
        <f t="shared" si="456"/>
        <v>0.12754207906396975</v>
      </c>
      <c r="AB320" s="61">
        <f t="shared" si="512"/>
        <v>0.19715313423625211</v>
      </c>
      <c r="AC320" s="62">
        <f t="shared" si="513"/>
        <v>0.9998038714134827</v>
      </c>
    </row>
    <row r="321" spans="1:29" ht="42" customHeight="1" x14ac:dyDescent="0.25">
      <c r="A321" s="46" t="s">
        <v>497</v>
      </c>
      <c r="B321" s="47" t="s">
        <v>38</v>
      </c>
      <c r="C321" s="47">
        <v>10</v>
      </c>
      <c r="D321" s="47" t="s">
        <v>39</v>
      </c>
      <c r="E321" s="48" t="s">
        <v>390</v>
      </c>
      <c r="F321" s="50">
        <f t="shared" ref="F321:X321" si="558">+F322</f>
        <v>1436858000</v>
      </c>
      <c r="G321" s="50">
        <f t="shared" si="558"/>
        <v>0</v>
      </c>
      <c r="H321" s="50">
        <f t="shared" si="558"/>
        <v>0</v>
      </c>
      <c r="I321" s="50">
        <f t="shared" si="558"/>
        <v>0</v>
      </c>
      <c r="J321" s="50">
        <f t="shared" si="558"/>
        <v>0</v>
      </c>
      <c r="K321" s="50">
        <f t="shared" si="558"/>
        <v>0</v>
      </c>
      <c r="L321" s="50">
        <f t="shared" si="554"/>
        <v>0</v>
      </c>
      <c r="M321" s="50">
        <f t="shared" si="558"/>
        <v>1436858000</v>
      </c>
      <c r="N321" s="95">
        <f t="shared" si="558"/>
        <v>1.4016224552483331E-4</v>
      </c>
      <c r="O321" s="50">
        <f t="shared" si="558"/>
        <v>0</v>
      </c>
      <c r="P321" s="50">
        <f t="shared" si="558"/>
        <v>0</v>
      </c>
      <c r="Q321" s="50">
        <f t="shared" si="558"/>
        <v>1436858000</v>
      </c>
      <c r="R321" s="50">
        <f t="shared" si="558"/>
        <v>0</v>
      </c>
      <c r="S321" s="50">
        <f t="shared" si="558"/>
        <v>1436858000</v>
      </c>
      <c r="T321" s="50">
        <f t="shared" si="558"/>
        <v>0</v>
      </c>
      <c r="U321" s="50">
        <f t="shared" si="558"/>
        <v>0</v>
      </c>
      <c r="V321" s="50">
        <f t="shared" si="558"/>
        <v>0</v>
      </c>
      <c r="W321" s="50">
        <f t="shared" si="558"/>
        <v>0</v>
      </c>
      <c r="X321" s="50">
        <f t="shared" si="558"/>
        <v>0</v>
      </c>
      <c r="Y321" s="52">
        <f t="shared" si="454"/>
        <v>0</v>
      </c>
      <c r="Z321" s="52">
        <f t="shared" si="455"/>
        <v>0</v>
      </c>
      <c r="AA321" s="52">
        <f t="shared" si="456"/>
        <v>0</v>
      </c>
      <c r="AB321" s="52" t="s">
        <v>41</v>
      </c>
      <c r="AC321" s="53" t="s">
        <v>41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54"/>
        <v>0</v>
      </c>
      <c r="M322" s="58">
        <v>1436858000</v>
      </c>
      <c r="N322" s="59">
        <f t="shared" ref="N322:N327" si="559">M322/$M$345</f>
        <v>1.4016224552483331E-4</v>
      </c>
      <c r="O322" s="57">
        <v>0</v>
      </c>
      <c r="P322" s="58">
        <v>0</v>
      </c>
      <c r="Q322" s="57">
        <f t="shared" ref="Q322" si="560">M322-P322</f>
        <v>1436858000</v>
      </c>
      <c r="R322" s="58">
        <v>0</v>
      </c>
      <c r="S322" s="57">
        <f>+M322-R322</f>
        <v>1436858000</v>
      </c>
      <c r="T322" s="57">
        <f>P322-R322</f>
        <v>0</v>
      </c>
      <c r="U322" s="58">
        <v>0</v>
      </c>
      <c r="V322" s="57">
        <f t="shared" ref="V322" si="561">+R322-U322</f>
        <v>0</v>
      </c>
      <c r="W322" s="58">
        <v>0</v>
      </c>
      <c r="X322" s="60">
        <f t="shared" ref="X322" si="562">+U322-W322</f>
        <v>0</v>
      </c>
      <c r="Y322" s="61">
        <f t="shared" si="454"/>
        <v>0</v>
      </c>
      <c r="Z322" s="61">
        <f t="shared" si="455"/>
        <v>0</v>
      </c>
      <c r="AA322" s="61">
        <f t="shared" si="456"/>
        <v>0</v>
      </c>
      <c r="AB322" s="61" t="s">
        <v>41</v>
      </c>
      <c r="AC322" s="62" t="s">
        <v>41</v>
      </c>
    </row>
    <row r="323" spans="1:29" ht="66.75" customHeight="1" x14ac:dyDescent="0.25">
      <c r="A323" s="46" t="s">
        <v>495</v>
      </c>
      <c r="B323" s="47" t="s">
        <v>42</v>
      </c>
      <c r="C323" s="47">
        <v>20</v>
      </c>
      <c r="D323" s="47" t="s">
        <v>39</v>
      </c>
      <c r="E323" s="48" t="s">
        <v>496</v>
      </c>
      <c r="F323" s="50">
        <f>+F324+F326</f>
        <v>223290886376</v>
      </c>
      <c r="G323" s="50">
        <f t="shared" ref="G323:X323" si="563">+G324+G326</f>
        <v>0</v>
      </c>
      <c r="H323" s="50">
        <f t="shared" si="563"/>
        <v>0</v>
      </c>
      <c r="I323" s="50">
        <f t="shared" si="563"/>
        <v>0</v>
      </c>
      <c r="J323" s="50">
        <f t="shared" si="563"/>
        <v>6678407469</v>
      </c>
      <c r="K323" s="50">
        <f t="shared" si="563"/>
        <v>6678407469</v>
      </c>
      <c r="L323" s="50">
        <f t="shared" si="544"/>
        <v>0</v>
      </c>
      <c r="M323" s="50">
        <f t="shared" si="563"/>
        <v>223290886376</v>
      </c>
      <c r="N323" s="51">
        <f t="shared" si="559"/>
        <v>2.1781520539740577E-2</v>
      </c>
      <c r="O323" s="50">
        <f t="shared" si="563"/>
        <v>0</v>
      </c>
      <c r="P323" s="50">
        <f t="shared" si="563"/>
        <v>169435271658.73999</v>
      </c>
      <c r="Q323" s="50">
        <f t="shared" si="563"/>
        <v>53855614717.260002</v>
      </c>
      <c r="R323" s="50">
        <f t="shared" si="563"/>
        <v>115801625351.39999</v>
      </c>
      <c r="S323" s="50">
        <f t="shared" si="563"/>
        <v>107489261024.60001</v>
      </c>
      <c r="T323" s="50">
        <f t="shared" si="563"/>
        <v>53633646307.339996</v>
      </c>
      <c r="U323" s="50">
        <f t="shared" si="563"/>
        <v>1123542978</v>
      </c>
      <c r="V323" s="50">
        <f t="shared" si="563"/>
        <v>114678082373.39999</v>
      </c>
      <c r="W323" s="50">
        <f t="shared" si="563"/>
        <v>1076101861</v>
      </c>
      <c r="X323" s="50">
        <f t="shared" si="563"/>
        <v>47441117</v>
      </c>
      <c r="Y323" s="52">
        <f t="shared" si="454"/>
        <v>0.51861330854498644</v>
      </c>
      <c r="Z323" s="52">
        <f t="shared" si="455"/>
        <v>5.0317457923834095E-3</v>
      </c>
      <c r="AA323" s="52">
        <f t="shared" si="456"/>
        <v>4.8192824994565597E-3</v>
      </c>
      <c r="AB323" s="52">
        <f t="shared" si="512"/>
        <v>9.7023074986262864E-3</v>
      </c>
      <c r="AC323" s="53">
        <f t="shared" si="513"/>
        <v>0.95777543188917513</v>
      </c>
    </row>
    <row r="324" spans="1:29" ht="42" customHeight="1" x14ac:dyDescent="0.25">
      <c r="A324" s="46" t="s">
        <v>499</v>
      </c>
      <c r="B324" s="47" t="s">
        <v>42</v>
      </c>
      <c r="C324" s="47">
        <v>20</v>
      </c>
      <c r="D324" s="47" t="s">
        <v>39</v>
      </c>
      <c r="E324" s="48" t="s">
        <v>393</v>
      </c>
      <c r="F324" s="50">
        <f t="shared" ref="F324:X324" si="564">+F325</f>
        <v>7126284000</v>
      </c>
      <c r="G324" s="50">
        <f t="shared" si="564"/>
        <v>0</v>
      </c>
      <c r="H324" s="50">
        <f t="shared" si="564"/>
        <v>0</v>
      </c>
      <c r="I324" s="50">
        <f t="shared" si="564"/>
        <v>0</v>
      </c>
      <c r="J324" s="50">
        <f t="shared" si="564"/>
        <v>6678407469</v>
      </c>
      <c r="K324" s="50">
        <f t="shared" si="564"/>
        <v>0</v>
      </c>
      <c r="L324" s="50">
        <f t="shared" si="544"/>
        <v>6678407469</v>
      </c>
      <c r="M324" s="50">
        <f t="shared" si="564"/>
        <v>13804691469</v>
      </c>
      <c r="N324" s="51">
        <f t="shared" si="559"/>
        <v>1.3466164054294508E-3</v>
      </c>
      <c r="O324" s="50">
        <f t="shared" si="564"/>
        <v>0</v>
      </c>
      <c r="P324" s="50">
        <f t="shared" si="564"/>
        <v>7685076578.3999996</v>
      </c>
      <c r="Q324" s="50">
        <f t="shared" si="564"/>
        <v>6119614890.6000004</v>
      </c>
      <c r="R324" s="50">
        <f t="shared" si="564"/>
        <v>7685076578.3999996</v>
      </c>
      <c r="S324" s="50">
        <f t="shared" si="564"/>
        <v>6119614890.6000004</v>
      </c>
      <c r="T324" s="50">
        <f t="shared" si="564"/>
        <v>0</v>
      </c>
      <c r="U324" s="50">
        <f t="shared" si="564"/>
        <v>772619022</v>
      </c>
      <c r="V324" s="50">
        <f t="shared" si="564"/>
        <v>6912457556.3999996</v>
      </c>
      <c r="W324" s="50">
        <f t="shared" si="564"/>
        <v>738563772</v>
      </c>
      <c r="X324" s="50">
        <f t="shared" si="564"/>
        <v>34055250</v>
      </c>
      <c r="Y324" s="52">
        <f t="shared" si="454"/>
        <v>0.55670035043214916</v>
      </c>
      <c r="Z324" s="52">
        <f t="shared" si="455"/>
        <v>5.5967858733750306E-2</v>
      </c>
      <c r="AA324" s="52">
        <f t="shared" si="456"/>
        <v>5.3500925656942692E-2</v>
      </c>
      <c r="AB324" s="52">
        <f t="shared" si="512"/>
        <v>0.10053498024620283</v>
      </c>
      <c r="AC324" s="53">
        <f t="shared" si="513"/>
        <v>0.95592232519483578</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44"/>
        <v>6678407469</v>
      </c>
      <c r="M325" s="57">
        <f>+F325+L325</f>
        <v>13804691469</v>
      </c>
      <c r="N325" s="59">
        <f t="shared" si="559"/>
        <v>1.3466164054294508E-3</v>
      </c>
      <c r="O325" s="57">
        <v>0</v>
      </c>
      <c r="P325" s="58">
        <v>7685076578.3999996</v>
      </c>
      <c r="Q325" s="57">
        <f t="shared" ref="Q325" si="565">M325-P325</f>
        <v>6119614890.6000004</v>
      </c>
      <c r="R325" s="58">
        <v>7685076578.3999996</v>
      </c>
      <c r="S325" s="109">
        <f>+M325-R325</f>
        <v>6119614890.6000004</v>
      </c>
      <c r="T325" s="57">
        <f>P325-R325</f>
        <v>0</v>
      </c>
      <c r="U325" s="58">
        <v>772619022</v>
      </c>
      <c r="V325" s="57">
        <f t="shared" ref="V325" si="566">+R325-U325</f>
        <v>6912457556.3999996</v>
      </c>
      <c r="W325" s="58">
        <v>738563772</v>
      </c>
      <c r="X325" s="60">
        <f t="shared" ref="X325" si="567">+U325-W325</f>
        <v>34055250</v>
      </c>
      <c r="Y325" s="61">
        <f t="shared" si="454"/>
        <v>0.55670035043214916</v>
      </c>
      <c r="Z325" s="61">
        <f t="shared" si="455"/>
        <v>5.5967858733750306E-2</v>
      </c>
      <c r="AA325" s="61">
        <f t="shared" si="456"/>
        <v>5.3500925656942692E-2</v>
      </c>
      <c r="AB325" s="61">
        <f t="shared" si="512"/>
        <v>0.10053498024620283</v>
      </c>
      <c r="AC325" s="62">
        <f t="shared" si="513"/>
        <v>0.95592232519483578</v>
      </c>
    </row>
    <row r="326" spans="1:29" ht="42" customHeight="1" x14ac:dyDescent="0.25">
      <c r="A326" s="46" t="s">
        <v>497</v>
      </c>
      <c r="B326" s="47" t="s">
        <v>42</v>
      </c>
      <c r="C326" s="47">
        <v>20</v>
      </c>
      <c r="D326" s="47" t="s">
        <v>39</v>
      </c>
      <c r="E326" s="48" t="s">
        <v>390</v>
      </c>
      <c r="F326" s="50">
        <f t="shared" ref="F326:X326" si="568">+F327</f>
        <v>216164602376</v>
      </c>
      <c r="G326" s="50">
        <f t="shared" si="568"/>
        <v>0</v>
      </c>
      <c r="H326" s="50">
        <f t="shared" si="568"/>
        <v>0</v>
      </c>
      <c r="I326" s="50">
        <f t="shared" si="568"/>
        <v>0</v>
      </c>
      <c r="J326" s="50">
        <f t="shared" si="568"/>
        <v>0</v>
      </c>
      <c r="K326" s="50">
        <f t="shared" si="568"/>
        <v>6678407469</v>
      </c>
      <c r="L326" s="50">
        <f t="shared" si="544"/>
        <v>-6678407469</v>
      </c>
      <c r="M326" s="50">
        <f t="shared" si="568"/>
        <v>209486194907</v>
      </c>
      <c r="N326" s="51">
        <f t="shared" si="559"/>
        <v>2.0434904134311128E-2</v>
      </c>
      <c r="O326" s="50">
        <f t="shared" si="568"/>
        <v>0</v>
      </c>
      <c r="P326" s="50">
        <f t="shared" si="568"/>
        <v>161750195080.34</v>
      </c>
      <c r="Q326" s="50">
        <f t="shared" si="568"/>
        <v>47735999826.660004</v>
      </c>
      <c r="R326" s="50">
        <f t="shared" si="568"/>
        <v>108116548773</v>
      </c>
      <c r="S326" s="50">
        <f t="shared" si="568"/>
        <v>101369646134</v>
      </c>
      <c r="T326" s="50">
        <f t="shared" si="568"/>
        <v>53633646307.339996</v>
      </c>
      <c r="U326" s="50">
        <f t="shared" si="568"/>
        <v>350923956</v>
      </c>
      <c r="V326" s="50">
        <f t="shared" si="568"/>
        <v>107765624817</v>
      </c>
      <c r="W326" s="50">
        <f t="shared" si="568"/>
        <v>337538089</v>
      </c>
      <c r="X326" s="50">
        <f t="shared" si="568"/>
        <v>13385867</v>
      </c>
      <c r="Y326" s="52">
        <f t="shared" si="454"/>
        <v>0.51610345407723701</v>
      </c>
      <c r="Z326" s="52">
        <f t="shared" si="455"/>
        <v>1.6751650683033809E-3</v>
      </c>
      <c r="AA326" s="52">
        <f t="shared" si="456"/>
        <v>1.6112665044579562E-3</v>
      </c>
      <c r="AB326" s="52">
        <f t="shared" si="512"/>
        <v>3.245793173964469E-3</v>
      </c>
      <c r="AC326" s="53">
        <f t="shared" si="513"/>
        <v>0.96185536276127015</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44"/>
        <v>-6678407469</v>
      </c>
      <c r="M327" s="58">
        <f>+F327+L327</f>
        <v>209486194907</v>
      </c>
      <c r="N327" s="59">
        <f t="shared" si="559"/>
        <v>2.0434904134311128E-2</v>
      </c>
      <c r="O327" s="57">
        <v>0</v>
      </c>
      <c r="P327" s="58">
        <v>161750195080.34</v>
      </c>
      <c r="Q327" s="57">
        <f t="shared" ref="Q327" si="569">M327-P327</f>
        <v>47735999826.660004</v>
      </c>
      <c r="R327" s="58">
        <v>108116548773</v>
      </c>
      <c r="S327" s="109">
        <f>+M327-R327</f>
        <v>101369646134</v>
      </c>
      <c r="T327" s="57">
        <f>P327-R327</f>
        <v>53633646307.339996</v>
      </c>
      <c r="U327" s="58">
        <v>350923956</v>
      </c>
      <c r="V327" s="57">
        <f t="shared" ref="V327" si="570">+R327-U327</f>
        <v>107765624817</v>
      </c>
      <c r="W327" s="58">
        <v>337538089</v>
      </c>
      <c r="X327" s="60">
        <f t="shared" ref="X327" si="571">+U327-W327</f>
        <v>13385867</v>
      </c>
      <c r="Y327" s="61">
        <f t="shared" si="454"/>
        <v>0.51610345407723701</v>
      </c>
      <c r="Z327" s="61">
        <f t="shared" si="455"/>
        <v>1.6751650683033809E-3</v>
      </c>
      <c r="AA327" s="61">
        <f t="shared" si="456"/>
        <v>1.6112665044579562E-3</v>
      </c>
      <c r="AB327" s="61">
        <f t="shared" si="512"/>
        <v>3.245793173964469E-3</v>
      </c>
      <c r="AC327" s="62">
        <f t="shared" si="513"/>
        <v>0.96185536276127015</v>
      </c>
    </row>
    <row r="328" spans="1:29" ht="77.25" customHeight="1" x14ac:dyDescent="0.25">
      <c r="A328" s="46" t="s">
        <v>495</v>
      </c>
      <c r="B328" s="47" t="s">
        <v>42</v>
      </c>
      <c r="C328" s="47">
        <v>21</v>
      </c>
      <c r="D328" s="47" t="s">
        <v>39</v>
      </c>
      <c r="E328" s="48" t="s">
        <v>496</v>
      </c>
      <c r="F328" s="50">
        <f>+F329+F331</f>
        <v>20765102999</v>
      </c>
      <c r="G328" s="50">
        <f t="shared" ref="G328:K328" si="572">+G329+G331</f>
        <v>0</v>
      </c>
      <c r="H328" s="50">
        <f t="shared" si="572"/>
        <v>0</v>
      </c>
      <c r="I328" s="50">
        <f t="shared" si="572"/>
        <v>0</v>
      </c>
      <c r="J328" s="50">
        <f t="shared" si="572"/>
        <v>13899643112</v>
      </c>
      <c r="K328" s="50">
        <f t="shared" si="572"/>
        <v>13899643112</v>
      </c>
      <c r="L328" s="50">
        <f t="shared" si="544"/>
        <v>0</v>
      </c>
      <c r="M328" s="50">
        <f t="shared" ref="M328:X328" si="573">+M329+M331</f>
        <v>20765102999</v>
      </c>
      <c r="N328" s="50">
        <f t="shared" si="573"/>
        <v>2.0255887950613701E-3</v>
      </c>
      <c r="O328" s="50">
        <f t="shared" si="573"/>
        <v>0</v>
      </c>
      <c r="P328" s="50">
        <f t="shared" si="573"/>
        <v>7362859352</v>
      </c>
      <c r="Q328" s="50">
        <f t="shared" si="573"/>
        <v>13402243647</v>
      </c>
      <c r="R328" s="50">
        <f t="shared" si="573"/>
        <v>7362859352</v>
      </c>
      <c r="S328" s="50">
        <f t="shared" si="573"/>
        <v>13402243647</v>
      </c>
      <c r="T328" s="50">
        <f t="shared" si="573"/>
        <v>0</v>
      </c>
      <c r="U328" s="50">
        <f t="shared" si="573"/>
        <v>602603349</v>
      </c>
      <c r="V328" s="50">
        <f t="shared" si="573"/>
        <v>6760256003</v>
      </c>
      <c r="W328" s="50">
        <f t="shared" si="573"/>
        <v>574680849</v>
      </c>
      <c r="X328" s="50">
        <f t="shared" si="573"/>
        <v>27922500</v>
      </c>
      <c r="Y328" s="52">
        <f t="shared" si="454"/>
        <v>0.35457851340080415</v>
      </c>
      <c r="Z328" s="52">
        <f t="shared" si="455"/>
        <v>2.9020002887971227E-2</v>
      </c>
      <c r="AA328" s="52">
        <f t="shared" si="456"/>
        <v>2.767531897278214E-2</v>
      </c>
      <c r="AB328" s="52">
        <f t="shared" si="512"/>
        <v>8.1843658854669377E-2</v>
      </c>
      <c r="AC328" s="53">
        <f t="shared" si="513"/>
        <v>0.95366354991830626</v>
      </c>
    </row>
    <row r="329" spans="1:29" ht="42" customHeight="1" x14ac:dyDescent="0.25">
      <c r="A329" s="46" t="s">
        <v>499</v>
      </c>
      <c r="B329" s="47" t="s">
        <v>42</v>
      </c>
      <c r="C329" s="47">
        <v>21</v>
      </c>
      <c r="D329" s="47" t="s">
        <v>39</v>
      </c>
      <c r="E329" s="284" t="s">
        <v>393</v>
      </c>
      <c r="F329" s="50">
        <f>+F330</f>
        <v>19574067866</v>
      </c>
      <c r="G329" s="50">
        <f t="shared" ref="G329:M329" si="574">+G330</f>
        <v>0</v>
      </c>
      <c r="H329" s="50">
        <f t="shared" si="574"/>
        <v>0</v>
      </c>
      <c r="I329" s="50">
        <f t="shared" si="574"/>
        <v>0</v>
      </c>
      <c r="J329" s="50">
        <f t="shared" si="574"/>
        <v>0</v>
      </c>
      <c r="K329" s="50">
        <f t="shared" si="574"/>
        <v>13899643112</v>
      </c>
      <c r="L329" s="50">
        <f t="shared" si="544"/>
        <v>-13899643112</v>
      </c>
      <c r="M329" s="50">
        <f t="shared" si="574"/>
        <v>5674424754</v>
      </c>
      <c r="N329" s="51">
        <f t="shared" ref="N329:N344" si="575">M329/$M$345</f>
        <v>5.5352729050632684E-4</v>
      </c>
      <c r="O329" s="50">
        <f t="shared" ref="O329:X329" si="576">+O330</f>
        <v>0</v>
      </c>
      <c r="P329" s="50">
        <f t="shared" si="576"/>
        <v>5618590647</v>
      </c>
      <c r="Q329" s="50">
        <f t="shared" si="576"/>
        <v>55834107</v>
      </c>
      <c r="R329" s="50">
        <f t="shared" si="576"/>
        <v>5618590647</v>
      </c>
      <c r="S329" s="50">
        <f t="shared" si="576"/>
        <v>55834107</v>
      </c>
      <c r="T329" s="50">
        <f t="shared" si="576"/>
        <v>0</v>
      </c>
      <c r="U329" s="50">
        <f t="shared" si="576"/>
        <v>602603349</v>
      </c>
      <c r="V329" s="50">
        <f t="shared" si="576"/>
        <v>5015987298</v>
      </c>
      <c r="W329" s="50">
        <f t="shared" si="576"/>
        <v>574680849</v>
      </c>
      <c r="X329" s="50">
        <f t="shared" si="576"/>
        <v>27922500</v>
      </c>
      <c r="Y329" s="52">
        <f t="shared" ref="Y329:Y344" si="577">+R329/M329</f>
        <v>0.9901603934459362</v>
      </c>
      <c r="Z329" s="52">
        <f t="shared" ref="Z329:Z344" si="578">+U329/M329</f>
        <v>0.10619637674730192</v>
      </c>
      <c r="AA329" s="52">
        <f t="shared" ref="AA329:AA345" si="579">+W329/M329</f>
        <v>0.10127561363729382</v>
      </c>
      <c r="AB329" s="52">
        <f t="shared" si="512"/>
        <v>0.1072516911908781</v>
      </c>
      <c r="AC329" s="53">
        <f t="shared" si="513"/>
        <v>0.95366354991830626</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44"/>
        <v>-13899643112</v>
      </c>
      <c r="M330" s="58">
        <f>+F330+L330</f>
        <v>5674424754</v>
      </c>
      <c r="N330" s="59">
        <f t="shared" si="575"/>
        <v>5.5352729050632684E-4</v>
      </c>
      <c r="O330" s="57">
        <v>0</v>
      </c>
      <c r="P330" s="58">
        <v>5618590647</v>
      </c>
      <c r="Q330" s="57">
        <f t="shared" ref="Q330" si="580">M330-P330</f>
        <v>55834107</v>
      </c>
      <c r="R330" s="58">
        <v>5618590647</v>
      </c>
      <c r="S330" s="57">
        <f>+M330-R330</f>
        <v>55834107</v>
      </c>
      <c r="T330" s="57">
        <f>P330-R330</f>
        <v>0</v>
      </c>
      <c r="U330" s="58">
        <v>602603349</v>
      </c>
      <c r="V330" s="57">
        <f>+R330-U330</f>
        <v>5015987298</v>
      </c>
      <c r="W330" s="58">
        <v>574680849</v>
      </c>
      <c r="X330" s="60">
        <f t="shared" ref="X330" si="581">+U330-W330</f>
        <v>27922500</v>
      </c>
      <c r="Y330" s="61">
        <f t="shared" si="577"/>
        <v>0.9901603934459362</v>
      </c>
      <c r="Z330" s="61">
        <f t="shared" si="578"/>
        <v>0.10619637674730192</v>
      </c>
      <c r="AA330" s="61">
        <f t="shared" si="579"/>
        <v>0.10127561363729382</v>
      </c>
      <c r="AB330" s="61">
        <f t="shared" si="512"/>
        <v>0.1072516911908781</v>
      </c>
      <c r="AC330" s="62">
        <f t="shared" si="513"/>
        <v>0.95366354991830626</v>
      </c>
    </row>
    <row r="331" spans="1:29" ht="42" customHeight="1" x14ac:dyDescent="0.25">
      <c r="A331" s="46" t="s">
        <v>497</v>
      </c>
      <c r="B331" s="47" t="s">
        <v>42</v>
      </c>
      <c r="C331" s="47">
        <v>21</v>
      </c>
      <c r="D331" s="47" t="s">
        <v>39</v>
      </c>
      <c r="E331" s="284" t="s">
        <v>390</v>
      </c>
      <c r="F331" s="50">
        <f>+F332</f>
        <v>1191035133</v>
      </c>
      <c r="G331" s="50">
        <f t="shared" ref="G331:M331" si="582">+G332</f>
        <v>0</v>
      </c>
      <c r="H331" s="50">
        <f t="shared" si="582"/>
        <v>0</v>
      </c>
      <c r="I331" s="50">
        <f t="shared" si="582"/>
        <v>0</v>
      </c>
      <c r="J331" s="50">
        <f t="shared" si="582"/>
        <v>13899643112</v>
      </c>
      <c r="K331" s="50">
        <f t="shared" si="582"/>
        <v>0</v>
      </c>
      <c r="L331" s="50">
        <f t="shared" si="544"/>
        <v>13899643112</v>
      </c>
      <c r="M331" s="50">
        <f t="shared" si="582"/>
        <v>15090678245</v>
      </c>
      <c r="N331" s="51">
        <f t="shared" si="575"/>
        <v>1.4720615045550433E-3</v>
      </c>
      <c r="O331" s="50">
        <f t="shared" ref="O331:X331" si="583">+O332</f>
        <v>0</v>
      </c>
      <c r="P331" s="50">
        <f t="shared" si="583"/>
        <v>1744268705</v>
      </c>
      <c r="Q331" s="50">
        <f t="shared" si="583"/>
        <v>13346409540</v>
      </c>
      <c r="R331" s="50">
        <f t="shared" si="583"/>
        <v>1744268705</v>
      </c>
      <c r="S331" s="50">
        <f t="shared" si="583"/>
        <v>13346409540</v>
      </c>
      <c r="T331" s="50">
        <f t="shared" si="583"/>
        <v>0</v>
      </c>
      <c r="U331" s="50">
        <f t="shared" si="583"/>
        <v>0</v>
      </c>
      <c r="V331" s="50">
        <f t="shared" si="583"/>
        <v>1744268705</v>
      </c>
      <c r="W331" s="50">
        <f t="shared" si="583"/>
        <v>0</v>
      </c>
      <c r="X331" s="50">
        <f t="shared" si="583"/>
        <v>0</v>
      </c>
      <c r="Y331" s="52">
        <f t="shared" si="577"/>
        <v>0.11558583893192005</v>
      </c>
      <c r="Z331" s="52">
        <f t="shared" si="578"/>
        <v>0</v>
      </c>
      <c r="AA331" s="52">
        <f t="shared" si="579"/>
        <v>0</v>
      </c>
      <c r="AB331" s="52">
        <f t="shared" si="512"/>
        <v>0</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44"/>
        <v>13899643112</v>
      </c>
      <c r="M332" s="58">
        <f>+F332+L332</f>
        <v>15090678245</v>
      </c>
      <c r="N332" s="59">
        <f t="shared" si="575"/>
        <v>1.4720615045550433E-3</v>
      </c>
      <c r="O332" s="57">
        <v>0</v>
      </c>
      <c r="P332" s="58">
        <v>1744268705</v>
      </c>
      <c r="Q332" s="57">
        <f t="shared" ref="Q332" si="584">M332-P332</f>
        <v>13346409540</v>
      </c>
      <c r="R332" s="58">
        <v>1744268705</v>
      </c>
      <c r="S332" s="57">
        <f>+M332-R332</f>
        <v>13346409540</v>
      </c>
      <c r="T332" s="57">
        <f>P332-R332</f>
        <v>0</v>
      </c>
      <c r="U332" s="58">
        <v>0</v>
      </c>
      <c r="V332" s="57">
        <f>+R332-U332</f>
        <v>1744268705</v>
      </c>
      <c r="W332" s="58">
        <v>0</v>
      </c>
      <c r="X332" s="60">
        <f t="shared" ref="X332" si="585">+U332-W332</f>
        <v>0</v>
      </c>
      <c r="Y332" s="61">
        <f t="shared" si="577"/>
        <v>0.11558583893192005</v>
      </c>
      <c r="Z332" s="61">
        <f t="shared" si="578"/>
        <v>0</v>
      </c>
      <c r="AA332" s="61">
        <f t="shared" si="579"/>
        <v>0</v>
      </c>
      <c r="AB332" s="61">
        <f t="shared" si="512"/>
        <v>0</v>
      </c>
      <c r="AC332" s="62" t="s">
        <v>41</v>
      </c>
    </row>
    <row r="333" spans="1:29" ht="69.75" customHeight="1" x14ac:dyDescent="0.25">
      <c r="A333" s="46" t="s">
        <v>501</v>
      </c>
      <c r="B333" s="115" t="s">
        <v>38</v>
      </c>
      <c r="C333" s="47">
        <v>10</v>
      </c>
      <c r="D333" s="47" t="s">
        <v>39</v>
      </c>
      <c r="E333" s="105" t="s">
        <v>502</v>
      </c>
      <c r="F333" s="50">
        <f t="shared" ref="F333:U335" si="586">+F334</f>
        <v>8350000000</v>
      </c>
      <c r="G333" s="50">
        <f t="shared" si="586"/>
        <v>0</v>
      </c>
      <c r="H333" s="50">
        <f t="shared" si="586"/>
        <v>0</v>
      </c>
      <c r="I333" s="50">
        <f t="shared" si="586"/>
        <v>0</v>
      </c>
      <c r="J333" s="50">
        <f t="shared" si="586"/>
        <v>0</v>
      </c>
      <c r="K333" s="50">
        <f t="shared" si="586"/>
        <v>0</v>
      </c>
      <c r="L333" s="50">
        <f t="shared" si="544"/>
        <v>0</v>
      </c>
      <c r="M333" s="50">
        <f t="shared" si="586"/>
        <v>8350000000</v>
      </c>
      <c r="N333" s="51">
        <f t="shared" si="575"/>
        <v>8.1452359950138294E-4</v>
      </c>
      <c r="O333" s="50">
        <f t="shared" si="586"/>
        <v>0</v>
      </c>
      <c r="P333" s="50">
        <f t="shared" si="586"/>
        <v>6709381777</v>
      </c>
      <c r="Q333" s="50">
        <f t="shared" si="586"/>
        <v>1640618223</v>
      </c>
      <c r="R333" s="50">
        <f t="shared" si="586"/>
        <v>4534400271</v>
      </c>
      <c r="S333" s="50">
        <f t="shared" si="586"/>
        <v>3815599729</v>
      </c>
      <c r="T333" s="50">
        <f t="shared" si="586"/>
        <v>2174981506</v>
      </c>
      <c r="U333" s="50">
        <f t="shared" si="586"/>
        <v>282966293</v>
      </c>
      <c r="V333" s="50">
        <f t="shared" ref="V333:X335" si="587">+V334</f>
        <v>4251433978</v>
      </c>
      <c r="W333" s="50">
        <f t="shared" si="587"/>
        <v>212849793</v>
      </c>
      <c r="X333" s="50">
        <f t="shared" si="587"/>
        <v>70116500</v>
      </c>
      <c r="Y333" s="52">
        <f t="shared" si="577"/>
        <v>0.54304194862275446</v>
      </c>
      <c r="Z333" s="52">
        <f t="shared" si="578"/>
        <v>3.3888178802395211E-2</v>
      </c>
      <c r="AA333" s="52">
        <f t="shared" si="579"/>
        <v>2.5490993173652693E-2</v>
      </c>
      <c r="AB333" s="52">
        <f t="shared" si="512"/>
        <v>6.2404348114066172E-2</v>
      </c>
      <c r="AC333" s="53">
        <f t="shared" si="513"/>
        <v>0.75220900250476119</v>
      </c>
    </row>
    <row r="334" spans="1:29" ht="78.75" customHeight="1" x14ac:dyDescent="0.25">
      <c r="A334" s="46" t="s">
        <v>503</v>
      </c>
      <c r="B334" s="115" t="s">
        <v>38</v>
      </c>
      <c r="C334" s="47">
        <v>10</v>
      </c>
      <c r="D334" s="47" t="s">
        <v>39</v>
      </c>
      <c r="E334" s="105" t="s">
        <v>258</v>
      </c>
      <c r="F334" s="50">
        <f t="shared" si="586"/>
        <v>8350000000</v>
      </c>
      <c r="G334" s="50">
        <f t="shared" si="586"/>
        <v>0</v>
      </c>
      <c r="H334" s="50">
        <f t="shared" si="586"/>
        <v>0</v>
      </c>
      <c r="I334" s="50">
        <f t="shared" si="586"/>
        <v>0</v>
      </c>
      <c r="J334" s="50">
        <f t="shared" si="586"/>
        <v>0</v>
      </c>
      <c r="K334" s="50">
        <f t="shared" si="586"/>
        <v>0</v>
      </c>
      <c r="L334" s="50">
        <f t="shared" si="544"/>
        <v>0</v>
      </c>
      <c r="M334" s="50">
        <f t="shared" si="586"/>
        <v>8350000000</v>
      </c>
      <c r="N334" s="51">
        <f t="shared" si="575"/>
        <v>8.1452359950138294E-4</v>
      </c>
      <c r="O334" s="50">
        <f t="shared" si="586"/>
        <v>0</v>
      </c>
      <c r="P334" s="50">
        <f t="shared" si="586"/>
        <v>6709381777</v>
      </c>
      <c r="Q334" s="50">
        <f t="shared" si="586"/>
        <v>1640618223</v>
      </c>
      <c r="R334" s="50">
        <f t="shared" si="586"/>
        <v>4534400271</v>
      </c>
      <c r="S334" s="50">
        <f t="shared" si="586"/>
        <v>3815599729</v>
      </c>
      <c r="T334" s="50">
        <f t="shared" si="586"/>
        <v>2174981506</v>
      </c>
      <c r="U334" s="50">
        <f t="shared" si="586"/>
        <v>282966293</v>
      </c>
      <c r="V334" s="50">
        <f t="shared" si="587"/>
        <v>4251433978</v>
      </c>
      <c r="W334" s="50">
        <f t="shared" si="587"/>
        <v>212849793</v>
      </c>
      <c r="X334" s="50">
        <f t="shared" si="587"/>
        <v>70116500</v>
      </c>
      <c r="Y334" s="52">
        <f t="shared" si="577"/>
        <v>0.54304194862275446</v>
      </c>
      <c r="Z334" s="52">
        <f t="shared" si="578"/>
        <v>3.3888178802395211E-2</v>
      </c>
      <c r="AA334" s="52">
        <f t="shared" si="579"/>
        <v>2.5490993173652693E-2</v>
      </c>
      <c r="AB334" s="52">
        <f t="shared" si="512"/>
        <v>6.2404348114066172E-2</v>
      </c>
      <c r="AC334" s="53">
        <f t="shared" si="513"/>
        <v>0.75220900250476119</v>
      </c>
    </row>
    <row r="335" spans="1:29" ht="60" customHeight="1" x14ac:dyDescent="0.25">
      <c r="A335" s="46" t="s">
        <v>504</v>
      </c>
      <c r="B335" s="115" t="s">
        <v>38</v>
      </c>
      <c r="C335" s="47">
        <v>10</v>
      </c>
      <c r="D335" s="47" t="s">
        <v>39</v>
      </c>
      <c r="E335" s="105" t="s">
        <v>505</v>
      </c>
      <c r="F335" s="50">
        <f t="shared" si="586"/>
        <v>8350000000</v>
      </c>
      <c r="G335" s="50">
        <f t="shared" si="586"/>
        <v>0</v>
      </c>
      <c r="H335" s="50">
        <f t="shared" si="586"/>
        <v>0</v>
      </c>
      <c r="I335" s="50">
        <f t="shared" si="586"/>
        <v>0</v>
      </c>
      <c r="J335" s="50">
        <f t="shared" si="586"/>
        <v>0</v>
      </c>
      <c r="K335" s="50">
        <f t="shared" si="586"/>
        <v>0</v>
      </c>
      <c r="L335" s="50">
        <f t="shared" si="544"/>
        <v>0</v>
      </c>
      <c r="M335" s="50">
        <f t="shared" si="586"/>
        <v>8350000000</v>
      </c>
      <c r="N335" s="51">
        <f t="shared" si="575"/>
        <v>8.1452359950138294E-4</v>
      </c>
      <c r="O335" s="50">
        <f t="shared" si="586"/>
        <v>0</v>
      </c>
      <c r="P335" s="50">
        <f t="shared" si="586"/>
        <v>6709381777</v>
      </c>
      <c r="Q335" s="50">
        <f t="shared" si="586"/>
        <v>1640618223</v>
      </c>
      <c r="R335" s="50">
        <f t="shared" si="586"/>
        <v>4534400271</v>
      </c>
      <c r="S335" s="50">
        <f t="shared" si="586"/>
        <v>3815599729</v>
      </c>
      <c r="T335" s="50">
        <f t="shared" si="586"/>
        <v>2174981506</v>
      </c>
      <c r="U335" s="50">
        <f t="shared" si="586"/>
        <v>282966293</v>
      </c>
      <c r="V335" s="50">
        <f t="shared" si="587"/>
        <v>4251433978</v>
      </c>
      <c r="W335" s="50">
        <f t="shared" si="587"/>
        <v>212849793</v>
      </c>
      <c r="X335" s="50">
        <f t="shared" si="587"/>
        <v>70116500</v>
      </c>
      <c r="Y335" s="52">
        <f t="shared" si="577"/>
        <v>0.54304194862275446</v>
      </c>
      <c r="Z335" s="52">
        <f t="shared" si="578"/>
        <v>3.3888178802395211E-2</v>
      </c>
      <c r="AA335" s="52">
        <f t="shared" si="579"/>
        <v>2.5490993173652693E-2</v>
      </c>
      <c r="AB335" s="52">
        <f t="shared" si="512"/>
        <v>6.2404348114066172E-2</v>
      </c>
      <c r="AC335" s="53">
        <f t="shared" si="513"/>
        <v>0.75220900250476119</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44"/>
        <v>0</v>
      </c>
      <c r="M336" s="58">
        <f>+F336+L336</f>
        <v>8350000000</v>
      </c>
      <c r="N336" s="59">
        <f t="shared" si="575"/>
        <v>8.1452359950138294E-4</v>
      </c>
      <c r="O336" s="57">
        <v>0</v>
      </c>
      <c r="P336" s="58">
        <v>6709381777</v>
      </c>
      <c r="Q336" s="57">
        <f t="shared" ref="Q336" si="588">M336-P336</f>
        <v>1640618223</v>
      </c>
      <c r="R336" s="58">
        <v>4534400271</v>
      </c>
      <c r="S336" s="109">
        <f>+M336-R336</f>
        <v>3815599729</v>
      </c>
      <c r="T336" s="57">
        <f>P336-R336</f>
        <v>2174981506</v>
      </c>
      <c r="U336" s="57">
        <v>282966293</v>
      </c>
      <c r="V336" s="57">
        <f>+R336-U336</f>
        <v>4251433978</v>
      </c>
      <c r="W336" s="57">
        <v>212849793</v>
      </c>
      <c r="X336" s="60">
        <f t="shared" ref="X336" si="589">+U336-W336</f>
        <v>70116500</v>
      </c>
      <c r="Y336" s="61">
        <f t="shared" si="577"/>
        <v>0.54304194862275446</v>
      </c>
      <c r="Z336" s="61">
        <f t="shared" si="578"/>
        <v>3.3888178802395211E-2</v>
      </c>
      <c r="AA336" s="61">
        <f t="shared" si="579"/>
        <v>2.5490993173652693E-2</v>
      </c>
      <c r="AB336" s="61">
        <f t="shared" si="512"/>
        <v>6.2404348114066172E-2</v>
      </c>
      <c r="AC336" s="62">
        <f t="shared" si="513"/>
        <v>0.75220900250476119</v>
      </c>
    </row>
    <row r="337" spans="1:29" ht="79.5" customHeight="1" x14ac:dyDescent="0.25">
      <c r="A337" s="46" t="s">
        <v>507</v>
      </c>
      <c r="B337" s="115" t="s">
        <v>38</v>
      </c>
      <c r="C337" s="47">
        <v>10</v>
      </c>
      <c r="D337" s="47" t="s">
        <v>39</v>
      </c>
      <c r="E337" s="105" t="s">
        <v>508</v>
      </c>
      <c r="F337" s="50">
        <f t="shared" ref="F337:U339" si="590">+F338</f>
        <v>2050000000</v>
      </c>
      <c r="G337" s="50">
        <f t="shared" si="590"/>
        <v>0</v>
      </c>
      <c r="H337" s="50">
        <f t="shared" si="590"/>
        <v>0</v>
      </c>
      <c r="I337" s="50">
        <f t="shared" si="590"/>
        <v>0</v>
      </c>
      <c r="J337" s="50">
        <f t="shared" si="590"/>
        <v>0</v>
      </c>
      <c r="K337" s="50">
        <f t="shared" si="590"/>
        <v>0</v>
      </c>
      <c r="L337" s="50">
        <f t="shared" si="544"/>
        <v>0</v>
      </c>
      <c r="M337" s="50">
        <f t="shared" si="590"/>
        <v>2050000000</v>
      </c>
      <c r="N337" s="51">
        <f t="shared" si="575"/>
        <v>1.9997285975782456E-4</v>
      </c>
      <c r="O337" s="50">
        <f t="shared" si="590"/>
        <v>0</v>
      </c>
      <c r="P337" s="50">
        <f t="shared" si="590"/>
        <v>1798206399</v>
      </c>
      <c r="Q337" s="50">
        <f t="shared" si="590"/>
        <v>251793601</v>
      </c>
      <c r="R337" s="50">
        <f t="shared" si="590"/>
        <v>1560825066</v>
      </c>
      <c r="S337" s="50">
        <f t="shared" si="590"/>
        <v>489174934</v>
      </c>
      <c r="T337" s="50">
        <f t="shared" si="590"/>
        <v>237381333</v>
      </c>
      <c r="U337" s="50">
        <f t="shared" si="590"/>
        <v>195029682</v>
      </c>
      <c r="V337" s="50">
        <f t="shared" ref="T337:X339" si="591">+V338</f>
        <v>1365795384</v>
      </c>
      <c r="W337" s="50">
        <f t="shared" si="591"/>
        <v>182791932</v>
      </c>
      <c r="X337" s="50">
        <f t="shared" si="591"/>
        <v>12237750</v>
      </c>
      <c r="Y337" s="52">
        <f t="shared" si="577"/>
        <v>0.76137808097560977</v>
      </c>
      <c r="Z337" s="52">
        <f t="shared" si="578"/>
        <v>9.5136430243902434E-2</v>
      </c>
      <c r="AA337" s="52">
        <f t="shared" si="579"/>
        <v>8.916679609756098E-2</v>
      </c>
      <c r="AB337" s="52">
        <f t="shared" si="512"/>
        <v>0.12495294075447658</v>
      </c>
      <c r="AC337" s="53">
        <f t="shared" si="513"/>
        <v>0.93725185892473539</v>
      </c>
    </row>
    <row r="338" spans="1:29" ht="79.5" customHeight="1" x14ac:dyDescent="0.25">
      <c r="A338" s="46" t="s">
        <v>509</v>
      </c>
      <c r="B338" s="115" t="s">
        <v>38</v>
      </c>
      <c r="C338" s="47">
        <v>10</v>
      </c>
      <c r="D338" s="47" t="s">
        <v>39</v>
      </c>
      <c r="E338" s="105" t="s">
        <v>258</v>
      </c>
      <c r="F338" s="50">
        <f t="shared" si="590"/>
        <v>2050000000</v>
      </c>
      <c r="G338" s="50">
        <f t="shared" si="590"/>
        <v>0</v>
      </c>
      <c r="H338" s="50">
        <f t="shared" si="590"/>
        <v>0</v>
      </c>
      <c r="I338" s="50">
        <f t="shared" si="590"/>
        <v>0</v>
      </c>
      <c r="J338" s="50">
        <f t="shared" si="590"/>
        <v>0</v>
      </c>
      <c r="K338" s="50">
        <f t="shared" si="590"/>
        <v>0</v>
      </c>
      <c r="L338" s="50">
        <f t="shared" si="544"/>
        <v>0</v>
      </c>
      <c r="M338" s="50">
        <f t="shared" si="590"/>
        <v>2050000000</v>
      </c>
      <c r="N338" s="51">
        <f t="shared" si="575"/>
        <v>1.9997285975782456E-4</v>
      </c>
      <c r="O338" s="50">
        <f t="shared" si="590"/>
        <v>0</v>
      </c>
      <c r="P338" s="50">
        <f t="shared" si="590"/>
        <v>1798206399</v>
      </c>
      <c r="Q338" s="50">
        <f t="shared" si="590"/>
        <v>251793601</v>
      </c>
      <c r="R338" s="50">
        <f t="shared" si="590"/>
        <v>1560825066</v>
      </c>
      <c r="S338" s="50">
        <f t="shared" si="590"/>
        <v>489174934</v>
      </c>
      <c r="T338" s="50">
        <f t="shared" si="591"/>
        <v>237381333</v>
      </c>
      <c r="U338" s="50">
        <f t="shared" si="590"/>
        <v>195029682</v>
      </c>
      <c r="V338" s="50">
        <f t="shared" si="591"/>
        <v>1365795384</v>
      </c>
      <c r="W338" s="50">
        <f t="shared" si="591"/>
        <v>182791932</v>
      </c>
      <c r="X338" s="50">
        <f t="shared" si="591"/>
        <v>12237750</v>
      </c>
      <c r="Y338" s="52">
        <f t="shared" si="577"/>
        <v>0.76137808097560977</v>
      </c>
      <c r="Z338" s="52">
        <f t="shared" si="578"/>
        <v>9.5136430243902434E-2</v>
      </c>
      <c r="AA338" s="52">
        <f t="shared" si="579"/>
        <v>8.916679609756098E-2</v>
      </c>
      <c r="AB338" s="52">
        <f t="shared" si="512"/>
        <v>0.12495294075447658</v>
      </c>
      <c r="AC338" s="53">
        <f t="shared" si="513"/>
        <v>0.93725185892473539</v>
      </c>
    </row>
    <row r="339" spans="1:29" ht="42" customHeight="1" x14ac:dyDescent="0.25">
      <c r="A339" s="46" t="s">
        <v>510</v>
      </c>
      <c r="B339" s="115" t="s">
        <v>38</v>
      </c>
      <c r="C339" s="47">
        <v>10</v>
      </c>
      <c r="D339" s="47" t="s">
        <v>39</v>
      </c>
      <c r="E339" s="105" t="s">
        <v>511</v>
      </c>
      <c r="F339" s="50">
        <f t="shared" si="590"/>
        <v>2050000000</v>
      </c>
      <c r="G339" s="50">
        <f t="shared" si="590"/>
        <v>0</v>
      </c>
      <c r="H339" s="50">
        <f t="shared" si="590"/>
        <v>0</v>
      </c>
      <c r="I339" s="50">
        <f t="shared" si="590"/>
        <v>0</v>
      </c>
      <c r="J339" s="50">
        <f t="shared" si="590"/>
        <v>0</v>
      </c>
      <c r="K339" s="50">
        <f t="shared" si="590"/>
        <v>0</v>
      </c>
      <c r="L339" s="50">
        <f t="shared" si="544"/>
        <v>0</v>
      </c>
      <c r="M339" s="50">
        <f t="shared" si="590"/>
        <v>2050000000</v>
      </c>
      <c r="N339" s="51">
        <f t="shared" si="575"/>
        <v>1.9997285975782456E-4</v>
      </c>
      <c r="O339" s="50">
        <f t="shared" si="590"/>
        <v>0</v>
      </c>
      <c r="P339" s="50">
        <f t="shared" si="590"/>
        <v>1798206399</v>
      </c>
      <c r="Q339" s="50">
        <f t="shared" si="590"/>
        <v>251793601</v>
      </c>
      <c r="R339" s="50">
        <f t="shared" si="590"/>
        <v>1560825066</v>
      </c>
      <c r="S339" s="50">
        <f t="shared" si="590"/>
        <v>489174934</v>
      </c>
      <c r="T339" s="50">
        <f t="shared" si="591"/>
        <v>237381333</v>
      </c>
      <c r="U339" s="50">
        <f t="shared" si="590"/>
        <v>195029682</v>
      </c>
      <c r="V339" s="50">
        <f t="shared" si="591"/>
        <v>1365795384</v>
      </c>
      <c r="W339" s="50">
        <f t="shared" si="591"/>
        <v>182791932</v>
      </c>
      <c r="X339" s="50">
        <f t="shared" si="591"/>
        <v>12237750</v>
      </c>
      <c r="Y339" s="52">
        <f t="shared" si="577"/>
        <v>0.76137808097560977</v>
      </c>
      <c r="Z339" s="52">
        <f t="shared" si="578"/>
        <v>9.5136430243902434E-2</v>
      </c>
      <c r="AA339" s="52">
        <f t="shared" si="579"/>
        <v>8.916679609756098E-2</v>
      </c>
      <c r="AB339" s="52">
        <f t="shared" si="512"/>
        <v>0.12495294075447658</v>
      </c>
      <c r="AC339" s="53">
        <f t="shared" si="513"/>
        <v>0.93725185892473539</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44"/>
        <v>0</v>
      </c>
      <c r="M340" s="58">
        <f>+F340+L340</f>
        <v>2050000000</v>
      </c>
      <c r="N340" s="59">
        <f t="shared" si="575"/>
        <v>1.9997285975782456E-4</v>
      </c>
      <c r="O340" s="57">
        <v>0</v>
      </c>
      <c r="P340" s="57">
        <v>1798206399</v>
      </c>
      <c r="Q340" s="57">
        <f t="shared" ref="Q340" si="592">M340-P340</f>
        <v>251793601</v>
      </c>
      <c r="R340" s="57">
        <v>1560825066</v>
      </c>
      <c r="S340" s="109">
        <f>+M340-R340</f>
        <v>489174934</v>
      </c>
      <c r="T340" s="57">
        <f>P340-R340</f>
        <v>237381333</v>
      </c>
      <c r="U340" s="57">
        <v>195029682</v>
      </c>
      <c r="V340" s="57">
        <f>+R340-U340</f>
        <v>1365795384</v>
      </c>
      <c r="W340" s="57">
        <v>182791932</v>
      </c>
      <c r="X340" s="60">
        <f t="shared" ref="X340" si="593">+U340-W340</f>
        <v>12237750</v>
      </c>
      <c r="Y340" s="61">
        <f t="shared" si="577"/>
        <v>0.76137808097560977</v>
      </c>
      <c r="Z340" s="61">
        <f t="shared" si="578"/>
        <v>9.5136430243902434E-2</v>
      </c>
      <c r="AA340" s="61">
        <f t="shared" si="579"/>
        <v>8.916679609756098E-2</v>
      </c>
      <c r="AB340" s="61">
        <f t="shared" si="512"/>
        <v>0.12495294075447658</v>
      </c>
      <c r="AC340" s="62">
        <f t="shared" si="513"/>
        <v>0.93725185892473539</v>
      </c>
    </row>
    <row r="341" spans="1:29" ht="88.5" customHeight="1" x14ac:dyDescent="0.25">
      <c r="A341" s="46" t="s">
        <v>513</v>
      </c>
      <c r="B341" s="115" t="s">
        <v>38</v>
      </c>
      <c r="C341" s="47">
        <v>10</v>
      </c>
      <c r="D341" s="47" t="s">
        <v>39</v>
      </c>
      <c r="E341" s="105" t="s">
        <v>514</v>
      </c>
      <c r="F341" s="50">
        <f t="shared" ref="F341:U343" si="594">+F342</f>
        <v>1000000000</v>
      </c>
      <c r="G341" s="50">
        <f t="shared" si="594"/>
        <v>0</v>
      </c>
      <c r="H341" s="50">
        <f t="shared" si="594"/>
        <v>0</v>
      </c>
      <c r="I341" s="50">
        <f t="shared" si="594"/>
        <v>0</v>
      </c>
      <c r="J341" s="50">
        <f t="shared" si="594"/>
        <v>0</v>
      </c>
      <c r="K341" s="50">
        <f t="shared" si="594"/>
        <v>0</v>
      </c>
      <c r="L341" s="50">
        <f t="shared" si="544"/>
        <v>0</v>
      </c>
      <c r="M341" s="50">
        <f t="shared" si="594"/>
        <v>1000000000</v>
      </c>
      <c r="N341" s="51">
        <f t="shared" si="575"/>
        <v>9.7547736467231485E-5</v>
      </c>
      <c r="O341" s="50">
        <f t="shared" si="594"/>
        <v>0</v>
      </c>
      <c r="P341" s="50">
        <f t="shared" si="594"/>
        <v>996729000</v>
      </c>
      <c r="Q341" s="50">
        <f t="shared" si="594"/>
        <v>3271000</v>
      </c>
      <c r="R341" s="50">
        <f t="shared" si="594"/>
        <v>996729000</v>
      </c>
      <c r="S341" s="50">
        <f t="shared" si="594"/>
        <v>3271000</v>
      </c>
      <c r="T341" s="50">
        <f t="shared" si="594"/>
        <v>0</v>
      </c>
      <c r="U341" s="50">
        <f t="shared" si="594"/>
        <v>104251667</v>
      </c>
      <c r="V341" s="50">
        <f t="shared" ref="P341:X343" si="595">+V342</f>
        <v>892477333</v>
      </c>
      <c r="W341" s="50">
        <f t="shared" si="595"/>
        <v>104251667</v>
      </c>
      <c r="X341" s="50">
        <f t="shared" si="595"/>
        <v>0</v>
      </c>
      <c r="Y341" s="52">
        <f t="shared" si="577"/>
        <v>0.99672899999999998</v>
      </c>
      <c r="Z341" s="52">
        <f t="shared" si="578"/>
        <v>0.10425166700000001</v>
      </c>
      <c r="AA341" s="52">
        <f t="shared" si="579"/>
        <v>0.10425166700000001</v>
      </c>
      <c r="AB341" s="52">
        <f t="shared" si="512"/>
        <v>0.10459379329787735</v>
      </c>
      <c r="AC341" s="53">
        <f t="shared" si="513"/>
        <v>1</v>
      </c>
    </row>
    <row r="342" spans="1:29" ht="75.75" customHeight="1" x14ac:dyDescent="0.25">
      <c r="A342" s="46" t="s">
        <v>515</v>
      </c>
      <c r="B342" s="115" t="s">
        <v>38</v>
      </c>
      <c r="C342" s="47">
        <v>10</v>
      </c>
      <c r="D342" s="47" t="s">
        <v>39</v>
      </c>
      <c r="E342" s="105" t="s">
        <v>516</v>
      </c>
      <c r="F342" s="50">
        <f t="shared" si="594"/>
        <v>1000000000</v>
      </c>
      <c r="G342" s="50">
        <f t="shared" si="594"/>
        <v>0</v>
      </c>
      <c r="H342" s="50">
        <f t="shared" si="594"/>
        <v>0</v>
      </c>
      <c r="I342" s="50">
        <f t="shared" si="594"/>
        <v>0</v>
      </c>
      <c r="J342" s="50">
        <f t="shared" si="594"/>
        <v>0</v>
      </c>
      <c r="K342" s="50">
        <f t="shared" si="594"/>
        <v>0</v>
      </c>
      <c r="L342" s="50">
        <f t="shared" si="544"/>
        <v>0</v>
      </c>
      <c r="M342" s="50">
        <f t="shared" si="594"/>
        <v>1000000000</v>
      </c>
      <c r="N342" s="51">
        <f t="shared" si="575"/>
        <v>9.7547736467231485E-5</v>
      </c>
      <c r="O342" s="50">
        <f t="shared" si="594"/>
        <v>0</v>
      </c>
      <c r="P342" s="50">
        <f t="shared" si="595"/>
        <v>996729000</v>
      </c>
      <c r="Q342" s="50">
        <f t="shared" si="595"/>
        <v>3271000</v>
      </c>
      <c r="R342" s="50">
        <f t="shared" si="595"/>
        <v>996729000</v>
      </c>
      <c r="S342" s="50">
        <f t="shared" si="595"/>
        <v>3271000</v>
      </c>
      <c r="T342" s="50">
        <f t="shared" si="595"/>
        <v>0</v>
      </c>
      <c r="U342" s="50">
        <f t="shared" si="594"/>
        <v>104251667</v>
      </c>
      <c r="V342" s="50">
        <f t="shared" si="595"/>
        <v>892477333</v>
      </c>
      <c r="W342" s="50">
        <f t="shared" si="595"/>
        <v>104251667</v>
      </c>
      <c r="X342" s="50">
        <f t="shared" si="595"/>
        <v>0</v>
      </c>
      <c r="Y342" s="52">
        <f t="shared" si="577"/>
        <v>0.99672899999999998</v>
      </c>
      <c r="Z342" s="52">
        <f t="shared" si="578"/>
        <v>0.10425166700000001</v>
      </c>
      <c r="AA342" s="52">
        <f t="shared" si="579"/>
        <v>0.10425166700000001</v>
      </c>
      <c r="AB342" s="52">
        <f t="shared" si="512"/>
        <v>0.10459379329787735</v>
      </c>
      <c r="AC342" s="53">
        <f t="shared" si="513"/>
        <v>1</v>
      </c>
    </row>
    <row r="343" spans="1:29" ht="42" customHeight="1" x14ac:dyDescent="0.25">
      <c r="A343" s="46" t="s">
        <v>517</v>
      </c>
      <c r="B343" s="115" t="s">
        <v>38</v>
      </c>
      <c r="C343" s="47">
        <v>10</v>
      </c>
      <c r="D343" s="47" t="s">
        <v>39</v>
      </c>
      <c r="E343" s="105" t="s">
        <v>491</v>
      </c>
      <c r="F343" s="50">
        <f t="shared" si="594"/>
        <v>1000000000</v>
      </c>
      <c r="G343" s="50">
        <f t="shared" si="594"/>
        <v>0</v>
      </c>
      <c r="H343" s="50">
        <f t="shared" si="594"/>
        <v>0</v>
      </c>
      <c r="I343" s="50">
        <f t="shared" si="594"/>
        <v>0</v>
      </c>
      <c r="J343" s="50">
        <f t="shared" si="594"/>
        <v>0</v>
      </c>
      <c r="K343" s="50">
        <f t="shared" si="594"/>
        <v>0</v>
      </c>
      <c r="L343" s="50">
        <f t="shared" si="544"/>
        <v>0</v>
      </c>
      <c r="M343" s="50">
        <f t="shared" si="594"/>
        <v>1000000000</v>
      </c>
      <c r="N343" s="51">
        <f t="shared" si="575"/>
        <v>9.7547736467231485E-5</v>
      </c>
      <c r="O343" s="50">
        <f t="shared" si="594"/>
        <v>0</v>
      </c>
      <c r="P343" s="50">
        <f t="shared" si="595"/>
        <v>996729000</v>
      </c>
      <c r="Q343" s="50">
        <f t="shared" si="595"/>
        <v>3271000</v>
      </c>
      <c r="R343" s="50">
        <f t="shared" si="595"/>
        <v>996729000</v>
      </c>
      <c r="S343" s="50">
        <f t="shared" si="595"/>
        <v>3271000</v>
      </c>
      <c r="T343" s="50">
        <f t="shared" si="595"/>
        <v>0</v>
      </c>
      <c r="U343" s="50">
        <f t="shared" si="594"/>
        <v>104251667</v>
      </c>
      <c r="V343" s="50">
        <f t="shared" si="595"/>
        <v>892477333</v>
      </c>
      <c r="W343" s="50">
        <f t="shared" si="595"/>
        <v>104251667</v>
      </c>
      <c r="X343" s="50">
        <f t="shared" si="595"/>
        <v>0</v>
      </c>
      <c r="Y343" s="52">
        <f t="shared" si="577"/>
        <v>0.99672899999999998</v>
      </c>
      <c r="Z343" s="52">
        <f t="shared" si="578"/>
        <v>0.10425166700000001</v>
      </c>
      <c r="AA343" s="52">
        <f t="shared" si="579"/>
        <v>0.10425166700000001</v>
      </c>
      <c r="AB343" s="52">
        <f t="shared" si="512"/>
        <v>0.10459379329787735</v>
      </c>
      <c r="AC343" s="53">
        <f t="shared" si="513"/>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44"/>
        <v>0</v>
      </c>
      <c r="M344" s="122">
        <f>+F344+L344</f>
        <v>1000000000</v>
      </c>
      <c r="N344" s="123">
        <f t="shared" si="575"/>
        <v>9.7547736467231485E-5</v>
      </c>
      <c r="O344" s="121">
        <v>0</v>
      </c>
      <c r="P344" s="121">
        <v>996729000</v>
      </c>
      <c r="Q344" s="57">
        <f t="shared" ref="Q344" si="596">M344-P344</f>
        <v>3271000</v>
      </c>
      <c r="R344" s="121">
        <v>996729000</v>
      </c>
      <c r="S344" s="109">
        <f>+M344-R344</f>
        <v>3271000</v>
      </c>
      <c r="T344" s="57">
        <f>P344-R344</f>
        <v>0</v>
      </c>
      <c r="U344" s="121">
        <v>104251667</v>
      </c>
      <c r="V344" s="57">
        <f>+R344-U344</f>
        <v>892477333</v>
      </c>
      <c r="W344" s="121">
        <v>104251667</v>
      </c>
      <c r="X344" s="60">
        <f t="shared" ref="X344" si="597">+U344-W344</f>
        <v>0</v>
      </c>
      <c r="Y344" s="61">
        <f t="shared" si="577"/>
        <v>0.99672899999999998</v>
      </c>
      <c r="Z344" s="61">
        <f t="shared" si="578"/>
        <v>0.10425166700000001</v>
      </c>
      <c r="AA344" s="61">
        <f t="shared" si="579"/>
        <v>0.10425166700000001</v>
      </c>
      <c r="AB344" s="61">
        <f t="shared" si="512"/>
        <v>0.10459379329787735</v>
      </c>
      <c r="AC344" s="62">
        <f t="shared" si="513"/>
        <v>1</v>
      </c>
    </row>
    <row r="345" spans="1:29" ht="30.75" customHeight="1" thickBot="1" x14ac:dyDescent="0.3">
      <c r="A345" s="318" t="s">
        <v>519</v>
      </c>
      <c r="B345" s="319"/>
      <c r="C345" s="319"/>
      <c r="D345" s="319"/>
      <c r="E345" s="320"/>
      <c r="F345" s="28">
        <f t="shared" ref="F345:X345" si="598">+F9+F10+F111+F112+F120+F121+F122+F123</f>
        <v>10596552460394</v>
      </c>
      <c r="G345" s="28">
        <f t="shared" si="598"/>
        <v>0</v>
      </c>
      <c r="H345" s="28">
        <f t="shared" si="598"/>
        <v>0</v>
      </c>
      <c r="I345" s="28">
        <f t="shared" si="598"/>
        <v>345161334205</v>
      </c>
      <c r="J345" s="28">
        <f t="shared" si="598"/>
        <v>20598577129</v>
      </c>
      <c r="K345" s="28">
        <f t="shared" si="598"/>
        <v>20598577129</v>
      </c>
      <c r="L345" s="28">
        <f t="shared" si="598"/>
        <v>-345161334205</v>
      </c>
      <c r="M345" s="28">
        <f t="shared" si="598"/>
        <v>10251391126189</v>
      </c>
      <c r="N345" s="126">
        <f t="shared" si="598"/>
        <v>1</v>
      </c>
      <c r="O345" s="28">
        <f t="shared" si="598"/>
        <v>12281565410</v>
      </c>
      <c r="P345" s="28">
        <f t="shared" si="598"/>
        <v>7213110723129.5205</v>
      </c>
      <c r="Q345" s="28">
        <f t="shared" si="598"/>
        <v>3038280403059.48</v>
      </c>
      <c r="R345" s="28">
        <f t="shared" si="598"/>
        <v>6738519669638.1406</v>
      </c>
      <c r="S345" s="28">
        <f t="shared" si="598"/>
        <v>3512871456550.8604</v>
      </c>
      <c r="T345" s="28">
        <f t="shared" si="598"/>
        <v>474591053491.38</v>
      </c>
      <c r="U345" s="28">
        <f t="shared" si="598"/>
        <v>1045733973082.3199</v>
      </c>
      <c r="V345" s="28">
        <f t="shared" si="598"/>
        <v>5692785696555.8213</v>
      </c>
      <c r="W345" s="28">
        <f t="shared" si="598"/>
        <v>973004604832.46997</v>
      </c>
      <c r="X345" s="28">
        <f t="shared" si="598"/>
        <v>72729368249.850006</v>
      </c>
      <c r="Y345" s="126">
        <f>+R345/M345</f>
        <v>0.65732734091311718</v>
      </c>
      <c r="Z345" s="126">
        <f>+U345/M345</f>
        <v>0.10200898202106509</v>
      </c>
      <c r="AA345" s="126">
        <f t="shared" si="579"/>
        <v>9.4914396773600501E-2</v>
      </c>
      <c r="AB345" s="126">
        <f t="shared" si="512"/>
        <v>0.15518749285456579</v>
      </c>
      <c r="AC345" s="127">
        <f t="shared" si="513"/>
        <v>0.93045136705707399</v>
      </c>
    </row>
    <row r="346" spans="1:29" s="129" customFormat="1" ht="31.5" customHeight="1" thickBot="1" x14ac:dyDescent="0.3">
      <c r="A346" s="128" t="s">
        <v>520</v>
      </c>
      <c r="E346" s="130"/>
      <c r="F346" s="131"/>
      <c r="G346" s="131"/>
      <c r="H346" s="131"/>
      <c r="I346" s="131"/>
      <c r="J346" s="131"/>
      <c r="K346" s="131"/>
      <c r="L346" s="131"/>
      <c r="M346" s="131"/>
      <c r="N346" s="132"/>
      <c r="O346" s="131"/>
      <c r="P346" s="131"/>
      <c r="Q346" s="131"/>
      <c r="R346" s="131"/>
      <c r="S346" s="131"/>
      <c r="T346" s="131"/>
      <c r="U346" s="131"/>
      <c r="V346" s="131"/>
      <c r="W346" s="131"/>
      <c r="X346" s="131"/>
      <c r="Y346" s="133"/>
      <c r="Z346" s="133"/>
      <c r="AA346" s="133"/>
      <c r="AB346" s="133"/>
      <c r="AC346" s="133"/>
    </row>
    <row r="347" spans="1:29" ht="166.5" customHeight="1" thickBot="1" x14ac:dyDescent="0.3">
      <c r="A347" s="313" t="s">
        <v>521</v>
      </c>
      <c r="B347" s="314"/>
      <c r="C347" s="314"/>
      <c r="D347" s="314"/>
      <c r="E347" s="314"/>
      <c r="F347" s="314"/>
      <c r="G347" s="314"/>
      <c r="H347" s="314"/>
      <c r="I347" s="314"/>
      <c r="J347" s="314"/>
      <c r="K347" s="314"/>
      <c r="L347" s="314"/>
      <c r="M347" s="314"/>
      <c r="N347" s="314"/>
      <c r="O347" s="315"/>
      <c r="Q347" s="21"/>
      <c r="S347" s="20"/>
      <c r="T347" s="134"/>
    </row>
    <row r="348" spans="1:29" s="136" customFormat="1" ht="16.5" customHeight="1" x14ac:dyDescent="0.25">
      <c r="A348" s="111" t="s">
        <v>608</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4:A95"/>
    <mergeCell ref="D94:D95"/>
    <mergeCell ref="E94:E95"/>
    <mergeCell ref="R7:R8"/>
    <mergeCell ref="S7:S8"/>
    <mergeCell ref="G7:L7"/>
    <mergeCell ref="M7:M8"/>
    <mergeCell ref="N7:N8"/>
    <mergeCell ref="O7:O8"/>
    <mergeCell ref="P7:P8"/>
    <mergeCell ref="Q7:Q8"/>
    <mergeCell ref="A9:A10"/>
    <mergeCell ref="D9:D10"/>
    <mergeCell ref="E9:E10"/>
    <mergeCell ref="A111:A112"/>
    <mergeCell ref="B111:B112"/>
    <mergeCell ref="C111:C112"/>
    <mergeCell ref="E111:E112"/>
    <mergeCell ref="A113:A114"/>
    <mergeCell ref="B113:B114"/>
    <mergeCell ref="C113:C114"/>
    <mergeCell ref="E113:E114"/>
    <mergeCell ref="A120:A123"/>
    <mergeCell ref="D120:D123"/>
    <mergeCell ref="E120:E123"/>
    <mergeCell ref="A124:A126"/>
    <mergeCell ref="B124:B125"/>
    <mergeCell ref="D124:D126"/>
    <mergeCell ref="E124:E126"/>
    <mergeCell ref="A127:A129"/>
    <mergeCell ref="B127:B128"/>
    <mergeCell ref="D127:D129"/>
    <mergeCell ref="E127:E129"/>
    <mergeCell ref="A230:A231"/>
    <mergeCell ref="E230:E231"/>
    <mergeCell ref="A232:A233"/>
    <mergeCell ref="E232:E233"/>
    <mergeCell ref="A234:A235"/>
    <mergeCell ref="E234:E235"/>
    <mergeCell ref="A236:A237"/>
    <mergeCell ref="D236:D237"/>
    <mergeCell ref="E236:E237"/>
    <mergeCell ref="A246:A247"/>
    <mergeCell ref="D246:D247"/>
    <mergeCell ref="E246:E247"/>
    <mergeCell ref="A248:A249"/>
    <mergeCell ref="D248:D249"/>
    <mergeCell ref="E248:E249"/>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5651-985B-4183-B4B6-A2147C8B8544}">
  <dimension ref="A1:AC351"/>
  <sheetViews>
    <sheetView zoomScale="70" zoomScaleNormal="70" workbookViewId="0">
      <pane xSplit="6" ySplit="8" topLeftCell="T133"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39.8554687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30.570312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612</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P6" s="134"/>
      <c r="R6" s="21"/>
      <c r="U6" s="21"/>
      <c r="V6" s="14"/>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60"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6760385295.3800001</v>
      </c>
      <c r="Q9" s="28">
        <f t="shared" si="4"/>
        <v>3886870704.6199999</v>
      </c>
      <c r="R9" s="28">
        <f t="shared" si="4"/>
        <v>4615099589.6800003</v>
      </c>
      <c r="S9" s="28">
        <f t="shared" si="4"/>
        <v>6032156410.3199997</v>
      </c>
      <c r="T9" s="28">
        <f t="shared" si="4"/>
        <v>2145285705.6999998</v>
      </c>
      <c r="U9" s="28">
        <f t="shared" si="4"/>
        <v>1934805998.5</v>
      </c>
      <c r="V9" s="28">
        <f t="shared" si="4"/>
        <v>2680293591.1800003</v>
      </c>
      <c r="W9" s="28">
        <f t="shared" si="4"/>
        <v>1933976147.5</v>
      </c>
      <c r="X9" s="28">
        <f t="shared" si="4"/>
        <v>829851</v>
      </c>
      <c r="Y9" s="30">
        <f t="shared" ref="Y9:Y72" si="5">+R9/M9</f>
        <v>0.43345436511341517</v>
      </c>
      <c r="Z9" s="30">
        <f t="shared" ref="Z9:Z72" si="6">+U9/M9</f>
        <v>0.18171874504567187</v>
      </c>
      <c r="AA9" s="30">
        <f t="shared" ref="AA9:AA72" si="7">+W9/M9</f>
        <v>0.18164080468244589</v>
      </c>
      <c r="AB9" s="36">
        <f t="shared" ref="AB9:AB72" si="8">+U9/R9</f>
        <v>0.41923385636715038</v>
      </c>
      <c r="AC9" s="37">
        <f t="shared" ref="AC9:AC71" si="9">+W9/U9</f>
        <v>0.99957109343229067</v>
      </c>
    </row>
    <row r="10" spans="1:29" s="32" customFormat="1" ht="42.75" customHeight="1" thickBot="1" x14ac:dyDescent="0.3">
      <c r="A10" s="326"/>
      <c r="B10" s="33" t="s">
        <v>42</v>
      </c>
      <c r="C10" s="33">
        <v>20</v>
      </c>
      <c r="D10" s="353"/>
      <c r="E10" s="341"/>
      <c r="F10" s="34">
        <f t="shared" ref="F10:K10" si="10">+F11+F41+F95+F108</f>
        <v>128854066130</v>
      </c>
      <c r="G10" s="34">
        <f t="shared" si="10"/>
        <v>0</v>
      </c>
      <c r="H10" s="34">
        <f t="shared" si="10"/>
        <v>0</v>
      </c>
      <c r="I10" s="34">
        <f t="shared" si="10"/>
        <v>0</v>
      </c>
      <c r="J10" s="34">
        <f t="shared" si="10"/>
        <v>20526548</v>
      </c>
      <c r="K10" s="34">
        <f t="shared" si="10"/>
        <v>20526548</v>
      </c>
      <c r="L10" s="34">
        <f t="shared" si="1"/>
        <v>0</v>
      </c>
      <c r="M10" s="34">
        <f t="shared" ref="M10" si="11">+M11+M41+M95+M108</f>
        <v>128854066130</v>
      </c>
      <c r="N10" s="35">
        <f t="shared" si="3"/>
        <v>1.2569422485580458E-2</v>
      </c>
      <c r="O10" s="34">
        <f t="shared" ref="O10:X10" si="12">+O11+O41+O95+O108</f>
        <v>12281565410</v>
      </c>
      <c r="P10" s="34">
        <f t="shared" si="12"/>
        <v>92699272528.720001</v>
      </c>
      <c r="Q10" s="34">
        <f t="shared" si="12"/>
        <v>36154793601.279999</v>
      </c>
      <c r="R10" s="34">
        <f t="shared" si="12"/>
        <v>33224620266.010002</v>
      </c>
      <c r="S10" s="34">
        <f t="shared" si="12"/>
        <v>95629445863.98999</v>
      </c>
      <c r="T10" s="34">
        <f t="shared" si="12"/>
        <v>59474652262.709999</v>
      </c>
      <c r="U10" s="34">
        <f t="shared" si="12"/>
        <v>26164375330.309998</v>
      </c>
      <c r="V10" s="34">
        <f t="shared" si="12"/>
        <v>7060244935.6999998</v>
      </c>
      <c r="W10" s="34">
        <f t="shared" si="12"/>
        <v>26046250666.98</v>
      </c>
      <c r="X10" s="34">
        <f t="shared" si="12"/>
        <v>118124663.33000006</v>
      </c>
      <c r="Y10" s="36">
        <f>+R10/M10</f>
        <v>0.25784689039218917</v>
      </c>
      <c r="Z10" s="36">
        <f t="shared" si="6"/>
        <v>0.20305432429204784</v>
      </c>
      <c r="AA10" s="36">
        <f t="shared" si="7"/>
        <v>0.20213759215562599</v>
      </c>
      <c r="AB10" s="36">
        <f t="shared" si="8"/>
        <v>0.78749960483602899</v>
      </c>
      <c r="AC10" s="37">
        <f t="shared" si="9"/>
        <v>0.99548528631626998</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0</v>
      </c>
      <c r="K11" s="41">
        <f t="shared" si="13"/>
        <v>0</v>
      </c>
      <c r="L11" s="42">
        <f t="shared" si="1"/>
        <v>0</v>
      </c>
      <c r="M11" s="41">
        <f t="shared" si="13"/>
        <v>83734229386</v>
      </c>
      <c r="N11" s="43">
        <f t="shared" si="3"/>
        <v>8.1680845414322384E-3</v>
      </c>
      <c r="O11" s="41">
        <f t="shared" si="13"/>
        <v>6357911050</v>
      </c>
      <c r="P11" s="41">
        <f t="shared" si="13"/>
        <v>77358175916</v>
      </c>
      <c r="Q11" s="41">
        <f t="shared" si="13"/>
        <v>6376053470</v>
      </c>
      <c r="R11" s="41">
        <f t="shared" si="13"/>
        <v>18862781245.77</v>
      </c>
      <c r="S11" s="41">
        <f t="shared" si="13"/>
        <v>64871448140.229996</v>
      </c>
      <c r="T11" s="41">
        <f t="shared" si="13"/>
        <v>58495394670.229996</v>
      </c>
      <c r="U11" s="41">
        <f t="shared" si="13"/>
        <v>18862781245.77</v>
      </c>
      <c r="V11" s="41">
        <f t="shared" si="13"/>
        <v>0</v>
      </c>
      <c r="W11" s="41">
        <f t="shared" si="13"/>
        <v>18840313521</v>
      </c>
      <c r="X11" s="41">
        <f t="shared" si="13"/>
        <v>22467724.770000055</v>
      </c>
      <c r="Y11" s="44">
        <f t="shared" si="5"/>
        <v>0.22526965834743534</v>
      </c>
      <c r="Z11" s="44">
        <f t="shared" si="6"/>
        <v>0.22526965834743534</v>
      </c>
      <c r="AA11" s="44">
        <f t="shared" si="7"/>
        <v>0.22500133648032378</v>
      </c>
      <c r="AB11" s="44">
        <f t="shared" si="8"/>
        <v>1</v>
      </c>
      <c r="AC11" s="45">
        <f t="shared" si="9"/>
        <v>0.99880888589666283</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0</v>
      </c>
      <c r="K12" s="49">
        <f t="shared" si="14"/>
        <v>0</v>
      </c>
      <c r="L12" s="50">
        <f t="shared" si="1"/>
        <v>0</v>
      </c>
      <c r="M12" s="49">
        <f>+M13+M24+M32+M39</f>
        <v>83734229386</v>
      </c>
      <c r="N12" s="51">
        <f t="shared" si="3"/>
        <v>8.1680845414322384E-3</v>
      </c>
      <c r="O12" s="49">
        <f t="shared" ref="O12:X12" si="15">+O13+O24+O32+O39</f>
        <v>6357911050</v>
      </c>
      <c r="P12" s="49">
        <f t="shared" si="15"/>
        <v>77358175916</v>
      </c>
      <c r="Q12" s="49">
        <f t="shared" si="15"/>
        <v>6376053470</v>
      </c>
      <c r="R12" s="49">
        <f t="shared" si="15"/>
        <v>18862781245.77</v>
      </c>
      <c r="S12" s="49">
        <f t="shared" si="15"/>
        <v>64871448140.229996</v>
      </c>
      <c r="T12" s="49">
        <f t="shared" si="15"/>
        <v>58495394670.229996</v>
      </c>
      <c r="U12" s="49">
        <f t="shared" si="15"/>
        <v>18862781245.77</v>
      </c>
      <c r="V12" s="49">
        <f t="shared" si="15"/>
        <v>0</v>
      </c>
      <c r="W12" s="49">
        <f t="shared" si="15"/>
        <v>18840313521</v>
      </c>
      <c r="X12" s="49">
        <f t="shared" si="15"/>
        <v>22467724.770000055</v>
      </c>
      <c r="Y12" s="52">
        <f t="shared" si="5"/>
        <v>0.22526965834743534</v>
      </c>
      <c r="Z12" s="52">
        <f t="shared" si="6"/>
        <v>0.22526965834743534</v>
      </c>
      <c r="AA12" s="52">
        <f t="shared" si="7"/>
        <v>0.22500133648032378</v>
      </c>
      <c r="AB12" s="52">
        <f t="shared" si="8"/>
        <v>1</v>
      </c>
      <c r="AC12" s="53">
        <f t="shared" si="9"/>
        <v>0.99880888589666283</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3"/>
        <v>5.1440456561336915E-3</v>
      </c>
      <c r="O13" s="49">
        <f t="shared" si="16"/>
        <v>0</v>
      </c>
      <c r="P13" s="49">
        <f t="shared" si="16"/>
        <v>52715481572</v>
      </c>
      <c r="Q13" s="49">
        <f t="shared" si="16"/>
        <v>18142420</v>
      </c>
      <c r="R13" s="49">
        <f t="shared" si="16"/>
        <v>13465922511.99</v>
      </c>
      <c r="S13" s="49">
        <f t="shared" si="16"/>
        <v>39267701480.009995</v>
      </c>
      <c r="T13" s="49">
        <f t="shared" si="16"/>
        <v>39249559060.009995</v>
      </c>
      <c r="U13" s="49">
        <f t="shared" si="16"/>
        <v>13465922511.99</v>
      </c>
      <c r="V13" s="49">
        <f t="shared" si="16"/>
        <v>0</v>
      </c>
      <c r="W13" s="49">
        <f t="shared" si="16"/>
        <v>13464153264</v>
      </c>
      <c r="X13" s="49">
        <f t="shared" si="16"/>
        <v>1769247.9899999499</v>
      </c>
      <c r="Y13" s="52">
        <f t="shared" si="5"/>
        <v>0.25535742648813325</v>
      </c>
      <c r="Z13" s="52">
        <f t="shared" si="6"/>
        <v>0.25535742648813325</v>
      </c>
      <c r="AA13" s="52">
        <f t="shared" si="7"/>
        <v>0.25532387582622029</v>
      </c>
      <c r="AB13" s="52">
        <f t="shared" si="8"/>
        <v>1</v>
      </c>
      <c r="AC13" s="53">
        <f t="shared" si="9"/>
        <v>0.99986861293844331</v>
      </c>
    </row>
    <row r="14" spans="1:29" ht="42" customHeight="1" x14ac:dyDescent="0.25">
      <c r="A14" s="46" t="s">
        <v>49</v>
      </c>
      <c r="B14" s="47" t="s">
        <v>42</v>
      </c>
      <c r="C14" s="47">
        <v>20</v>
      </c>
      <c r="D14" s="47" t="s">
        <v>39</v>
      </c>
      <c r="E14" s="48" t="s">
        <v>50</v>
      </c>
      <c r="F14" s="49">
        <f t="shared" ref="F14:K14" si="17">SUM(F15:F23)</f>
        <v>52733623992</v>
      </c>
      <c r="G14" s="49">
        <f t="shared" si="17"/>
        <v>0</v>
      </c>
      <c r="H14" s="49">
        <f t="shared" si="17"/>
        <v>0</v>
      </c>
      <c r="I14" s="49">
        <f t="shared" si="17"/>
        <v>0</v>
      </c>
      <c r="J14" s="49">
        <f t="shared" si="17"/>
        <v>0</v>
      </c>
      <c r="K14" s="49">
        <f t="shared" si="17"/>
        <v>0</v>
      </c>
      <c r="L14" s="50">
        <f t="shared" si="1"/>
        <v>0</v>
      </c>
      <c r="M14" s="49">
        <f t="shared" ref="M14" si="18">SUM(M15:M23)</f>
        <v>52733623992</v>
      </c>
      <c r="N14" s="51">
        <f t="shared" si="3"/>
        <v>5.1440456561336915E-3</v>
      </c>
      <c r="O14" s="49">
        <f t="shared" ref="O14:X14" si="19">SUM(O15:O23)</f>
        <v>0</v>
      </c>
      <c r="P14" s="49">
        <f t="shared" si="19"/>
        <v>52715481572</v>
      </c>
      <c r="Q14" s="49">
        <f t="shared" si="19"/>
        <v>18142420</v>
      </c>
      <c r="R14" s="49">
        <f t="shared" si="19"/>
        <v>13465922511.99</v>
      </c>
      <c r="S14" s="49">
        <f t="shared" si="19"/>
        <v>39267701480.009995</v>
      </c>
      <c r="T14" s="49">
        <f t="shared" si="19"/>
        <v>39249559060.009995</v>
      </c>
      <c r="U14" s="49">
        <f t="shared" si="19"/>
        <v>13465922511.99</v>
      </c>
      <c r="V14" s="49">
        <f t="shared" si="19"/>
        <v>0</v>
      </c>
      <c r="W14" s="49">
        <f t="shared" si="19"/>
        <v>13464153264</v>
      </c>
      <c r="X14" s="49">
        <f t="shared" si="19"/>
        <v>1769247.9899999499</v>
      </c>
      <c r="Y14" s="52">
        <f t="shared" si="5"/>
        <v>0.25535742648813325</v>
      </c>
      <c r="Z14" s="52">
        <f t="shared" si="6"/>
        <v>0.25535742648813325</v>
      </c>
      <c r="AA14" s="52">
        <f t="shared" si="7"/>
        <v>0.25532387582622029</v>
      </c>
      <c r="AB14" s="52">
        <f t="shared" si="8"/>
        <v>1</v>
      </c>
      <c r="AC14" s="53">
        <f t="shared" si="9"/>
        <v>0.99986861293844331</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0">+F15+L15</f>
        <v>38721538266</v>
      </c>
      <c r="N15" s="59">
        <f t="shared" si="3"/>
        <v>3.7771984103775877E-3</v>
      </c>
      <c r="O15" s="57">
        <v>0</v>
      </c>
      <c r="P15" s="57">
        <v>38703395846</v>
      </c>
      <c r="Q15" s="57">
        <f>M15-P15</f>
        <v>18142420</v>
      </c>
      <c r="R15" s="57">
        <v>11781525898.58</v>
      </c>
      <c r="S15" s="57">
        <f>+M15-R15</f>
        <v>26940012367.419998</v>
      </c>
      <c r="T15" s="57">
        <f>P15-R15</f>
        <v>26921869947.419998</v>
      </c>
      <c r="U15" s="57">
        <v>11781525898.58</v>
      </c>
      <c r="V15" s="57">
        <f>+R15-U15</f>
        <v>0</v>
      </c>
      <c r="W15" s="57">
        <v>11779757620</v>
      </c>
      <c r="X15" s="60">
        <f>+U15-W15</f>
        <v>1768278.5799999237</v>
      </c>
      <c r="Y15" s="61">
        <f t="shared" si="5"/>
        <v>0.30426285798994035</v>
      </c>
      <c r="Z15" s="61">
        <f t="shared" si="6"/>
        <v>0.30426285798994035</v>
      </c>
      <c r="AA15" s="61">
        <f t="shared" si="7"/>
        <v>0.30421719145242182</v>
      </c>
      <c r="AB15" s="61">
        <f t="shared" si="8"/>
        <v>1</v>
      </c>
      <c r="AC15" s="62">
        <f t="shared" si="9"/>
        <v>0.99984991090328856</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0"/>
        <v>4145085069</v>
      </c>
      <c r="N16" s="59">
        <f t="shared" si="3"/>
        <v>4.0434366594506807E-4</v>
      </c>
      <c r="O16" s="57">
        <v>0</v>
      </c>
      <c r="P16" s="57">
        <v>4145085069</v>
      </c>
      <c r="Q16" s="57">
        <f t="shared" ref="Q16:Q23" si="21">M16-P16</f>
        <v>0</v>
      </c>
      <c r="R16" s="57">
        <v>938538902</v>
      </c>
      <c r="S16" s="57">
        <f t="shared" ref="S16:S23" si="22">+M16-R16</f>
        <v>3206546167</v>
      </c>
      <c r="T16" s="57">
        <f t="shared" ref="T16:T23" si="23">P16-R16</f>
        <v>3206546167</v>
      </c>
      <c r="U16" s="57">
        <v>938538902</v>
      </c>
      <c r="V16" s="57">
        <f t="shared" ref="V16:V31" si="24">+R16-U16</f>
        <v>0</v>
      </c>
      <c r="W16" s="57">
        <v>938538902</v>
      </c>
      <c r="X16" s="60">
        <f t="shared" ref="X16:X23" si="25">+U16-W16</f>
        <v>0</v>
      </c>
      <c r="Y16" s="61">
        <f t="shared" si="5"/>
        <v>0.22642210868459259</v>
      </c>
      <c r="Z16" s="61">
        <f t="shared" si="6"/>
        <v>0.22642210868459259</v>
      </c>
      <c r="AA16" s="61">
        <f t="shared" si="7"/>
        <v>0.22642210868459259</v>
      </c>
      <c r="AB16" s="61">
        <f t="shared" si="8"/>
        <v>1</v>
      </c>
      <c r="AC16" s="62">
        <f t="shared" si="9"/>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0"/>
        <v>3506312</v>
      </c>
      <c r="N17" s="63">
        <f t="shared" si="3"/>
        <v>3.4203279894789137E-7</v>
      </c>
      <c r="O17" s="57">
        <v>0</v>
      </c>
      <c r="P17" s="57">
        <v>3506312</v>
      </c>
      <c r="Q17" s="57">
        <f t="shared" si="21"/>
        <v>0</v>
      </c>
      <c r="R17" s="57">
        <v>402650</v>
      </c>
      <c r="S17" s="57">
        <f t="shared" si="22"/>
        <v>3103662</v>
      </c>
      <c r="T17" s="57">
        <f t="shared" si="23"/>
        <v>3103662</v>
      </c>
      <c r="U17" s="57">
        <v>402650</v>
      </c>
      <c r="V17" s="57">
        <f t="shared" si="24"/>
        <v>0</v>
      </c>
      <c r="W17" s="57">
        <v>402650</v>
      </c>
      <c r="X17" s="60">
        <f t="shared" si="25"/>
        <v>0</v>
      </c>
      <c r="Y17" s="61">
        <f t="shared" si="5"/>
        <v>0.11483575905395754</v>
      </c>
      <c r="Z17" s="61">
        <f t="shared" si="6"/>
        <v>0.11483575905395754</v>
      </c>
      <c r="AA17" s="61">
        <f t="shared" si="7"/>
        <v>0.11483575905395754</v>
      </c>
      <c r="AB17" s="61">
        <f t="shared" si="8"/>
        <v>1</v>
      </c>
      <c r="AC17" s="62">
        <f t="shared" si="9"/>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0"/>
        <v>8220135</v>
      </c>
      <c r="N18" s="64">
        <f t="shared" si="3"/>
        <v>8.0185556270506594E-7</v>
      </c>
      <c r="O18" s="57">
        <v>0</v>
      </c>
      <c r="P18" s="57">
        <v>8220135</v>
      </c>
      <c r="Q18" s="57">
        <f t="shared" si="21"/>
        <v>0</v>
      </c>
      <c r="R18" s="57">
        <v>7431335</v>
      </c>
      <c r="S18" s="57">
        <f t="shared" si="22"/>
        <v>788800</v>
      </c>
      <c r="T18" s="57">
        <f t="shared" si="23"/>
        <v>788800</v>
      </c>
      <c r="U18" s="57">
        <v>7431335</v>
      </c>
      <c r="V18" s="57">
        <f t="shared" si="24"/>
        <v>0</v>
      </c>
      <c r="W18" s="57">
        <v>7431335</v>
      </c>
      <c r="X18" s="60">
        <f t="shared" si="25"/>
        <v>0</v>
      </c>
      <c r="Y18" s="61">
        <f t="shared" si="5"/>
        <v>0.90404050541749015</v>
      </c>
      <c r="Z18" s="61">
        <f t="shared" si="6"/>
        <v>0.90404050541749015</v>
      </c>
      <c r="AA18" s="61">
        <f t="shared" si="7"/>
        <v>0.90404050541749015</v>
      </c>
      <c r="AB18" s="61">
        <f t="shared" si="8"/>
        <v>1</v>
      </c>
      <c r="AC18" s="62">
        <f t="shared" si="9"/>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1"/>
        <v>0</v>
      </c>
      <c r="R19" s="57">
        <v>14599551</v>
      </c>
      <c r="S19" s="57">
        <f t="shared" si="22"/>
        <v>1961533425</v>
      </c>
      <c r="T19" s="57">
        <f t="shared" si="23"/>
        <v>1961533425</v>
      </c>
      <c r="U19" s="57">
        <v>14599551</v>
      </c>
      <c r="V19" s="57">
        <f t="shared" si="24"/>
        <v>0</v>
      </c>
      <c r="W19" s="57">
        <v>14599551</v>
      </c>
      <c r="X19" s="60">
        <f t="shared" si="25"/>
        <v>0</v>
      </c>
      <c r="Y19" s="61">
        <f t="shared" si="5"/>
        <v>7.3879395654596882E-3</v>
      </c>
      <c r="Z19" s="61">
        <f t="shared" si="6"/>
        <v>7.3879395654596882E-3</v>
      </c>
      <c r="AA19" s="61">
        <f t="shared" si="7"/>
        <v>7.3879395654596882E-3</v>
      </c>
      <c r="AB19" s="61">
        <f t="shared" si="8"/>
        <v>1</v>
      </c>
      <c r="AC19" s="62">
        <f t="shared" si="9"/>
        <v>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0"/>
        <v>1456827907</v>
      </c>
      <c r="N20" s="59">
        <f t="shared" si="3"/>
        <v>1.4211026475014442E-4</v>
      </c>
      <c r="O20" s="57">
        <v>0</v>
      </c>
      <c r="P20" s="57">
        <v>1456827907</v>
      </c>
      <c r="Q20" s="57">
        <f t="shared" si="21"/>
        <v>0</v>
      </c>
      <c r="R20" s="57">
        <v>331190081</v>
      </c>
      <c r="S20" s="57">
        <f t="shared" si="22"/>
        <v>1125637826</v>
      </c>
      <c r="T20" s="57">
        <f t="shared" si="23"/>
        <v>1125637826</v>
      </c>
      <c r="U20" s="57">
        <v>331190081</v>
      </c>
      <c r="V20" s="57">
        <f t="shared" si="24"/>
        <v>0</v>
      </c>
      <c r="W20" s="57">
        <v>331190081</v>
      </c>
      <c r="X20" s="60">
        <f t="shared" si="25"/>
        <v>0</v>
      </c>
      <c r="Y20" s="61">
        <f t="shared" si="5"/>
        <v>0.2273364475025807</v>
      </c>
      <c r="Z20" s="61">
        <f t="shared" si="6"/>
        <v>0.2273364475025807</v>
      </c>
      <c r="AA20" s="61">
        <f t="shared" si="7"/>
        <v>0.2273364475025807</v>
      </c>
      <c r="AB20" s="61">
        <f t="shared" si="8"/>
        <v>1</v>
      </c>
      <c r="AC20" s="62">
        <f t="shared" si="9"/>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0"/>
        <v>194197353</v>
      </c>
      <c r="N21" s="65">
        <f t="shared" si="3"/>
        <v>1.8943512213077926E-5</v>
      </c>
      <c r="O21" s="57">
        <v>0</v>
      </c>
      <c r="P21" s="57">
        <v>194197353</v>
      </c>
      <c r="Q21" s="57">
        <f t="shared" si="21"/>
        <v>0</v>
      </c>
      <c r="R21" s="57">
        <v>28803062</v>
      </c>
      <c r="S21" s="57">
        <f t="shared" si="22"/>
        <v>165394291</v>
      </c>
      <c r="T21" s="57">
        <f t="shared" si="23"/>
        <v>165394291</v>
      </c>
      <c r="U21" s="57">
        <v>28803062</v>
      </c>
      <c r="V21" s="57">
        <f t="shared" si="24"/>
        <v>0</v>
      </c>
      <c r="W21" s="57">
        <v>28803062</v>
      </c>
      <c r="X21" s="60">
        <f t="shared" si="25"/>
        <v>0</v>
      </c>
      <c r="Y21" s="61">
        <f t="shared" si="5"/>
        <v>0.14831850977906996</v>
      </c>
      <c r="Z21" s="61">
        <f t="shared" si="6"/>
        <v>0.14831850977906996</v>
      </c>
      <c r="AA21" s="61">
        <f t="shared" si="7"/>
        <v>0.14831850977906996</v>
      </c>
      <c r="AB21" s="61">
        <f t="shared" si="8"/>
        <v>1</v>
      </c>
      <c r="AC21" s="62">
        <f t="shared" si="9"/>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0"/>
        <v>3935409545</v>
      </c>
      <c r="N22" s="59">
        <f t="shared" si="3"/>
        <v>3.8389029318628738E-4</v>
      </c>
      <c r="O22" s="57">
        <v>0</v>
      </c>
      <c r="P22" s="57">
        <v>3935409545</v>
      </c>
      <c r="Q22" s="57">
        <f t="shared" si="21"/>
        <v>0</v>
      </c>
      <c r="R22" s="57">
        <v>24642967</v>
      </c>
      <c r="S22" s="57">
        <f t="shared" si="22"/>
        <v>3910766578</v>
      </c>
      <c r="T22" s="57">
        <f t="shared" si="23"/>
        <v>3910766578</v>
      </c>
      <c r="U22" s="57">
        <v>24642967</v>
      </c>
      <c r="V22" s="57">
        <f t="shared" si="24"/>
        <v>0</v>
      </c>
      <c r="W22" s="57">
        <v>24642967</v>
      </c>
      <c r="X22" s="60">
        <f t="shared" si="25"/>
        <v>0</v>
      </c>
      <c r="Y22" s="61">
        <f t="shared" si="5"/>
        <v>6.2618557784689215E-3</v>
      </c>
      <c r="Z22" s="61">
        <f t="shared" si="6"/>
        <v>6.2618557784689215E-3</v>
      </c>
      <c r="AA22" s="61">
        <f t="shared" si="7"/>
        <v>6.2618557784689215E-3</v>
      </c>
      <c r="AB22" s="61">
        <f t="shared" si="8"/>
        <v>1</v>
      </c>
      <c r="AC22" s="62">
        <f t="shared" si="9"/>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0"/>
        <v>2292706429</v>
      </c>
      <c r="N23" s="59">
        <f t="shared" si="3"/>
        <v>2.2364832253281939E-4</v>
      </c>
      <c r="O23" s="57">
        <v>0</v>
      </c>
      <c r="P23" s="57">
        <v>2292706429</v>
      </c>
      <c r="Q23" s="57">
        <f t="shared" si="21"/>
        <v>0</v>
      </c>
      <c r="R23" s="57">
        <v>338788065.41000003</v>
      </c>
      <c r="S23" s="57">
        <f t="shared" si="22"/>
        <v>1953918363.5899999</v>
      </c>
      <c r="T23" s="57">
        <f t="shared" si="23"/>
        <v>1953918363.5899999</v>
      </c>
      <c r="U23" s="57">
        <v>338788065.41000003</v>
      </c>
      <c r="V23" s="57">
        <f t="shared" si="24"/>
        <v>0</v>
      </c>
      <c r="W23" s="57">
        <v>338787096</v>
      </c>
      <c r="X23" s="60">
        <f t="shared" si="25"/>
        <v>969.41000002622604</v>
      </c>
      <c r="Y23" s="61">
        <f t="shared" si="5"/>
        <v>0.14776774781312396</v>
      </c>
      <c r="Z23" s="61">
        <f t="shared" si="6"/>
        <v>0.14776774781312396</v>
      </c>
      <c r="AA23" s="61">
        <f t="shared" si="7"/>
        <v>0.14776732498969233</v>
      </c>
      <c r="AB23" s="61">
        <f t="shared" si="8"/>
        <v>1</v>
      </c>
      <c r="AC23" s="62">
        <f t="shared" si="9"/>
        <v>0.99999713859459938</v>
      </c>
    </row>
    <row r="24" spans="1:29" ht="42" customHeight="1" x14ac:dyDescent="0.25">
      <c r="A24" s="46" t="s">
        <v>69</v>
      </c>
      <c r="B24" s="47" t="s">
        <v>42</v>
      </c>
      <c r="C24" s="47">
        <v>20</v>
      </c>
      <c r="D24" s="47" t="s">
        <v>39</v>
      </c>
      <c r="E24" s="48" t="s">
        <v>70</v>
      </c>
      <c r="F24" s="49">
        <f t="shared" ref="F24:X24" si="26">SUM(F25:F31)</f>
        <v>18396307560</v>
      </c>
      <c r="G24" s="49">
        <f t="shared" si="26"/>
        <v>0</v>
      </c>
      <c r="H24" s="49">
        <f t="shared" si="26"/>
        <v>0</v>
      </c>
      <c r="I24" s="49">
        <f t="shared" si="26"/>
        <v>0</v>
      </c>
      <c r="J24" s="49">
        <f t="shared" si="26"/>
        <v>0</v>
      </c>
      <c r="K24" s="49">
        <f t="shared" si="26"/>
        <v>0</v>
      </c>
      <c r="L24" s="50">
        <f t="shared" si="1"/>
        <v>0</v>
      </c>
      <c r="M24" s="49">
        <f t="shared" si="26"/>
        <v>18396307560</v>
      </c>
      <c r="N24" s="51">
        <f t="shared" si="3"/>
        <v>1.7945181618330183E-3</v>
      </c>
      <c r="O24" s="49">
        <f t="shared" si="26"/>
        <v>0</v>
      </c>
      <c r="P24" s="49">
        <f t="shared" si="26"/>
        <v>18396307560</v>
      </c>
      <c r="Q24" s="49">
        <f t="shared" si="26"/>
        <v>0</v>
      </c>
      <c r="R24" s="49">
        <f t="shared" si="26"/>
        <v>3880278865.5100002</v>
      </c>
      <c r="S24" s="49">
        <f t="shared" si="26"/>
        <v>14516028694.490002</v>
      </c>
      <c r="T24" s="49">
        <f t="shared" si="26"/>
        <v>14516028694.490002</v>
      </c>
      <c r="U24" s="49">
        <f t="shared" si="26"/>
        <v>3880278865.5100002</v>
      </c>
      <c r="V24" s="49">
        <f t="shared" si="26"/>
        <v>0</v>
      </c>
      <c r="W24" s="49">
        <f t="shared" si="26"/>
        <v>3859626970</v>
      </c>
      <c r="X24" s="49">
        <f t="shared" si="26"/>
        <v>20651895.510000125</v>
      </c>
      <c r="Y24" s="52">
        <f t="shared" si="5"/>
        <v>0.21092704896645031</v>
      </c>
      <c r="Z24" s="52">
        <f t="shared" si="6"/>
        <v>0.21092704896645031</v>
      </c>
      <c r="AA24" s="52">
        <f t="shared" si="7"/>
        <v>0.20980443805974289</v>
      </c>
      <c r="AB24" s="52">
        <f t="shared" si="8"/>
        <v>1</v>
      </c>
      <c r="AC24" s="53">
        <f t="shared" si="9"/>
        <v>0.99467772904324858</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7">+F25+L25</f>
        <v>5533645481</v>
      </c>
      <c r="N25" s="59">
        <f t="shared" si="3"/>
        <v>5.3979459108367443E-4</v>
      </c>
      <c r="O25" s="57">
        <v>0</v>
      </c>
      <c r="P25" s="57">
        <v>5533645481</v>
      </c>
      <c r="Q25" s="57">
        <f t="shared" ref="Q25:Q31" si="28">M25-P25</f>
        <v>0</v>
      </c>
      <c r="R25" s="57">
        <v>1209054010</v>
      </c>
      <c r="S25" s="57">
        <f t="shared" ref="S25:S31" si="29">+M25-R25</f>
        <v>4324591471</v>
      </c>
      <c r="T25" s="57">
        <f t="shared" ref="T25:T31" si="30">P25-R25</f>
        <v>4324591471</v>
      </c>
      <c r="U25" s="57">
        <v>1209054010</v>
      </c>
      <c r="V25" s="57">
        <f t="shared" si="24"/>
        <v>0</v>
      </c>
      <c r="W25" s="57">
        <v>1202175800</v>
      </c>
      <c r="X25" s="60">
        <f>+U25-W25</f>
        <v>6878210</v>
      </c>
      <c r="Y25" s="61">
        <f t="shared" si="5"/>
        <v>0.2184914111594855</v>
      </c>
      <c r="Z25" s="61">
        <f t="shared" si="6"/>
        <v>0.2184914111594855</v>
      </c>
      <c r="AA25" s="61">
        <f t="shared" si="7"/>
        <v>0.2172484312787511</v>
      </c>
      <c r="AB25" s="61">
        <f t="shared" si="8"/>
        <v>1</v>
      </c>
      <c r="AC25" s="62">
        <f t="shared" si="9"/>
        <v>0.99431108127253964</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7"/>
        <v>3919665549</v>
      </c>
      <c r="N26" s="59">
        <f t="shared" si="3"/>
        <v>3.8235450201353822E-4</v>
      </c>
      <c r="O26" s="57">
        <v>0</v>
      </c>
      <c r="P26" s="57">
        <v>3919665549</v>
      </c>
      <c r="Q26" s="57">
        <f t="shared" si="28"/>
        <v>0</v>
      </c>
      <c r="R26" s="57">
        <v>856566435.20000005</v>
      </c>
      <c r="S26" s="57">
        <f t="shared" si="29"/>
        <v>3063099113.8000002</v>
      </c>
      <c r="T26" s="57">
        <f t="shared" si="30"/>
        <v>3063099113.8000002</v>
      </c>
      <c r="U26" s="57">
        <v>856566435.20000005</v>
      </c>
      <c r="V26" s="57">
        <f t="shared" si="24"/>
        <v>0</v>
      </c>
      <c r="W26" s="57">
        <v>851540400</v>
      </c>
      <c r="X26" s="60">
        <f t="shared" ref="X26:X31" si="31">+U26-W26</f>
        <v>5026035.2000000477</v>
      </c>
      <c r="Y26" s="61">
        <f t="shared" si="5"/>
        <v>0.21853049054619739</v>
      </c>
      <c r="Z26" s="61">
        <f t="shared" si="6"/>
        <v>0.21853049054619739</v>
      </c>
      <c r="AA26" s="61">
        <f t="shared" si="7"/>
        <v>0.21724822930804599</v>
      </c>
      <c r="AB26" s="61">
        <f t="shared" si="8"/>
        <v>1</v>
      </c>
      <c r="AC26" s="62">
        <f t="shared" si="9"/>
        <v>0.99413234631493996</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7"/>
        <v>4516776816</v>
      </c>
      <c r="N27" s="59">
        <f t="shared" si="3"/>
        <v>4.4060135452846891E-4</v>
      </c>
      <c r="O27" s="57">
        <v>0</v>
      </c>
      <c r="P27" s="57">
        <v>4516776816</v>
      </c>
      <c r="Q27" s="57">
        <f t="shared" si="28"/>
        <v>0</v>
      </c>
      <c r="R27" s="57">
        <v>854559932.71000004</v>
      </c>
      <c r="S27" s="57">
        <f t="shared" si="29"/>
        <v>3662216883.29</v>
      </c>
      <c r="T27" s="57">
        <f t="shared" si="30"/>
        <v>3662216883.29</v>
      </c>
      <c r="U27" s="57">
        <v>854559932.71000004</v>
      </c>
      <c r="V27" s="57">
        <f t="shared" si="24"/>
        <v>0</v>
      </c>
      <c r="W27" s="57">
        <v>849760870</v>
      </c>
      <c r="X27" s="60">
        <f t="shared" si="31"/>
        <v>4799062.7100000381</v>
      </c>
      <c r="Y27" s="61">
        <f t="shared" si="5"/>
        <v>0.18919684711514867</v>
      </c>
      <c r="Z27" s="61">
        <f t="shared" si="6"/>
        <v>0.18919684711514867</v>
      </c>
      <c r="AA27" s="61">
        <f t="shared" si="7"/>
        <v>0.18813434991736816</v>
      </c>
      <c r="AB27" s="61">
        <f t="shared" si="8"/>
        <v>1</v>
      </c>
      <c r="AC27" s="62">
        <f t="shared" si="9"/>
        <v>0.99438417069850071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7"/>
        <v>1844548494</v>
      </c>
      <c r="N28" s="59">
        <f t="shared" si="3"/>
        <v>1.7993153039374074E-4</v>
      </c>
      <c r="O28" s="57">
        <v>0</v>
      </c>
      <c r="P28" s="57">
        <v>1844548494</v>
      </c>
      <c r="Q28" s="57">
        <f t="shared" si="28"/>
        <v>0</v>
      </c>
      <c r="R28" s="57">
        <v>399718501.60000002</v>
      </c>
      <c r="S28" s="57">
        <f t="shared" si="29"/>
        <v>1444829992.4000001</v>
      </c>
      <c r="T28" s="57">
        <f t="shared" si="30"/>
        <v>1444829992.4000001</v>
      </c>
      <c r="U28" s="57">
        <v>399718501.60000002</v>
      </c>
      <c r="V28" s="57">
        <f t="shared" si="24"/>
        <v>0</v>
      </c>
      <c r="W28" s="57">
        <v>398067700</v>
      </c>
      <c r="X28" s="60">
        <f t="shared" si="31"/>
        <v>1650801.6000000238</v>
      </c>
      <c r="Y28" s="61">
        <f t="shared" si="5"/>
        <v>0.21670262554777811</v>
      </c>
      <c r="Z28" s="61">
        <f t="shared" si="6"/>
        <v>0.21670262554777811</v>
      </c>
      <c r="AA28" s="61">
        <f t="shared" si="7"/>
        <v>0.21580766311910257</v>
      </c>
      <c r="AB28" s="61">
        <f t="shared" si="8"/>
        <v>1</v>
      </c>
      <c r="AC28" s="62">
        <f t="shared" si="9"/>
        <v>0.99587008959207002</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7"/>
        <v>275985603</v>
      </c>
      <c r="N29" s="65">
        <f t="shared" si="3"/>
        <v>2.6921770870193974E-5</v>
      </c>
      <c r="O29" s="57">
        <v>0</v>
      </c>
      <c r="P29" s="57">
        <v>275985603</v>
      </c>
      <c r="Q29" s="57">
        <f t="shared" si="28"/>
        <v>0</v>
      </c>
      <c r="R29" s="57">
        <v>60702282.799999997</v>
      </c>
      <c r="S29" s="57">
        <f t="shared" si="29"/>
        <v>215283320.19999999</v>
      </c>
      <c r="T29" s="57">
        <f t="shared" si="30"/>
        <v>215283320.19999999</v>
      </c>
      <c r="U29" s="57">
        <v>60702282.799999997</v>
      </c>
      <c r="V29" s="57">
        <f t="shared" si="24"/>
        <v>0</v>
      </c>
      <c r="W29" s="57">
        <v>60468100</v>
      </c>
      <c r="X29" s="60">
        <f t="shared" si="31"/>
        <v>234182.79999999702</v>
      </c>
      <c r="Y29" s="61">
        <f t="shared" si="5"/>
        <v>0.21994728036592545</v>
      </c>
      <c r="Z29" s="61">
        <f t="shared" si="6"/>
        <v>0.21994728036592545</v>
      </c>
      <c r="AA29" s="61">
        <f t="shared" si="7"/>
        <v>0.21909874769808191</v>
      </c>
      <c r="AB29" s="61">
        <f t="shared" si="8"/>
        <v>1</v>
      </c>
      <c r="AC29" s="62">
        <f t="shared" si="9"/>
        <v>0.99614210884339272</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7"/>
        <v>1383411370</v>
      </c>
      <c r="N30" s="59">
        <f t="shared" si="3"/>
        <v>1.3494864774653167E-4</v>
      </c>
      <c r="O30" s="57">
        <v>0</v>
      </c>
      <c r="P30" s="57">
        <v>1383411370</v>
      </c>
      <c r="Q30" s="57">
        <f t="shared" si="28"/>
        <v>0</v>
      </c>
      <c r="R30" s="57">
        <v>299804046.80000001</v>
      </c>
      <c r="S30" s="57">
        <f t="shared" si="29"/>
        <v>1083607323.2</v>
      </c>
      <c r="T30" s="57">
        <f t="shared" si="30"/>
        <v>1083607323.2</v>
      </c>
      <c r="U30" s="57">
        <v>299804046.80000001</v>
      </c>
      <c r="V30" s="57">
        <f t="shared" si="24"/>
        <v>0</v>
      </c>
      <c r="W30" s="57">
        <v>298565900</v>
      </c>
      <c r="X30" s="60">
        <f t="shared" si="31"/>
        <v>1238146.8000000119</v>
      </c>
      <c r="Y30" s="61">
        <f t="shared" si="5"/>
        <v>0.21671359170627608</v>
      </c>
      <c r="Z30" s="61">
        <f t="shared" si="6"/>
        <v>0.21671359170627608</v>
      </c>
      <c r="AA30" s="61">
        <f t="shared" si="7"/>
        <v>0.21581859631528111</v>
      </c>
      <c r="AB30" s="61">
        <f t="shared" si="8"/>
        <v>1</v>
      </c>
      <c r="AC30" s="62">
        <f t="shared" si="9"/>
        <v>0.99587014647328631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7"/>
        <v>922274247</v>
      </c>
      <c r="N31" s="59">
        <f t="shared" si="3"/>
        <v>8.9965765196870368E-5</v>
      </c>
      <c r="O31" s="57">
        <v>0</v>
      </c>
      <c r="P31" s="57">
        <v>922274247</v>
      </c>
      <c r="Q31" s="57">
        <f t="shared" si="28"/>
        <v>0</v>
      </c>
      <c r="R31" s="57">
        <v>199873656.40000001</v>
      </c>
      <c r="S31" s="57">
        <f t="shared" si="29"/>
        <v>722400590.60000002</v>
      </c>
      <c r="T31" s="57">
        <f t="shared" si="30"/>
        <v>722400590.60000002</v>
      </c>
      <c r="U31" s="57">
        <v>199873656.40000001</v>
      </c>
      <c r="V31" s="57">
        <f t="shared" si="24"/>
        <v>0</v>
      </c>
      <c r="W31" s="57">
        <v>199048200</v>
      </c>
      <c r="X31" s="60">
        <f t="shared" si="31"/>
        <v>825456.40000000596</v>
      </c>
      <c r="Y31" s="61">
        <f t="shared" si="5"/>
        <v>0.21671824519675653</v>
      </c>
      <c r="Z31" s="61">
        <f t="shared" si="6"/>
        <v>0.21671824519675653</v>
      </c>
      <c r="AA31" s="61">
        <f t="shared" si="7"/>
        <v>0.21582322248232527</v>
      </c>
      <c r="AB31" s="61">
        <f t="shared" si="8"/>
        <v>1</v>
      </c>
      <c r="AC31" s="62">
        <f t="shared" si="9"/>
        <v>0.99587010907356366</v>
      </c>
    </row>
    <row r="32" spans="1:29" ht="48" customHeight="1" x14ac:dyDescent="0.25">
      <c r="A32" s="46" t="s">
        <v>85</v>
      </c>
      <c r="B32" s="47" t="s">
        <v>42</v>
      </c>
      <c r="C32" s="47">
        <v>20</v>
      </c>
      <c r="D32" s="47" t="s">
        <v>39</v>
      </c>
      <c r="E32" s="48" t="s">
        <v>86</v>
      </c>
      <c r="F32" s="49">
        <f t="shared" ref="F32:K32" si="32">+F33+F37+F38</f>
        <v>6246386784</v>
      </c>
      <c r="G32" s="49">
        <f t="shared" si="32"/>
        <v>0</v>
      </c>
      <c r="H32" s="49">
        <f t="shared" si="32"/>
        <v>0</v>
      </c>
      <c r="I32" s="49">
        <f t="shared" si="32"/>
        <v>0</v>
      </c>
      <c r="J32" s="49">
        <f t="shared" si="32"/>
        <v>0</v>
      </c>
      <c r="K32" s="49">
        <f t="shared" si="32"/>
        <v>0</v>
      </c>
      <c r="L32" s="50">
        <f t="shared" si="1"/>
        <v>0</v>
      </c>
      <c r="M32" s="49">
        <f>+M33+M37+M38</f>
        <v>6246386784</v>
      </c>
      <c r="N32" s="51">
        <f t="shared" si="3"/>
        <v>6.0932089187802965E-4</v>
      </c>
      <c r="O32" s="49">
        <f t="shared" ref="O32:X32" si="33">+O33+O37+O38</f>
        <v>0</v>
      </c>
      <c r="P32" s="49">
        <f t="shared" si="33"/>
        <v>6246386784</v>
      </c>
      <c r="Q32" s="49">
        <f t="shared" si="33"/>
        <v>0</v>
      </c>
      <c r="R32" s="49">
        <f t="shared" si="33"/>
        <v>1516579868.27</v>
      </c>
      <c r="S32" s="49">
        <f t="shared" si="33"/>
        <v>4729806915.7299995</v>
      </c>
      <c r="T32" s="49">
        <f t="shared" si="33"/>
        <v>4729806915.7299995</v>
      </c>
      <c r="U32" s="49">
        <f t="shared" si="33"/>
        <v>1516579868.27</v>
      </c>
      <c r="V32" s="49">
        <f t="shared" si="33"/>
        <v>0</v>
      </c>
      <c r="W32" s="49">
        <f t="shared" si="33"/>
        <v>1516533287</v>
      </c>
      <c r="X32" s="49">
        <f t="shared" si="33"/>
        <v>46581.269999980927</v>
      </c>
      <c r="Y32" s="52">
        <f t="shared" si="5"/>
        <v>0.24279314117318035</v>
      </c>
      <c r="Z32" s="52">
        <f t="shared" si="6"/>
        <v>0.24279314117318035</v>
      </c>
      <c r="AA32" s="52">
        <f t="shared" si="7"/>
        <v>0.24278568385879834</v>
      </c>
      <c r="AB32" s="52">
        <f t="shared" si="8"/>
        <v>1</v>
      </c>
      <c r="AC32" s="53">
        <f t="shared" si="9"/>
        <v>0.99996928531693285</v>
      </c>
    </row>
    <row r="33" spans="1:29" s="32" customFormat="1" ht="42" customHeight="1" x14ac:dyDescent="0.25">
      <c r="A33" s="46" t="s">
        <v>87</v>
      </c>
      <c r="B33" s="47" t="s">
        <v>42</v>
      </c>
      <c r="C33" s="47">
        <v>20</v>
      </c>
      <c r="D33" s="47" t="s">
        <v>39</v>
      </c>
      <c r="E33" s="48" t="s">
        <v>88</v>
      </c>
      <c r="F33" s="49">
        <f>+F34+F35+F36</f>
        <v>3581381152</v>
      </c>
      <c r="G33" s="49">
        <f t="shared" ref="G33:K33" si="34">+G34+G35+G36</f>
        <v>0</v>
      </c>
      <c r="H33" s="49">
        <f t="shared" si="34"/>
        <v>0</v>
      </c>
      <c r="I33" s="49">
        <f t="shared" si="34"/>
        <v>0</v>
      </c>
      <c r="J33" s="49">
        <f t="shared" si="34"/>
        <v>0</v>
      </c>
      <c r="K33" s="49">
        <f t="shared" si="34"/>
        <v>0</v>
      </c>
      <c r="L33" s="50">
        <f t="shared" si="1"/>
        <v>0</v>
      </c>
      <c r="M33" s="49">
        <f>+M34+M35+M36</f>
        <v>3581381152</v>
      </c>
      <c r="N33" s="51">
        <f t="shared" si="3"/>
        <v>3.4935562480400593E-4</v>
      </c>
      <c r="O33" s="49">
        <f t="shared" ref="O33:X33" si="35">+O34+O35+O36</f>
        <v>0</v>
      </c>
      <c r="P33" s="49">
        <f t="shared" si="35"/>
        <v>3581381152</v>
      </c>
      <c r="Q33" s="49">
        <f t="shared" si="35"/>
        <v>0</v>
      </c>
      <c r="R33" s="49">
        <f t="shared" si="35"/>
        <v>543404957.26999998</v>
      </c>
      <c r="S33" s="49">
        <f t="shared" si="35"/>
        <v>3037976194.73</v>
      </c>
      <c r="T33" s="49">
        <f t="shared" si="35"/>
        <v>3037976194.73</v>
      </c>
      <c r="U33" s="49">
        <f t="shared" si="35"/>
        <v>543404957.26999998</v>
      </c>
      <c r="V33" s="49">
        <f t="shared" si="35"/>
        <v>0</v>
      </c>
      <c r="W33" s="49">
        <f t="shared" si="35"/>
        <v>543358376</v>
      </c>
      <c r="X33" s="49">
        <f t="shared" si="35"/>
        <v>46581.269999980927</v>
      </c>
      <c r="Y33" s="52">
        <f t="shared" si="5"/>
        <v>0.15173055706917396</v>
      </c>
      <c r="Z33" s="52">
        <f t="shared" si="6"/>
        <v>0.15173055706917396</v>
      </c>
      <c r="AA33" s="52">
        <f t="shared" si="7"/>
        <v>0.15171755055910899</v>
      </c>
      <c r="AB33" s="52">
        <f t="shared" si="8"/>
        <v>1</v>
      </c>
      <c r="AC33" s="53">
        <f t="shared" si="9"/>
        <v>0.99991427890125628</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6">+F34+L34</f>
        <v>2327977181</v>
      </c>
      <c r="N34" s="59">
        <f t="shared" si="3"/>
        <v>2.2708890455391646E-4</v>
      </c>
      <c r="O34" s="57">
        <v>0</v>
      </c>
      <c r="P34" s="57">
        <v>2327977181</v>
      </c>
      <c r="Q34" s="57">
        <f t="shared" ref="Q34:Q40" si="37">M34-P34</f>
        <v>0</v>
      </c>
      <c r="R34" s="57">
        <v>433569613.26999998</v>
      </c>
      <c r="S34" s="57">
        <f t="shared" ref="S34:S39" si="38">+M34-R34</f>
        <v>1894407567.73</v>
      </c>
      <c r="T34" s="57">
        <f t="shared" ref="T34:T40" si="39">P34-R34</f>
        <v>1894407567.73</v>
      </c>
      <c r="U34" s="57">
        <v>433569613.26999998</v>
      </c>
      <c r="V34" s="57">
        <f t="shared" ref="V34:V40" si="40">+R34-U34</f>
        <v>0</v>
      </c>
      <c r="W34" s="57">
        <v>433523032</v>
      </c>
      <c r="X34" s="60">
        <f t="shared" ref="X34:X40" si="41">+U34-W34</f>
        <v>46581.269999980927</v>
      </c>
      <c r="Y34" s="61">
        <f t="shared" si="5"/>
        <v>0.1862430683636499</v>
      </c>
      <c r="Z34" s="61">
        <f t="shared" si="6"/>
        <v>0.1862430683636499</v>
      </c>
      <c r="AA34" s="61">
        <f t="shared" si="7"/>
        <v>0.18622305903092098</v>
      </c>
      <c r="AB34" s="61">
        <f t="shared" si="8"/>
        <v>1</v>
      </c>
      <c r="AC34" s="62">
        <f t="shared" si="9"/>
        <v>0.9998925633425999</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6"/>
        <v>980776140</v>
      </c>
      <c r="N35" s="59">
        <f t="shared" si="3"/>
        <v>9.5672492438068541E-5</v>
      </c>
      <c r="O35" s="57">
        <v>0</v>
      </c>
      <c r="P35" s="57">
        <v>980776140</v>
      </c>
      <c r="Q35" s="57">
        <f t="shared" si="37"/>
        <v>0</v>
      </c>
      <c r="R35" s="57">
        <v>63434585</v>
      </c>
      <c r="S35" s="57">
        <f t="shared" si="38"/>
        <v>917341555</v>
      </c>
      <c r="T35" s="57">
        <f t="shared" si="39"/>
        <v>917341555</v>
      </c>
      <c r="U35" s="57">
        <v>63434585</v>
      </c>
      <c r="V35" s="57">
        <f t="shared" si="40"/>
        <v>0</v>
      </c>
      <c r="W35" s="57">
        <v>63434585</v>
      </c>
      <c r="X35" s="60">
        <f t="shared" si="41"/>
        <v>0</v>
      </c>
      <c r="Y35" s="61">
        <f t="shared" si="5"/>
        <v>6.4677944755058989E-2</v>
      </c>
      <c r="Z35" s="61">
        <f t="shared" si="6"/>
        <v>6.4677944755058989E-2</v>
      </c>
      <c r="AA35" s="61">
        <f t="shared" si="7"/>
        <v>6.4677944755058989E-2</v>
      </c>
      <c r="AB35" s="61">
        <f t="shared" si="8"/>
        <v>1</v>
      </c>
      <c r="AC35" s="62">
        <f t="shared" si="9"/>
        <v>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6"/>
        <v>272627831</v>
      </c>
      <c r="N36" s="65">
        <f t="shared" si="3"/>
        <v>2.6594227812020922E-5</v>
      </c>
      <c r="O36" s="57">
        <v>0</v>
      </c>
      <c r="P36" s="57">
        <v>272627831</v>
      </c>
      <c r="Q36" s="57">
        <f t="shared" si="37"/>
        <v>0</v>
      </c>
      <c r="R36" s="57">
        <v>46400759</v>
      </c>
      <c r="S36" s="57">
        <f t="shared" si="38"/>
        <v>226227072</v>
      </c>
      <c r="T36" s="57">
        <f t="shared" si="39"/>
        <v>226227072</v>
      </c>
      <c r="U36" s="57">
        <v>46400759</v>
      </c>
      <c r="V36" s="57">
        <f t="shared" si="40"/>
        <v>0</v>
      </c>
      <c r="W36" s="57">
        <v>46400759</v>
      </c>
      <c r="X36" s="60">
        <f t="shared" si="41"/>
        <v>0</v>
      </c>
      <c r="Y36" s="61">
        <f t="shared" si="5"/>
        <v>0.17019817393478071</v>
      </c>
      <c r="Z36" s="61">
        <f t="shared" si="6"/>
        <v>0.17019817393478071</v>
      </c>
      <c r="AA36" s="61">
        <f t="shared" si="7"/>
        <v>0.17019817393478071</v>
      </c>
      <c r="AB36" s="61">
        <f t="shared" si="8"/>
        <v>1</v>
      </c>
      <c r="AC36" s="62">
        <f t="shared" si="9"/>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6"/>
        <v>2454985812</v>
      </c>
      <c r="N37" s="59">
        <f t="shared" si="3"/>
        <v>2.394783090197683E-4</v>
      </c>
      <c r="O37" s="57">
        <v>0</v>
      </c>
      <c r="P37" s="57">
        <v>2454985812</v>
      </c>
      <c r="Q37" s="57">
        <f t="shared" si="37"/>
        <v>0</v>
      </c>
      <c r="R37" s="57">
        <v>973174911</v>
      </c>
      <c r="S37" s="57">
        <f t="shared" si="38"/>
        <v>1481810901</v>
      </c>
      <c r="T37" s="57">
        <f t="shared" si="39"/>
        <v>1481810901</v>
      </c>
      <c r="U37" s="57">
        <v>973174911</v>
      </c>
      <c r="V37" s="57">
        <f t="shared" si="40"/>
        <v>0</v>
      </c>
      <c r="W37" s="57">
        <v>973174911</v>
      </c>
      <c r="X37" s="60">
        <f t="shared" si="41"/>
        <v>0</v>
      </c>
      <c r="Y37" s="61">
        <f t="shared" si="5"/>
        <v>0.39640754999198341</v>
      </c>
      <c r="Z37" s="61">
        <f t="shared" si="6"/>
        <v>0.39640754999198341</v>
      </c>
      <c r="AA37" s="61">
        <f t="shared" si="7"/>
        <v>0.39640754999198341</v>
      </c>
      <c r="AB37" s="61">
        <f t="shared" si="8"/>
        <v>1</v>
      </c>
      <c r="AC37" s="62">
        <f t="shared" si="9"/>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6"/>
        <v>210019820</v>
      </c>
      <c r="N38" s="65">
        <f t="shared" si="3"/>
        <v>2.0486958054255392E-5</v>
      </c>
      <c r="O38" s="57">
        <v>0</v>
      </c>
      <c r="P38" s="57">
        <v>210019820</v>
      </c>
      <c r="Q38" s="57">
        <f t="shared" si="37"/>
        <v>0</v>
      </c>
      <c r="R38" s="57">
        <v>0</v>
      </c>
      <c r="S38" s="57">
        <f t="shared" si="38"/>
        <v>210019820</v>
      </c>
      <c r="T38" s="57">
        <f t="shared" si="39"/>
        <v>210019820</v>
      </c>
      <c r="U38" s="57">
        <v>0</v>
      </c>
      <c r="V38" s="57">
        <f t="shared" si="40"/>
        <v>0</v>
      </c>
      <c r="W38" s="57">
        <v>0</v>
      </c>
      <c r="X38" s="60">
        <f t="shared" si="41"/>
        <v>0</v>
      </c>
      <c r="Y38" s="61">
        <f t="shared" si="5"/>
        <v>0</v>
      </c>
      <c r="Z38" s="61">
        <f t="shared" si="6"/>
        <v>0</v>
      </c>
      <c r="AA38" s="61">
        <f t="shared" si="7"/>
        <v>0</v>
      </c>
      <c r="AB38" s="61" t="s">
        <v>41</v>
      </c>
      <c r="AC38" s="62" t="s">
        <v>41</v>
      </c>
    </row>
    <row r="39" spans="1:29" s="32" customFormat="1" ht="51.75" customHeight="1" x14ac:dyDescent="0.25">
      <c r="A39" s="46" t="s">
        <v>99</v>
      </c>
      <c r="B39" s="47" t="s">
        <v>42</v>
      </c>
      <c r="C39" s="47">
        <v>20</v>
      </c>
      <c r="D39" s="47" t="s">
        <v>39</v>
      </c>
      <c r="E39" s="48" t="s">
        <v>100</v>
      </c>
      <c r="F39" s="50">
        <v>6357911050</v>
      </c>
      <c r="G39" s="50">
        <f>+G40</f>
        <v>0</v>
      </c>
      <c r="H39" s="50">
        <f t="shared" ref="H39:K39" si="42">+H40</f>
        <v>0</v>
      </c>
      <c r="I39" s="50">
        <f t="shared" si="42"/>
        <v>0</v>
      </c>
      <c r="J39" s="50">
        <f t="shared" si="42"/>
        <v>0</v>
      </c>
      <c r="K39" s="50">
        <f t="shared" si="42"/>
        <v>0</v>
      </c>
      <c r="L39" s="50">
        <f t="shared" si="1"/>
        <v>0</v>
      </c>
      <c r="M39" s="49">
        <f>+F39+L39</f>
        <v>6357911050</v>
      </c>
      <c r="N39" s="51">
        <f t="shared" si="3"/>
        <v>6.2019983158749905E-4</v>
      </c>
      <c r="O39" s="50">
        <v>6357911050</v>
      </c>
      <c r="P39" s="50">
        <f>+P40</f>
        <v>0</v>
      </c>
      <c r="Q39" s="50">
        <f t="shared" si="37"/>
        <v>6357911050</v>
      </c>
      <c r="R39" s="50">
        <f>+R40</f>
        <v>0</v>
      </c>
      <c r="S39" s="50">
        <f t="shared" si="38"/>
        <v>6357911050</v>
      </c>
      <c r="T39" s="50">
        <f t="shared" si="39"/>
        <v>0</v>
      </c>
      <c r="U39" s="50">
        <f>+U40</f>
        <v>0</v>
      </c>
      <c r="V39" s="50">
        <f t="shared" si="40"/>
        <v>0</v>
      </c>
      <c r="W39" s="50">
        <f>+W40</f>
        <v>0</v>
      </c>
      <c r="X39" s="66">
        <f t="shared" si="41"/>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7"/>
        <v>0</v>
      </c>
      <c r="R40" s="57">
        <v>0</v>
      </c>
      <c r="S40" s="57">
        <f>+M40-R40</f>
        <v>0</v>
      </c>
      <c r="T40" s="57">
        <f t="shared" si="39"/>
        <v>0</v>
      </c>
      <c r="U40" s="57">
        <v>0</v>
      </c>
      <c r="V40" s="57">
        <f t="shared" si="40"/>
        <v>0</v>
      </c>
      <c r="W40" s="57">
        <v>0</v>
      </c>
      <c r="X40" s="60">
        <f t="shared" si="41"/>
        <v>0</v>
      </c>
      <c r="Y40" s="61" t="s">
        <v>613</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3">+F42+F49</f>
        <v>22397242000</v>
      </c>
      <c r="G41" s="50">
        <f t="shared" si="43"/>
        <v>0</v>
      </c>
      <c r="H41" s="50">
        <f t="shared" si="43"/>
        <v>0</v>
      </c>
      <c r="I41" s="50">
        <f t="shared" si="43"/>
        <v>0</v>
      </c>
      <c r="J41" s="50">
        <f t="shared" si="43"/>
        <v>20526548</v>
      </c>
      <c r="K41" s="50">
        <f t="shared" si="43"/>
        <v>20526548</v>
      </c>
      <c r="L41" s="50">
        <f t="shared" si="1"/>
        <v>0</v>
      </c>
      <c r="M41" s="50">
        <f t="shared" ref="M41" si="44">+M42+M49</f>
        <v>22397242000</v>
      </c>
      <c r="N41" s="51">
        <f t="shared" si="3"/>
        <v>2.1848002602088087E-3</v>
      </c>
      <c r="O41" s="50">
        <f t="shared" ref="O41:X41" si="45">+O42+O49</f>
        <v>0</v>
      </c>
      <c r="P41" s="50">
        <f t="shared" si="45"/>
        <v>15125376612.720001</v>
      </c>
      <c r="Q41" s="50">
        <f t="shared" si="45"/>
        <v>7271865387.2800007</v>
      </c>
      <c r="R41" s="50">
        <f t="shared" si="45"/>
        <v>14265324730.24</v>
      </c>
      <c r="S41" s="50">
        <f t="shared" si="45"/>
        <v>8131917269.7600002</v>
      </c>
      <c r="T41" s="50">
        <f t="shared" si="45"/>
        <v>860051882.47999966</v>
      </c>
      <c r="U41" s="50">
        <f t="shared" si="45"/>
        <v>7205079794.539999</v>
      </c>
      <c r="V41" s="50">
        <f t="shared" si="45"/>
        <v>7060244935.6999998</v>
      </c>
      <c r="W41" s="50">
        <f t="shared" si="45"/>
        <v>7109422855.9799995</v>
      </c>
      <c r="X41" s="50">
        <f t="shared" si="45"/>
        <v>95656938.560000002</v>
      </c>
      <c r="Y41" s="52">
        <f t="shared" ref="Y41:Y46" si="46">+R41/M41</f>
        <v>0.63692327520683123</v>
      </c>
      <c r="Z41" s="52">
        <f t="shared" ref="Z41:Z46" si="47">+U41/M41</f>
        <v>0.3216949566620747</v>
      </c>
      <c r="AA41" s="52">
        <f t="shared" ref="AA41:AA46" si="48">+W41/M41</f>
        <v>0.31742403176158918</v>
      </c>
      <c r="AB41" s="52">
        <f t="shared" ref="AB41" si="49">+U41/R41</f>
        <v>0.50507646554070285</v>
      </c>
      <c r="AC41" s="53">
        <f t="shared" ref="AC41" si="50">+W41/U41</f>
        <v>0.98672368089073936</v>
      </c>
    </row>
    <row r="42" spans="1:29" ht="42" customHeight="1" x14ac:dyDescent="0.25">
      <c r="A42" s="46" t="s">
        <v>105</v>
      </c>
      <c r="B42" s="47" t="s">
        <v>42</v>
      </c>
      <c r="C42" s="47">
        <v>20</v>
      </c>
      <c r="D42" s="47" t="s">
        <v>39</v>
      </c>
      <c r="E42" s="48" t="s">
        <v>106</v>
      </c>
      <c r="F42" s="50">
        <f>+F43</f>
        <v>567000000</v>
      </c>
      <c r="G42" s="50">
        <f t="shared" ref="G42:K42" si="51">+G43</f>
        <v>0</v>
      </c>
      <c r="H42" s="50">
        <f t="shared" si="51"/>
        <v>0</v>
      </c>
      <c r="I42" s="50">
        <f t="shared" si="51"/>
        <v>0</v>
      </c>
      <c r="J42" s="50">
        <f t="shared" si="51"/>
        <v>0</v>
      </c>
      <c r="K42" s="50">
        <f t="shared" si="51"/>
        <v>0</v>
      </c>
      <c r="L42" s="50">
        <f t="shared" si="1"/>
        <v>0</v>
      </c>
      <c r="M42" s="50">
        <f>+M43</f>
        <v>567000000</v>
      </c>
      <c r="N42" s="68">
        <f t="shared" si="3"/>
        <v>5.5309566576920256E-5</v>
      </c>
      <c r="O42" s="50">
        <f t="shared" ref="O42:X42" si="52">+O43</f>
        <v>0</v>
      </c>
      <c r="P42" s="50">
        <f t="shared" si="52"/>
        <v>200000</v>
      </c>
      <c r="Q42" s="50">
        <f t="shared" si="52"/>
        <v>566800000</v>
      </c>
      <c r="R42" s="50">
        <f t="shared" si="52"/>
        <v>0</v>
      </c>
      <c r="S42" s="50">
        <f t="shared" si="52"/>
        <v>567000000</v>
      </c>
      <c r="T42" s="50">
        <f t="shared" si="52"/>
        <v>200000</v>
      </c>
      <c r="U42" s="50">
        <f t="shared" si="52"/>
        <v>0</v>
      </c>
      <c r="V42" s="50">
        <f t="shared" si="52"/>
        <v>0</v>
      </c>
      <c r="W42" s="50">
        <f t="shared" si="52"/>
        <v>0</v>
      </c>
      <c r="X42" s="50">
        <f t="shared" si="52"/>
        <v>0</v>
      </c>
      <c r="Y42" s="52">
        <f t="shared" si="46"/>
        <v>0</v>
      </c>
      <c r="Z42" s="52">
        <f t="shared" si="47"/>
        <v>0</v>
      </c>
      <c r="AA42" s="52">
        <f t="shared" si="48"/>
        <v>0</v>
      </c>
      <c r="AB42" s="52" t="s">
        <v>41</v>
      </c>
      <c r="AC42" s="53" t="s">
        <v>41</v>
      </c>
    </row>
    <row r="43" spans="1:29" ht="42" customHeight="1" x14ac:dyDescent="0.25">
      <c r="A43" s="46" t="s">
        <v>107</v>
      </c>
      <c r="B43" s="47" t="s">
        <v>42</v>
      </c>
      <c r="C43" s="47">
        <v>20</v>
      </c>
      <c r="D43" s="47" t="s">
        <v>39</v>
      </c>
      <c r="E43" s="48" t="s">
        <v>108</v>
      </c>
      <c r="F43" s="50">
        <f t="shared" ref="F43:K43" si="53">+F44+F47</f>
        <v>567000000</v>
      </c>
      <c r="G43" s="50">
        <f t="shared" si="53"/>
        <v>0</v>
      </c>
      <c r="H43" s="50">
        <f t="shared" si="53"/>
        <v>0</v>
      </c>
      <c r="I43" s="50">
        <f t="shared" si="53"/>
        <v>0</v>
      </c>
      <c r="J43" s="50">
        <f t="shared" si="53"/>
        <v>0</v>
      </c>
      <c r="K43" s="50">
        <f t="shared" si="53"/>
        <v>0</v>
      </c>
      <c r="L43" s="50">
        <f t="shared" si="1"/>
        <v>0</v>
      </c>
      <c r="M43" s="50">
        <f t="shared" ref="M43" si="54">+M44+M47</f>
        <v>567000000</v>
      </c>
      <c r="N43" s="68">
        <f t="shared" si="3"/>
        <v>5.5309566576920256E-5</v>
      </c>
      <c r="O43" s="50">
        <f t="shared" ref="O43:X43" si="55">+O44+O47</f>
        <v>0</v>
      </c>
      <c r="P43" s="50">
        <f t="shared" si="55"/>
        <v>200000</v>
      </c>
      <c r="Q43" s="50">
        <f t="shared" si="55"/>
        <v>566800000</v>
      </c>
      <c r="R43" s="50">
        <f t="shared" si="55"/>
        <v>0</v>
      </c>
      <c r="S43" s="50">
        <f t="shared" si="55"/>
        <v>567000000</v>
      </c>
      <c r="T43" s="50">
        <f t="shared" si="55"/>
        <v>200000</v>
      </c>
      <c r="U43" s="50">
        <f t="shared" si="55"/>
        <v>0</v>
      </c>
      <c r="V43" s="50">
        <f t="shared" si="55"/>
        <v>0</v>
      </c>
      <c r="W43" s="50">
        <f t="shared" si="55"/>
        <v>0</v>
      </c>
      <c r="X43" s="50">
        <f t="shared" si="55"/>
        <v>0</v>
      </c>
      <c r="Y43" s="52">
        <f t="shared" si="46"/>
        <v>0</v>
      </c>
      <c r="Z43" s="52">
        <f t="shared" si="47"/>
        <v>0</v>
      </c>
      <c r="AA43" s="52">
        <f t="shared" si="48"/>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56">+G45+G46</f>
        <v>0</v>
      </c>
      <c r="H44" s="50">
        <f t="shared" si="56"/>
        <v>0</v>
      </c>
      <c r="I44" s="50">
        <f t="shared" si="56"/>
        <v>0</v>
      </c>
      <c r="J44" s="50">
        <f t="shared" si="56"/>
        <v>0</v>
      </c>
      <c r="K44" s="50">
        <f t="shared" si="56"/>
        <v>0</v>
      </c>
      <c r="L44" s="50">
        <f t="shared" si="1"/>
        <v>0</v>
      </c>
      <c r="M44" s="50">
        <f>+M45+M46</f>
        <v>537000000</v>
      </c>
      <c r="N44" s="68">
        <f t="shared" si="3"/>
        <v>5.2383134482903312E-5</v>
      </c>
      <c r="O44" s="50">
        <f t="shared" ref="O44:X44" si="57">+O45+O46</f>
        <v>0</v>
      </c>
      <c r="P44" s="50">
        <f t="shared" si="57"/>
        <v>0</v>
      </c>
      <c r="Q44" s="50">
        <f t="shared" si="57"/>
        <v>537000000</v>
      </c>
      <c r="R44" s="50">
        <f t="shared" si="57"/>
        <v>0</v>
      </c>
      <c r="S44" s="50">
        <f t="shared" si="57"/>
        <v>537000000</v>
      </c>
      <c r="T44" s="50">
        <f t="shared" si="57"/>
        <v>0</v>
      </c>
      <c r="U44" s="50">
        <f t="shared" si="57"/>
        <v>0</v>
      </c>
      <c r="V44" s="50">
        <f t="shared" si="57"/>
        <v>0</v>
      </c>
      <c r="W44" s="50">
        <f t="shared" si="57"/>
        <v>0</v>
      </c>
      <c r="X44" s="50">
        <f t="shared" si="57"/>
        <v>0</v>
      </c>
      <c r="Y44" s="52">
        <f t="shared" si="46"/>
        <v>0</v>
      </c>
      <c r="Z44" s="52">
        <f t="shared" si="47"/>
        <v>0</v>
      </c>
      <c r="AA44" s="52">
        <f t="shared" si="48"/>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8">M45-P45</f>
        <v>27000000</v>
      </c>
      <c r="R45" s="57">
        <v>0</v>
      </c>
      <c r="S45" s="57">
        <f t="shared" ref="S45:S46" si="59">+M45-R45</f>
        <v>27000000</v>
      </c>
      <c r="T45" s="57">
        <f>P45-R45</f>
        <v>0</v>
      </c>
      <c r="U45" s="57">
        <v>0</v>
      </c>
      <c r="V45" s="57">
        <f t="shared" ref="V45:V46" si="60">+R45-U45</f>
        <v>0</v>
      </c>
      <c r="W45" s="57">
        <v>0</v>
      </c>
      <c r="X45" s="60">
        <f t="shared" ref="X45:X46" si="61">+U45-W45</f>
        <v>0</v>
      </c>
      <c r="Y45" s="61">
        <f t="shared" si="46"/>
        <v>0</v>
      </c>
      <c r="Z45" s="61">
        <f t="shared" si="47"/>
        <v>0</v>
      </c>
      <c r="AA45" s="61">
        <f t="shared" si="48"/>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62">+F46+L46</f>
        <v>510000000</v>
      </c>
      <c r="N46" s="64">
        <f t="shared" si="3"/>
        <v>4.9749345598288059E-5</v>
      </c>
      <c r="O46" s="57">
        <v>0</v>
      </c>
      <c r="P46" s="57">
        <v>0</v>
      </c>
      <c r="Q46" s="57">
        <f t="shared" si="58"/>
        <v>510000000</v>
      </c>
      <c r="R46" s="57">
        <v>0</v>
      </c>
      <c r="S46" s="57">
        <f t="shared" si="59"/>
        <v>510000000</v>
      </c>
      <c r="T46" s="57">
        <f t="shared" ref="T46" si="63">P46-R46</f>
        <v>0</v>
      </c>
      <c r="U46" s="57">
        <v>0</v>
      </c>
      <c r="V46" s="57">
        <f t="shared" si="60"/>
        <v>0</v>
      </c>
      <c r="W46" s="57">
        <v>0</v>
      </c>
      <c r="X46" s="60">
        <f t="shared" si="61"/>
        <v>0</v>
      </c>
      <c r="Y46" s="61">
        <f t="shared" si="46"/>
        <v>0</v>
      </c>
      <c r="Z46" s="61">
        <f t="shared" si="47"/>
        <v>0</v>
      </c>
      <c r="AA46" s="61">
        <f t="shared" si="48"/>
        <v>0</v>
      </c>
      <c r="AB46" s="61" t="s">
        <v>41</v>
      </c>
      <c r="AC46" s="62" t="s">
        <v>41</v>
      </c>
    </row>
    <row r="47" spans="1:29" ht="66" customHeight="1" x14ac:dyDescent="0.25">
      <c r="A47" s="46" t="s">
        <v>115</v>
      </c>
      <c r="B47" s="47" t="s">
        <v>42</v>
      </c>
      <c r="C47" s="47">
        <v>20</v>
      </c>
      <c r="D47" s="47" t="s">
        <v>39</v>
      </c>
      <c r="E47" s="48" t="s">
        <v>116</v>
      </c>
      <c r="F47" s="50">
        <f>SUM(F48)</f>
        <v>30000000</v>
      </c>
      <c r="G47" s="50">
        <f t="shared" ref="G47:X47" si="64">+G48</f>
        <v>0</v>
      </c>
      <c r="H47" s="50">
        <f t="shared" si="64"/>
        <v>0</v>
      </c>
      <c r="I47" s="50">
        <f t="shared" si="64"/>
        <v>0</v>
      </c>
      <c r="J47" s="50">
        <f t="shared" si="64"/>
        <v>0</v>
      </c>
      <c r="K47" s="50">
        <f t="shared" si="64"/>
        <v>0</v>
      </c>
      <c r="L47" s="50">
        <f t="shared" si="1"/>
        <v>0</v>
      </c>
      <c r="M47" s="50">
        <f t="shared" si="64"/>
        <v>30000000</v>
      </c>
      <c r="N47" s="68">
        <f t="shared" si="3"/>
        <v>2.9264320940169447E-6</v>
      </c>
      <c r="O47" s="50">
        <f t="shared" si="64"/>
        <v>0</v>
      </c>
      <c r="P47" s="50">
        <f t="shared" si="64"/>
        <v>200000</v>
      </c>
      <c r="Q47" s="50">
        <f t="shared" si="64"/>
        <v>29800000</v>
      </c>
      <c r="R47" s="50">
        <f t="shared" si="64"/>
        <v>0</v>
      </c>
      <c r="S47" s="50">
        <f t="shared" si="64"/>
        <v>30000000</v>
      </c>
      <c r="T47" s="50">
        <f t="shared" si="64"/>
        <v>200000</v>
      </c>
      <c r="U47" s="50">
        <f t="shared" si="64"/>
        <v>0</v>
      </c>
      <c r="V47" s="50">
        <f t="shared" si="64"/>
        <v>0</v>
      </c>
      <c r="W47" s="50">
        <f t="shared" si="64"/>
        <v>0</v>
      </c>
      <c r="X47" s="50">
        <f t="shared" si="64"/>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200000</v>
      </c>
      <c r="Q48" s="57">
        <f t="shared" ref="Q48" si="65">M48-P48</f>
        <v>29800000</v>
      </c>
      <c r="R48" s="57">
        <v>0</v>
      </c>
      <c r="S48" s="57">
        <f>+M48-R48</f>
        <v>30000000</v>
      </c>
      <c r="T48" s="57">
        <f>P48-R48</f>
        <v>200000</v>
      </c>
      <c r="U48" s="57">
        <v>0</v>
      </c>
      <c r="V48" s="57">
        <f t="shared" ref="V48" si="66">+R48-U48</f>
        <v>0</v>
      </c>
      <c r="W48" s="57">
        <v>0</v>
      </c>
      <c r="X48" s="60">
        <f t="shared" ref="X48" si="67">+U48-W48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8">+F50+F67</f>
        <v>21830242000</v>
      </c>
      <c r="G49" s="50">
        <f t="shared" si="68"/>
        <v>0</v>
      </c>
      <c r="H49" s="50">
        <f t="shared" si="68"/>
        <v>0</v>
      </c>
      <c r="I49" s="50">
        <f t="shared" si="68"/>
        <v>0</v>
      </c>
      <c r="J49" s="50">
        <f t="shared" si="68"/>
        <v>20526548</v>
      </c>
      <c r="K49" s="50">
        <f t="shared" si="68"/>
        <v>20526548</v>
      </c>
      <c r="L49" s="50">
        <f t="shared" si="1"/>
        <v>0</v>
      </c>
      <c r="M49" s="50">
        <f t="shared" ref="M49" si="69">+M50+M67</f>
        <v>21830242000</v>
      </c>
      <c r="N49" s="51">
        <f t="shared" si="3"/>
        <v>2.1294906936318884E-3</v>
      </c>
      <c r="O49" s="50">
        <f t="shared" ref="O49:X49" si="70">+O50+O67</f>
        <v>0</v>
      </c>
      <c r="P49" s="50">
        <f t="shared" si="70"/>
        <v>15125176612.720001</v>
      </c>
      <c r="Q49" s="50">
        <f t="shared" si="70"/>
        <v>6705065387.2800007</v>
      </c>
      <c r="R49" s="50">
        <f t="shared" si="70"/>
        <v>14265324730.24</v>
      </c>
      <c r="S49" s="50">
        <f t="shared" si="70"/>
        <v>7564917269.7600002</v>
      </c>
      <c r="T49" s="50">
        <f t="shared" si="70"/>
        <v>859851882.47999966</v>
      </c>
      <c r="U49" s="50">
        <f t="shared" si="70"/>
        <v>7205079794.539999</v>
      </c>
      <c r="V49" s="50">
        <f t="shared" si="70"/>
        <v>7060244935.6999998</v>
      </c>
      <c r="W49" s="50">
        <f t="shared" si="70"/>
        <v>7109422855.9799995</v>
      </c>
      <c r="X49" s="50">
        <f t="shared" si="70"/>
        <v>95656938.560000002</v>
      </c>
      <c r="Y49" s="52">
        <f t="shared" si="5"/>
        <v>0.65346617459577405</v>
      </c>
      <c r="Z49" s="52">
        <f t="shared" si="6"/>
        <v>0.33005038581523738</v>
      </c>
      <c r="AA49" s="52">
        <f t="shared" si="7"/>
        <v>0.32566853157101966</v>
      </c>
      <c r="AB49" s="52">
        <f t="shared" si="8"/>
        <v>0.50507646554070285</v>
      </c>
      <c r="AC49" s="53">
        <f t="shared" si="9"/>
        <v>0.98672368089073936</v>
      </c>
    </row>
    <row r="50" spans="1:29" ht="42" customHeight="1" x14ac:dyDescent="0.25">
      <c r="A50" s="46" t="s">
        <v>121</v>
      </c>
      <c r="B50" s="47" t="s">
        <v>42</v>
      </c>
      <c r="C50" s="47">
        <v>20</v>
      </c>
      <c r="D50" s="47" t="s">
        <v>39</v>
      </c>
      <c r="E50" s="48" t="s">
        <v>122</v>
      </c>
      <c r="F50" s="50">
        <f t="shared" ref="F50:K50" si="71">+F51+F55+F62</f>
        <v>397971097</v>
      </c>
      <c r="G50" s="50">
        <f t="shared" si="71"/>
        <v>0</v>
      </c>
      <c r="H50" s="50">
        <f t="shared" si="71"/>
        <v>0</v>
      </c>
      <c r="I50" s="50">
        <f t="shared" si="71"/>
        <v>0</v>
      </c>
      <c r="J50" s="50">
        <f t="shared" si="71"/>
        <v>13502500</v>
      </c>
      <c r="K50" s="50">
        <f t="shared" si="71"/>
        <v>0</v>
      </c>
      <c r="L50" s="50">
        <f t="shared" si="1"/>
        <v>13502500</v>
      </c>
      <c r="M50" s="50">
        <f t="shared" ref="M50" si="72">+M51+M55+M62</f>
        <v>411473597</v>
      </c>
      <c r="N50" s="70">
        <f t="shared" si="3"/>
        <v>4.0138318003379815E-5</v>
      </c>
      <c r="O50" s="50">
        <f t="shared" ref="O50:X50" si="73">+O51+O55+O62</f>
        <v>0</v>
      </c>
      <c r="P50" s="50">
        <f t="shared" si="73"/>
        <v>197643013.68000001</v>
      </c>
      <c r="Q50" s="50">
        <f t="shared" si="73"/>
        <v>213830583.31999999</v>
      </c>
      <c r="R50" s="50">
        <f t="shared" si="73"/>
        <v>184598163.59999999</v>
      </c>
      <c r="S50" s="50">
        <f t="shared" si="73"/>
        <v>226875433.40000001</v>
      </c>
      <c r="T50" s="50">
        <f t="shared" si="73"/>
        <v>13044850.08</v>
      </c>
      <c r="U50" s="50">
        <f t="shared" si="73"/>
        <v>86602931.150000006</v>
      </c>
      <c r="V50" s="50">
        <f t="shared" si="73"/>
        <v>97995232.450000003</v>
      </c>
      <c r="W50" s="50">
        <f t="shared" si="73"/>
        <v>65637083.799999997</v>
      </c>
      <c r="X50" s="50">
        <f t="shared" si="73"/>
        <v>20965847.349999998</v>
      </c>
      <c r="Y50" s="52">
        <f t="shared" si="5"/>
        <v>0.44862699562227315</v>
      </c>
      <c r="Z50" s="52">
        <f t="shared" si="6"/>
        <v>0.21047020217435727</v>
      </c>
      <c r="AA50" s="52">
        <f t="shared" si="7"/>
        <v>0.15951712158095041</v>
      </c>
      <c r="AB50" s="52">
        <f t="shared" si="8"/>
        <v>0.46914297228685981</v>
      </c>
      <c r="AC50" s="53">
        <f t="shared" si="9"/>
        <v>0.75790834014975472</v>
      </c>
    </row>
    <row r="51" spans="1:29" ht="66" customHeight="1" x14ac:dyDescent="0.25">
      <c r="A51" s="46" t="s">
        <v>123</v>
      </c>
      <c r="B51" s="47" t="s">
        <v>42</v>
      </c>
      <c r="C51" s="47">
        <v>20</v>
      </c>
      <c r="D51" s="47" t="s">
        <v>39</v>
      </c>
      <c r="E51" s="48" t="s">
        <v>124</v>
      </c>
      <c r="F51" s="50">
        <f>SUM(F52:F54)</f>
        <v>108052511</v>
      </c>
      <c r="G51" s="50">
        <f t="shared" ref="G51:K51" si="74">SUM(G52:G54)</f>
        <v>0</v>
      </c>
      <c r="H51" s="50">
        <f t="shared" si="74"/>
        <v>0</v>
      </c>
      <c r="I51" s="50">
        <f t="shared" si="74"/>
        <v>0</v>
      </c>
      <c r="J51" s="50">
        <f t="shared" si="74"/>
        <v>2500</v>
      </c>
      <c r="K51" s="50">
        <f t="shared" si="74"/>
        <v>0</v>
      </c>
      <c r="L51" s="50">
        <f t="shared" si="1"/>
        <v>2500</v>
      </c>
      <c r="M51" s="50">
        <f>SUM(M52:M54)</f>
        <v>108055011</v>
      </c>
      <c r="N51" s="70">
        <f t="shared" si="3"/>
        <v>1.05405217369918E-5</v>
      </c>
      <c r="O51" s="50">
        <f t="shared" ref="O51" si="75">+O52+O53</f>
        <v>0</v>
      </c>
      <c r="P51" s="50">
        <f t="shared" ref="P51:X51" si="76">SUM(P52:P54)</f>
        <v>57286390</v>
      </c>
      <c r="Q51" s="50">
        <f t="shared" si="76"/>
        <v>50768621</v>
      </c>
      <c r="R51" s="50">
        <f t="shared" si="76"/>
        <v>49081555</v>
      </c>
      <c r="S51" s="50">
        <f t="shared" si="76"/>
        <v>58973456</v>
      </c>
      <c r="T51" s="50">
        <f t="shared" si="76"/>
        <v>8204835</v>
      </c>
      <c r="U51" s="50">
        <f t="shared" si="76"/>
        <v>34450000</v>
      </c>
      <c r="V51" s="50">
        <f t="shared" si="76"/>
        <v>14631555</v>
      </c>
      <c r="W51" s="50">
        <f t="shared" si="76"/>
        <v>23900000</v>
      </c>
      <c r="X51" s="50">
        <f t="shared" si="76"/>
        <v>10550000</v>
      </c>
      <c r="Y51" s="52">
        <f t="shared" si="5"/>
        <v>0.45422747678032255</v>
      </c>
      <c r="Z51" s="52">
        <f t="shared" si="6"/>
        <v>0.31881908743686121</v>
      </c>
      <c r="AA51" s="52">
        <f t="shared" si="7"/>
        <v>0.22118363395474552</v>
      </c>
      <c r="AB51" s="52">
        <f t="shared" si="8"/>
        <v>0.7018930023712574</v>
      </c>
      <c r="AC51" s="53">
        <f t="shared" si="9"/>
        <v>0.69375907111756163</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3"/>
        <v>1.0250141732623881E-5</v>
      </c>
      <c r="O52" s="57">
        <v>0</v>
      </c>
      <c r="P52" s="57">
        <v>55682268</v>
      </c>
      <c r="Q52" s="57">
        <f t="shared" ref="Q52:Q54" si="77">M52-P52</f>
        <v>49395944</v>
      </c>
      <c r="R52" s="57">
        <v>47713735</v>
      </c>
      <c r="S52" s="57">
        <f t="shared" ref="S52:S66" si="78">+M52-R52</f>
        <v>57364477</v>
      </c>
      <c r="T52" s="57">
        <f>P52-R52</f>
        <v>7968533</v>
      </c>
      <c r="U52" s="57">
        <v>33400000</v>
      </c>
      <c r="V52" s="57">
        <f t="shared" ref="V52:V66" si="79">+R52-U52</f>
        <v>14313735</v>
      </c>
      <c r="W52" s="57">
        <v>23200000</v>
      </c>
      <c r="X52" s="60">
        <f t="shared" ref="X52:X54" si="80">+U52-W52</f>
        <v>10200000</v>
      </c>
      <c r="Y52" s="61">
        <f t="shared" si="5"/>
        <v>0.45407829170142333</v>
      </c>
      <c r="Z52" s="61">
        <f t="shared" si="6"/>
        <v>0.31785847288684355</v>
      </c>
      <c r="AA52" s="61">
        <f t="shared" si="7"/>
        <v>0.22078792128666977</v>
      </c>
      <c r="AB52" s="61">
        <f t="shared" si="8"/>
        <v>0.70000807943456955</v>
      </c>
      <c r="AC52" s="62">
        <f t="shared" si="9"/>
        <v>0.69461077844311381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1601622</v>
      </c>
      <c r="Q53" s="57">
        <f t="shared" si="77"/>
        <v>1372677</v>
      </c>
      <c r="R53" s="57">
        <v>1367820</v>
      </c>
      <c r="S53" s="57">
        <f t="shared" si="78"/>
        <v>1606479</v>
      </c>
      <c r="T53" s="57">
        <f>P53-R53</f>
        <v>233802</v>
      </c>
      <c r="U53" s="57">
        <v>1050000</v>
      </c>
      <c r="V53" s="57">
        <f t="shared" si="79"/>
        <v>317820</v>
      </c>
      <c r="W53" s="57">
        <v>700000</v>
      </c>
      <c r="X53" s="60">
        <f t="shared" si="80"/>
        <v>350000</v>
      </c>
      <c r="Y53" s="61">
        <f t="shared" si="5"/>
        <v>0.45987979016232061</v>
      </c>
      <c r="Z53" s="61">
        <f t="shared" si="6"/>
        <v>0.35302435968945961</v>
      </c>
      <c r="AA53" s="61">
        <f t="shared" si="7"/>
        <v>0.23534957312630639</v>
      </c>
      <c r="AB53" s="61">
        <f t="shared" si="8"/>
        <v>0.76764486555248501</v>
      </c>
      <c r="AC53" s="62">
        <f t="shared" si="9"/>
        <v>0.66666666666666663</v>
      </c>
    </row>
    <row r="54" spans="1:29" ht="42" customHeight="1" x14ac:dyDescent="0.25">
      <c r="A54" s="54" t="s">
        <v>541</v>
      </c>
      <c r="B54" s="55" t="s">
        <v>42</v>
      </c>
      <c r="C54" s="55">
        <v>20</v>
      </c>
      <c r="D54" s="55" t="s">
        <v>39</v>
      </c>
      <c r="E54" s="69" t="s">
        <v>542</v>
      </c>
      <c r="F54" s="57">
        <v>0</v>
      </c>
      <c r="G54" s="57">
        <v>0</v>
      </c>
      <c r="H54" s="57">
        <v>0</v>
      </c>
      <c r="I54" s="57">
        <v>0</v>
      </c>
      <c r="J54" s="57">
        <v>2500</v>
      </c>
      <c r="K54" s="57">
        <v>0</v>
      </c>
      <c r="L54" s="57">
        <f t="shared" si="1"/>
        <v>2500</v>
      </c>
      <c r="M54" s="58">
        <f>+F54+L54</f>
        <v>2500</v>
      </c>
      <c r="N54" s="63"/>
      <c r="O54" s="57"/>
      <c r="P54" s="57">
        <v>2500</v>
      </c>
      <c r="Q54" s="57">
        <f t="shared" si="77"/>
        <v>0</v>
      </c>
      <c r="R54" s="57">
        <v>0</v>
      </c>
      <c r="S54" s="57">
        <f t="shared" si="78"/>
        <v>2500</v>
      </c>
      <c r="T54" s="57">
        <f>P54-R54</f>
        <v>2500</v>
      </c>
      <c r="U54" s="57">
        <v>0</v>
      </c>
      <c r="V54" s="57">
        <f t="shared" si="79"/>
        <v>0</v>
      </c>
      <c r="W54" s="57">
        <v>0</v>
      </c>
      <c r="X54" s="60">
        <f t="shared" si="80"/>
        <v>0</v>
      </c>
      <c r="Y54" s="61">
        <f t="shared" si="5"/>
        <v>0</v>
      </c>
      <c r="Z54" s="61">
        <f t="shared" si="6"/>
        <v>0</v>
      </c>
      <c r="AA54" s="61">
        <f t="shared" si="7"/>
        <v>0</v>
      </c>
      <c r="AB54" s="61" t="s">
        <v>41</v>
      </c>
      <c r="AC54" s="62" t="s">
        <v>41</v>
      </c>
    </row>
    <row r="55" spans="1:29" ht="67.5" customHeight="1" x14ac:dyDescent="0.25">
      <c r="A55" s="71" t="s">
        <v>129</v>
      </c>
      <c r="B55" s="47" t="s">
        <v>42</v>
      </c>
      <c r="C55" s="47">
        <v>20</v>
      </c>
      <c r="D55" s="47" t="s">
        <v>39</v>
      </c>
      <c r="E55" s="48" t="s">
        <v>130</v>
      </c>
      <c r="F55" s="50">
        <f>SUM(F56:F61)</f>
        <v>188131108</v>
      </c>
      <c r="G55" s="50">
        <f t="shared" ref="G55:X55" si="81">SUM(G56:G61)</f>
        <v>0</v>
      </c>
      <c r="H55" s="50">
        <f t="shared" si="81"/>
        <v>0</v>
      </c>
      <c r="I55" s="50">
        <f t="shared" si="81"/>
        <v>0</v>
      </c>
      <c r="J55" s="50">
        <f t="shared" si="81"/>
        <v>10000000</v>
      </c>
      <c r="K55" s="50">
        <f t="shared" si="81"/>
        <v>0</v>
      </c>
      <c r="L55" s="50">
        <f t="shared" si="1"/>
        <v>10000000</v>
      </c>
      <c r="M55" s="50">
        <f t="shared" si="81"/>
        <v>198131108</v>
      </c>
      <c r="N55" s="70">
        <f t="shared" ref="N55:N118" si="82">M55/$M$345</f>
        <v>1.9327241109144582E-5</v>
      </c>
      <c r="O55" s="50">
        <f t="shared" si="81"/>
        <v>0</v>
      </c>
      <c r="P55" s="50">
        <f t="shared" si="81"/>
        <v>102853123.67999999</v>
      </c>
      <c r="Q55" s="50">
        <f t="shared" si="81"/>
        <v>95277984.320000008</v>
      </c>
      <c r="R55" s="50">
        <f t="shared" si="81"/>
        <v>98016608.599999994</v>
      </c>
      <c r="S55" s="50">
        <f t="shared" si="81"/>
        <v>100114499.40000001</v>
      </c>
      <c r="T55" s="50">
        <f t="shared" si="81"/>
        <v>4836515.08</v>
      </c>
      <c r="U55" s="50">
        <f t="shared" si="81"/>
        <v>41706681.149999999</v>
      </c>
      <c r="V55" s="50">
        <f t="shared" si="81"/>
        <v>56309927.450000003</v>
      </c>
      <c r="W55" s="50">
        <f t="shared" si="81"/>
        <v>31797083.800000001</v>
      </c>
      <c r="X55" s="50">
        <f t="shared" si="81"/>
        <v>9909597.3499999978</v>
      </c>
      <c r="Y55" s="52">
        <f t="shared" si="5"/>
        <v>0.49470580157458161</v>
      </c>
      <c r="Z55" s="52">
        <f t="shared" si="6"/>
        <v>0.21050041849056836</v>
      </c>
      <c r="AA55" s="52">
        <f t="shared" si="7"/>
        <v>0.16048506527304132</v>
      </c>
      <c r="AB55" s="52">
        <f t="shared" si="8"/>
        <v>0.42550626619007509</v>
      </c>
      <c r="AC55" s="53">
        <f t="shared" si="9"/>
        <v>0.76239784426001977</v>
      </c>
    </row>
    <row r="56" spans="1:29" ht="70.5" customHeight="1" x14ac:dyDescent="0.25">
      <c r="A56" s="72" t="s">
        <v>131</v>
      </c>
      <c r="B56" s="55" t="s">
        <v>42</v>
      </c>
      <c r="C56" s="55">
        <v>20</v>
      </c>
      <c r="D56" s="55" t="s">
        <v>39</v>
      </c>
      <c r="E56" s="56" t="s">
        <v>132</v>
      </c>
      <c r="F56" s="57">
        <v>29626524</v>
      </c>
      <c r="G56" s="57">
        <v>0</v>
      </c>
      <c r="H56" s="57">
        <v>0</v>
      </c>
      <c r="I56" s="57">
        <v>0</v>
      </c>
      <c r="J56" s="57">
        <v>0</v>
      </c>
      <c r="K56" s="57">
        <v>0</v>
      </c>
      <c r="L56" s="57">
        <f t="shared" si="1"/>
        <v>0</v>
      </c>
      <c r="M56" s="58">
        <f t="shared" ref="M56:M61" si="83">+F56+L56</f>
        <v>29626524</v>
      </c>
      <c r="N56" s="64">
        <f t="shared" si="82"/>
        <v>2.890000355592109E-6</v>
      </c>
      <c r="O56" s="57">
        <v>0</v>
      </c>
      <c r="P56" s="57">
        <v>7431710</v>
      </c>
      <c r="Q56" s="57">
        <f t="shared" ref="Q56:Q61" si="84">M56-P56</f>
        <v>22194814</v>
      </c>
      <c r="R56" s="57">
        <v>6369825</v>
      </c>
      <c r="S56" s="57">
        <f t="shared" si="78"/>
        <v>23256699</v>
      </c>
      <c r="T56" s="57">
        <f t="shared" ref="T56:T66" si="85">P56-R56</f>
        <v>1061885</v>
      </c>
      <c r="U56" s="57">
        <v>990000</v>
      </c>
      <c r="V56" s="57">
        <f t="shared" si="79"/>
        <v>5379825</v>
      </c>
      <c r="W56" s="57">
        <v>710000</v>
      </c>
      <c r="X56" s="60">
        <f t="shared" ref="X56:X66" si="86">+U56-W56</f>
        <v>280000</v>
      </c>
      <c r="Y56" s="61">
        <f t="shared" si="5"/>
        <v>0.21500412940782387</v>
      </c>
      <c r="Z56" s="61">
        <f t="shared" si="6"/>
        <v>3.3416002498301858E-2</v>
      </c>
      <c r="AA56" s="61">
        <f t="shared" si="7"/>
        <v>2.3965011892721537E-2</v>
      </c>
      <c r="AB56" s="61">
        <f t="shared" si="8"/>
        <v>0.15542028234684627</v>
      </c>
      <c r="AC56" s="62">
        <f t="shared" si="9"/>
        <v>0.71717171717171713</v>
      </c>
    </row>
    <row r="57" spans="1:29" ht="70.5" customHeight="1" x14ac:dyDescent="0.25">
      <c r="A57" s="72" t="s">
        <v>133</v>
      </c>
      <c r="B57" s="55" t="s">
        <v>42</v>
      </c>
      <c r="C57" s="55">
        <v>20</v>
      </c>
      <c r="D57" s="55" t="s">
        <v>39</v>
      </c>
      <c r="E57" s="56" t="s">
        <v>134</v>
      </c>
      <c r="F57" s="57">
        <v>67160143</v>
      </c>
      <c r="G57" s="57">
        <v>0</v>
      </c>
      <c r="H57" s="57">
        <v>0</v>
      </c>
      <c r="I57" s="57">
        <v>0</v>
      </c>
      <c r="J57" s="57">
        <v>0</v>
      </c>
      <c r="K57" s="57">
        <v>0</v>
      </c>
      <c r="L57" s="57">
        <f t="shared" si="1"/>
        <v>0</v>
      </c>
      <c r="M57" s="58">
        <f t="shared" si="83"/>
        <v>67160143</v>
      </c>
      <c r="N57" s="65">
        <f t="shared" si="82"/>
        <v>6.5513199304655813E-6</v>
      </c>
      <c r="O57" s="57">
        <v>0</v>
      </c>
      <c r="P57" s="57">
        <v>36652823.600000001</v>
      </c>
      <c r="Q57" s="57">
        <f t="shared" si="84"/>
        <v>30507319.399999999</v>
      </c>
      <c r="R57" s="57">
        <v>36651823.600000001</v>
      </c>
      <c r="S57" s="57">
        <f t="shared" si="78"/>
        <v>30508319.399999999</v>
      </c>
      <c r="T57" s="57">
        <f t="shared" si="85"/>
        <v>1000</v>
      </c>
      <c r="U57" s="57">
        <v>20618078.149999999</v>
      </c>
      <c r="V57" s="57">
        <f t="shared" si="79"/>
        <v>16033745.450000003</v>
      </c>
      <c r="W57" s="57">
        <v>18118480.800000001</v>
      </c>
      <c r="X57" s="60">
        <f t="shared" si="86"/>
        <v>2499597.3499999978</v>
      </c>
      <c r="Y57" s="61">
        <f t="shared" si="5"/>
        <v>0.54573772423325551</v>
      </c>
      <c r="Z57" s="61">
        <f t="shared" si="6"/>
        <v>0.30699872318616117</v>
      </c>
      <c r="AA57" s="61">
        <f t="shared" si="7"/>
        <v>0.26978025940177047</v>
      </c>
      <c r="AB57" s="61">
        <f t="shared" si="8"/>
        <v>0.56253894417411743</v>
      </c>
      <c r="AC57" s="62">
        <f t="shared" si="9"/>
        <v>0.8787667147337882</v>
      </c>
    </row>
    <row r="58" spans="1:29" ht="70.5" customHeight="1" x14ac:dyDescent="0.25">
      <c r="A58" s="72" t="s">
        <v>135</v>
      </c>
      <c r="B58" s="55" t="s">
        <v>42</v>
      </c>
      <c r="C58" s="55">
        <v>20</v>
      </c>
      <c r="D58" s="55" t="s">
        <v>39</v>
      </c>
      <c r="E58" s="56" t="s">
        <v>136</v>
      </c>
      <c r="F58" s="57">
        <v>36885931</v>
      </c>
      <c r="G58" s="57">
        <v>0</v>
      </c>
      <c r="H58" s="57">
        <v>0</v>
      </c>
      <c r="I58" s="57">
        <v>0</v>
      </c>
      <c r="J58" s="57">
        <v>0</v>
      </c>
      <c r="K58" s="57">
        <v>0</v>
      </c>
      <c r="L58" s="57">
        <f t="shared" si="1"/>
        <v>0</v>
      </c>
      <c r="M58" s="58">
        <f t="shared" si="83"/>
        <v>36885931</v>
      </c>
      <c r="N58" s="64">
        <f t="shared" si="82"/>
        <v>3.5981390765364846E-6</v>
      </c>
      <c r="O58" s="57">
        <v>0</v>
      </c>
      <c r="P58" s="57">
        <v>20315039</v>
      </c>
      <c r="Q58" s="57">
        <f t="shared" si="84"/>
        <v>16570892</v>
      </c>
      <c r="R58" s="57">
        <v>19933143</v>
      </c>
      <c r="S58" s="57">
        <f t="shared" si="78"/>
        <v>16952788</v>
      </c>
      <c r="T58" s="57">
        <f t="shared" si="85"/>
        <v>381896</v>
      </c>
      <c r="U58" s="57">
        <v>5825000</v>
      </c>
      <c r="V58" s="57">
        <f t="shared" si="79"/>
        <v>14108143</v>
      </c>
      <c r="W58" s="57">
        <v>3105000</v>
      </c>
      <c r="X58" s="60">
        <f t="shared" si="86"/>
        <v>2720000</v>
      </c>
      <c r="Y58" s="61">
        <f t="shared" si="5"/>
        <v>0.54039961740426179</v>
      </c>
      <c r="Z58" s="61">
        <f t="shared" si="6"/>
        <v>0.1579192890644403</v>
      </c>
      <c r="AA58" s="61">
        <f t="shared" si="7"/>
        <v>8.4178436488426989E-2</v>
      </c>
      <c r="AB58" s="61">
        <f t="shared" si="8"/>
        <v>0.29222687059436636</v>
      </c>
      <c r="AC58" s="62">
        <f t="shared" si="9"/>
        <v>0.53304721030042923</v>
      </c>
    </row>
    <row r="59" spans="1:29" ht="42" customHeight="1" x14ac:dyDescent="0.25">
      <c r="A59" s="72" t="s">
        <v>137</v>
      </c>
      <c r="B59" s="55" t="s">
        <v>42</v>
      </c>
      <c r="C59" s="55">
        <v>20</v>
      </c>
      <c r="D59" s="55" t="s">
        <v>39</v>
      </c>
      <c r="E59" s="56" t="s">
        <v>138</v>
      </c>
      <c r="F59" s="57">
        <v>38212556</v>
      </c>
      <c r="G59" s="57">
        <v>0</v>
      </c>
      <c r="H59" s="57">
        <v>0</v>
      </c>
      <c r="I59" s="57">
        <v>0</v>
      </c>
      <c r="J59" s="57">
        <v>0</v>
      </c>
      <c r="K59" s="57">
        <v>0</v>
      </c>
      <c r="L59" s="57">
        <f t="shared" si="1"/>
        <v>0</v>
      </c>
      <c r="M59" s="58">
        <f t="shared" si="83"/>
        <v>38212556</v>
      </c>
      <c r="N59" s="64">
        <f t="shared" si="82"/>
        <v>3.7275483424273253E-6</v>
      </c>
      <c r="O59" s="57">
        <v>0</v>
      </c>
      <c r="P59" s="57">
        <v>20537808</v>
      </c>
      <c r="Q59" s="57">
        <f t="shared" si="84"/>
        <v>17674748</v>
      </c>
      <c r="R59" s="57">
        <v>18054344</v>
      </c>
      <c r="S59" s="57">
        <f t="shared" si="78"/>
        <v>20158212</v>
      </c>
      <c r="T59" s="57">
        <f t="shared" si="85"/>
        <v>2483464</v>
      </c>
      <c r="U59" s="57">
        <v>10000000</v>
      </c>
      <c r="V59" s="57">
        <f t="shared" si="79"/>
        <v>8054344</v>
      </c>
      <c r="W59" s="57">
        <v>6750000</v>
      </c>
      <c r="X59" s="60">
        <f t="shared" si="86"/>
        <v>3250000</v>
      </c>
      <c r="Y59" s="61">
        <f t="shared" si="5"/>
        <v>0.47247150910292418</v>
      </c>
      <c r="Z59" s="61">
        <f t="shared" si="6"/>
        <v>0.26169408819446677</v>
      </c>
      <c r="AA59" s="61">
        <f t="shared" si="7"/>
        <v>0.17664350953126506</v>
      </c>
      <c r="AB59" s="61">
        <f t="shared" si="8"/>
        <v>0.55388332026907205</v>
      </c>
      <c r="AC59" s="62">
        <f t="shared" si="9"/>
        <v>0.67500000000000004</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83"/>
        <v>12350190</v>
      </c>
      <c r="N60" s="63">
        <f t="shared" si="82"/>
        <v>1.2047330794402377E-6</v>
      </c>
      <c r="O60" s="57">
        <v>0</v>
      </c>
      <c r="P60" s="57">
        <v>11267153</v>
      </c>
      <c r="Q60" s="57">
        <f t="shared" si="84"/>
        <v>1083037</v>
      </c>
      <c r="R60" s="57">
        <v>11080805</v>
      </c>
      <c r="S60" s="57">
        <f t="shared" si="78"/>
        <v>1269385</v>
      </c>
      <c r="T60" s="57">
        <f t="shared" si="85"/>
        <v>186348</v>
      </c>
      <c r="U60" s="57">
        <v>870000</v>
      </c>
      <c r="V60" s="57">
        <f t="shared" si="79"/>
        <v>10210805</v>
      </c>
      <c r="W60" s="57">
        <v>560000</v>
      </c>
      <c r="X60" s="60">
        <f t="shared" si="86"/>
        <v>310000</v>
      </c>
      <c r="Y60" s="61">
        <f t="shared" si="5"/>
        <v>0.89721737074490349</v>
      </c>
      <c r="Z60" s="61">
        <f t="shared" si="6"/>
        <v>7.0444260371702788E-2</v>
      </c>
      <c r="AA60" s="61">
        <f t="shared" si="7"/>
        <v>4.5343431963394895E-2</v>
      </c>
      <c r="AB60" s="61">
        <f t="shared" si="8"/>
        <v>7.8514151273305507E-2</v>
      </c>
      <c r="AC60" s="62">
        <f t="shared" si="9"/>
        <v>0.64367816091954022</v>
      </c>
    </row>
    <row r="61" spans="1:29" ht="42" customHeight="1" x14ac:dyDescent="0.25">
      <c r="A61" s="72" t="s">
        <v>141</v>
      </c>
      <c r="B61" s="55" t="s">
        <v>42</v>
      </c>
      <c r="C61" s="55">
        <v>20</v>
      </c>
      <c r="D61" s="55" t="s">
        <v>39</v>
      </c>
      <c r="E61" s="56" t="s">
        <v>142</v>
      </c>
      <c r="F61" s="57">
        <v>13895764</v>
      </c>
      <c r="G61" s="57">
        <v>0</v>
      </c>
      <c r="H61" s="57">
        <v>0</v>
      </c>
      <c r="I61" s="57">
        <v>0</v>
      </c>
      <c r="J61" s="57"/>
      <c r="K61" s="57">
        <v>0</v>
      </c>
      <c r="L61" s="57">
        <f t="shared" si="1"/>
        <v>0</v>
      </c>
      <c r="M61" s="58">
        <f t="shared" si="83"/>
        <v>13895764</v>
      </c>
      <c r="N61" s="64">
        <f t="shared" si="82"/>
        <v>1.3555003246828425E-6</v>
      </c>
      <c r="O61" s="57">
        <v>0</v>
      </c>
      <c r="P61" s="57">
        <v>6648590.0800000001</v>
      </c>
      <c r="Q61" s="57">
        <f t="shared" si="84"/>
        <v>7247173.9199999999</v>
      </c>
      <c r="R61" s="57">
        <v>5926668</v>
      </c>
      <c r="S61" s="57">
        <f t="shared" si="78"/>
        <v>7969096</v>
      </c>
      <c r="T61" s="57">
        <f t="shared" si="85"/>
        <v>721922.08000000007</v>
      </c>
      <c r="U61" s="57">
        <v>3403603</v>
      </c>
      <c r="V61" s="57">
        <f t="shared" si="79"/>
        <v>2523065</v>
      </c>
      <c r="W61" s="57">
        <v>2553603</v>
      </c>
      <c r="X61" s="60">
        <f t="shared" si="86"/>
        <v>850000</v>
      </c>
      <c r="Y61" s="61">
        <f t="shared" si="5"/>
        <v>0.42650897064745774</v>
      </c>
      <c r="Z61" s="61">
        <f t="shared" si="6"/>
        <v>0.24493816964651963</v>
      </c>
      <c r="AA61" s="61">
        <f t="shared" si="7"/>
        <v>0.18376844914752438</v>
      </c>
      <c r="AB61" s="61">
        <f t="shared" si="8"/>
        <v>0.57428609127422015</v>
      </c>
      <c r="AC61" s="62">
        <f t="shared" si="9"/>
        <v>0.75026464602364029</v>
      </c>
    </row>
    <row r="62" spans="1:29" ht="42" customHeight="1" x14ac:dyDescent="0.25">
      <c r="A62" s="46" t="s">
        <v>143</v>
      </c>
      <c r="B62" s="47" t="s">
        <v>42</v>
      </c>
      <c r="C62" s="47">
        <v>20</v>
      </c>
      <c r="D62" s="47" t="s">
        <v>39</v>
      </c>
      <c r="E62" s="48" t="s">
        <v>144</v>
      </c>
      <c r="F62" s="50">
        <f>SUM(F63:F66)</f>
        <v>101787478</v>
      </c>
      <c r="G62" s="50">
        <f t="shared" ref="G62:S62" si="87">SUM(G63:G66)</f>
        <v>0</v>
      </c>
      <c r="H62" s="50">
        <f t="shared" si="87"/>
        <v>0</v>
      </c>
      <c r="I62" s="50">
        <f t="shared" si="87"/>
        <v>0</v>
      </c>
      <c r="J62" s="50">
        <f t="shared" si="87"/>
        <v>3500000</v>
      </c>
      <c r="K62" s="50">
        <f t="shared" si="87"/>
        <v>0</v>
      </c>
      <c r="L62" s="50">
        <f t="shared" si="1"/>
        <v>3500000</v>
      </c>
      <c r="M62" s="50">
        <f t="shared" si="87"/>
        <v>105287478</v>
      </c>
      <c r="N62" s="70">
        <f t="shared" si="82"/>
        <v>1.0270555157243433E-5</v>
      </c>
      <c r="O62" s="50">
        <f t="shared" si="87"/>
        <v>0</v>
      </c>
      <c r="P62" s="50">
        <f t="shared" si="87"/>
        <v>37503500</v>
      </c>
      <c r="Q62" s="50">
        <f t="shared" si="87"/>
        <v>67783978</v>
      </c>
      <c r="R62" s="50">
        <f t="shared" si="87"/>
        <v>37500000</v>
      </c>
      <c r="S62" s="50">
        <f t="shared" si="87"/>
        <v>67787478</v>
      </c>
      <c r="T62" s="50">
        <f>SUM(T63:T66)</f>
        <v>3500</v>
      </c>
      <c r="U62" s="50">
        <f>SUM(U63:U66)</f>
        <v>10446250</v>
      </c>
      <c r="V62" s="50">
        <f>SUM(V63:V66)</f>
        <v>27053750</v>
      </c>
      <c r="W62" s="50">
        <f>SUM(W63:W66)</f>
        <v>9940000</v>
      </c>
      <c r="X62" s="50">
        <f>SUM(X63:X66)</f>
        <v>506250</v>
      </c>
      <c r="Y62" s="52">
        <f t="shared" si="5"/>
        <v>0.35616771065596231</v>
      </c>
      <c r="Z62" s="52">
        <f t="shared" si="6"/>
        <v>9.9216451931729246E-2</v>
      </c>
      <c r="AA62" s="52">
        <f t="shared" si="7"/>
        <v>9.4408187837873747E-2</v>
      </c>
      <c r="AB62" s="52">
        <f t="shared" si="8"/>
        <v>0.27856666666666668</v>
      </c>
      <c r="AC62" s="53">
        <f t="shared" si="9"/>
        <v>0.95153763312193373</v>
      </c>
    </row>
    <row r="63" spans="1:29" ht="54.75" customHeight="1" x14ac:dyDescent="0.25">
      <c r="A63" s="54" t="s">
        <v>145</v>
      </c>
      <c r="B63" s="55" t="s">
        <v>42</v>
      </c>
      <c r="C63" s="55">
        <v>20</v>
      </c>
      <c r="D63" s="55" t="s">
        <v>39</v>
      </c>
      <c r="E63" s="69" t="s">
        <v>146</v>
      </c>
      <c r="F63" s="57">
        <v>25266796</v>
      </c>
      <c r="G63" s="57">
        <v>0</v>
      </c>
      <c r="H63" s="57">
        <v>0</v>
      </c>
      <c r="I63" s="57">
        <v>0</v>
      </c>
      <c r="J63" s="57">
        <v>0</v>
      </c>
      <c r="K63" s="57">
        <v>0</v>
      </c>
      <c r="L63" s="57">
        <f t="shared" si="1"/>
        <v>0</v>
      </c>
      <c r="M63" s="58">
        <f>+F63+L63</f>
        <v>25266796</v>
      </c>
      <c r="N63" s="64">
        <f t="shared" si="82"/>
        <v>2.4647187575792986E-6</v>
      </c>
      <c r="O63" s="57">
        <v>0</v>
      </c>
      <c r="P63" s="57">
        <v>6501000</v>
      </c>
      <c r="Q63" s="57">
        <f t="shared" ref="Q63:Q66" si="88">M63-P63</f>
        <v>18765796</v>
      </c>
      <c r="R63" s="57">
        <v>6500000</v>
      </c>
      <c r="S63" s="57">
        <f t="shared" si="78"/>
        <v>18766796</v>
      </c>
      <c r="T63" s="57">
        <f t="shared" si="85"/>
        <v>1000</v>
      </c>
      <c r="U63" s="57">
        <v>5000000</v>
      </c>
      <c r="V63" s="57">
        <f t="shared" si="79"/>
        <v>1500000</v>
      </c>
      <c r="W63" s="57">
        <v>5000000</v>
      </c>
      <c r="X63" s="60">
        <f t="shared" si="86"/>
        <v>0</v>
      </c>
      <c r="Y63" s="61">
        <f t="shared" si="5"/>
        <v>0.25725461985761866</v>
      </c>
      <c r="Z63" s="61">
        <f t="shared" si="6"/>
        <v>0.19788816912124513</v>
      </c>
      <c r="AA63" s="61">
        <f t="shared" si="7"/>
        <v>0.19788816912124513</v>
      </c>
      <c r="AB63" s="61">
        <f t="shared" si="8"/>
        <v>0.76923076923076927</v>
      </c>
      <c r="AC63" s="62">
        <f t="shared" si="9"/>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82"/>
        <v>3.4141707763531021E-7</v>
      </c>
      <c r="O64" s="57"/>
      <c r="P64" s="57">
        <v>3500000</v>
      </c>
      <c r="Q64" s="57">
        <f t="shared" si="88"/>
        <v>0</v>
      </c>
      <c r="R64" s="57">
        <v>3500000</v>
      </c>
      <c r="S64" s="57">
        <f t="shared" si="78"/>
        <v>0</v>
      </c>
      <c r="T64" s="57">
        <f t="shared" si="85"/>
        <v>0</v>
      </c>
      <c r="U64" s="57">
        <v>0</v>
      </c>
      <c r="V64" s="57">
        <f t="shared" si="79"/>
        <v>3500000</v>
      </c>
      <c r="W64" s="57">
        <v>0</v>
      </c>
      <c r="X64" s="60">
        <f t="shared" si="86"/>
        <v>0</v>
      </c>
      <c r="Y64" s="61">
        <f t="shared" si="5"/>
        <v>1</v>
      </c>
      <c r="Z64" s="61">
        <f t="shared" si="6"/>
        <v>0</v>
      </c>
      <c r="AA64" s="61">
        <f t="shared" si="7"/>
        <v>0</v>
      </c>
      <c r="AB64" s="61">
        <f t="shared" si="8"/>
        <v>0</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0</v>
      </c>
      <c r="L65" s="57">
        <f t="shared" si="1"/>
        <v>0</v>
      </c>
      <c r="M65" s="58">
        <f>+F65+L65</f>
        <v>71520682</v>
      </c>
      <c r="N65" s="64">
        <f t="shared" si="82"/>
        <v>6.9766806396926665E-6</v>
      </c>
      <c r="O65" s="57">
        <v>0</v>
      </c>
      <c r="P65" s="57">
        <v>26502000</v>
      </c>
      <c r="Q65" s="57">
        <f t="shared" si="88"/>
        <v>45018682</v>
      </c>
      <c r="R65" s="57">
        <v>26500000</v>
      </c>
      <c r="S65" s="57">
        <f t="shared" si="78"/>
        <v>45020682</v>
      </c>
      <c r="T65" s="57">
        <f t="shared" si="85"/>
        <v>2000</v>
      </c>
      <c r="U65" s="57">
        <v>4446250</v>
      </c>
      <c r="V65" s="57">
        <f t="shared" si="79"/>
        <v>22053750</v>
      </c>
      <c r="W65" s="57">
        <v>3940000</v>
      </c>
      <c r="X65" s="60">
        <f t="shared" si="86"/>
        <v>506250</v>
      </c>
      <c r="Y65" s="61">
        <f t="shared" si="5"/>
        <v>0.37052219384597029</v>
      </c>
      <c r="Z65" s="61">
        <f t="shared" si="6"/>
        <v>6.2167332241043226E-2</v>
      </c>
      <c r="AA65" s="61">
        <f t="shared" si="7"/>
        <v>5.5088960141627286E-2</v>
      </c>
      <c r="AB65" s="61">
        <f t="shared" si="8"/>
        <v>0.16778301886792452</v>
      </c>
      <c r="AC65" s="62">
        <f t="shared" si="9"/>
        <v>0.88614000562271578</v>
      </c>
    </row>
    <row r="66" spans="1:29" ht="47.25" customHeight="1" x14ac:dyDescent="0.25">
      <c r="A66" s="54" t="s">
        <v>149</v>
      </c>
      <c r="B66" s="55" t="s">
        <v>42</v>
      </c>
      <c r="C66" s="55">
        <v>20</v>
      </c>
      <c r="D66" s="55" t="s">
        <v>39</v>
      </c>
      <c r="E66" s="69" t="s">
        <v>150</v>
      </c>
      <c r="F66" s="57">
        <v>5000000</v>
      </c>
      <c r="G66" s="57">
        <v>0</v>
      </c>
      <c r="H66" s="57">
        <v>0</v>
      </c>
      <c r="I66" s="57">
        <v>0</v>
      </c>
      <c r="J66" s="57">
        <v>0</v>
      </c>
      <c r="K66" s="57">
        <v>0</v>
      </c>
      <c r="L66" s="57">
        <f t="shared" si="1"/>
        <v>0</v>
      </c>
      <c r="M66" s="58">
        <f>+F66+L66</f>
        <v>5000000</v>
      </c>
      <c r="N66" s="63">
        <f t="shared" si="82"/>
        <v>4.8773868233615745E-7</v>
      </c>
      <c r="O66" s="57">
        <v>0</v>
      </c>
      <c r="P66" s="57">
        <v>1000500</v>
      </c>
      <c r="Q66" s="57">
        <f t="shared" si="88"/>
        <v>3999500</v>
      </c>
      <c r="R66" s="57">
        <v>1000000</v>
      </c>
      <c r="S66" s="57">
        <f t="shared" si="78"/>
        <v>4000000</v>
      </c>
      <c r="T66" s="57">
        <f t="shared" si="85"/>
        <v>500</v>
      </c>
      <c r="U66" s="57">
        <v>1000000</v>
      </c>
      <c r="V66" s="57">
        <f t="shared" si="79"/>
        <v>0</v>
      </c>
      <c r="W66" s="57">
        <v>1000000</v>
      </c>
      <c r="X66" s="60">
        <f t="shared" si="86"/>
        <v>0</v>
      </c>
      <c r="Y66" s="61">
        <f t="shared" si="5"/>
        <v>0.2</v>
      </c>
      <c r="Z66" s="61">
        <f t="shared" si="6"/>
        <v>0.2</v>
      </c>
      <c r="AA66" s="61">
        <f t="shared" si="7"/>
        <v>0.2</v>
      </c>
      <c r="AB66" s="61">
        <f t="shared" si="8"/>
        <v>1</v>
      </c>
      <c r="AC66" s="62">
        <f t="shared" si="9"/>
        <v>1</v>
      </c>
    </row>
    <row r="67" spans="1:29" ht="42" customHeight="1" x14ac:dyDescent="0.25">
      <c r="A67" s="46" t="s">
        <v>151</v>
      </c>
      <c r="B67" s="47" t="s">
        <v>42</v>
      </c>
      <c r="C67" s="47">
        <v>20</v>
      </c>
      <c r="D67" s="47" t="s">
        <v>39</v>
      </c>
      <c r="E67" s="48" t="s">
        <v>152</v>
      </c>
      <c r="F67" s="50">
        <f t="shared" ref="F67:K67" si="89">+F70+F80+F87+F93+F76+F68</f>
        <v>21432270903</v>
      </c>
      <c r="G67" s="50">
        <f t="shared" si="89"/>
        <v>0</v>
      </c>
      <c r="H67" s="50">
        <f t="shared" si="89"/>
        <v>0</v>
      </c>
      <c r="I67" s="50">
        <f t="shared" si="89"/>
        <v>0</v>
      </c>
      <c r="J67" s="50">
        <f t="shared" si="89"/>
        <v>7024048</v>
      </c>
      <c r="K67" s="50">
        <f t="shared" si="89"/>
        <v>20526548</v>
      </c>
      <c r="L67" s="50">
        <f t="shared" si="1"/>
        <v>-13502500</v>
      </c>
      <c r="M67" s="50">
        <f t="shared" ref="M67:X67" si="90">+M70+M80+M87+M93+M76+M68</f>
        <v>21418768403</v>
      </c>
      <c r="N67" s="51">
        <f t="shared" si="82"/>
        <v>2.0893523756285088E-3</v>
      </c>
      <c r="O67" s="50">
        <f t="shared" si="90"/>
        <v>0</v>
      </c>
      <c r="P67" s="50">
        <f t="shared" si="90"/>
        <v>14927533599.040001</v>
      </c>
      <c r="Q67" s="50">
        <f t="shared" si="90"/>
        <v>6491234803.960001</v>
      </c>
      <c r="R67" s="50">
        <f t="shared" si="90"/>
        <v>14080726566.639999</v>
      </c>
      <c r="S67" s="50">
        <f t="shared" si="90"/>
        <v>7338041836.3600006</v>
      </c>
      <c r="T67" s="50">
        <f t="shared" si="90"/>
        <v>846807032.39999962</v>
      </c>
      <c r="U67" s="50">
        <f t="shared" si="90"/>
        <v>7118476863.3899994</v>
      </c>
      <c r="V67" s="50">
        <f t="shared" si="90"/>
        <v>6962249703.25</v>
      </c>
      <c r="W67" s="50">
        <f t="shared" si="90"/>
        <v>7043785772.1799994</v>
      </c>
      <c r="X67" s="50">
        <f t="shared" si="90"/>
        <v>74691091.210000008</v>
      </c>
      <c r="Y67" s="52">
        <f t="shared" si="5"/>
        <v>0.65740131746640462</v>
      </c>
      <c r="Z67" s="52">
        <f t="shared" si="6"/>
        <v>0.33234762753179387</v>
      </c>
      <c r="AA67" s="52">
        <f t="shared" si="7"/>
        <v>0.32886044797951214</v>
      </c>
      <c r="AB67" s="52">
        <f t="shared" si="8"/>
        <v>0.50554755322463729</v>
      </c>
      <c r="AC67" s="53">
        <f t="shared" si="9"/>
        <v>0.98950743359241178</v>
      </c>
    </row>
    <row r="68" spans="1:29" ht="42" customHeight="1" x14ac:dyDescent="0.25">
      <c r="A68" s="46" t="s">
        <v>153</v>
      </c>
      <c r="B68" s="47" t="s">
        <v>42</v>
      </c>
      <c r="C68" s="47">
        <v>20</v>
      </c>
      <c r="D68" s="47" t="s">
        <v>39</v>
      </c>
      <c r="E68" s="48" t="s">
        <v>154</v>
      </c>
      <c r="F68" s="50">
        <f>SUM(F69)</f>
        <v>31530000</v>
      </c>
      <c r="G68" s="50">
        <f t="shared" ref="G68:X68" si="91">+G69</f>
        <v>0</v>
      </c>
      <c r="H68" s="50">
        <f t="shared" si="91"/>
        <v>0</v>
      </c>
      <c r="I68" s="50">
        <f t="shared" si="91"/>
        <v>0</v>
      </c>
      <c r="J68" s="50">
        <f t="shared" si="91"/>
        <v>0</v>
      </c>
      <c r="K68" s="50">
        <f t="shared" si="91"/>
        <v>0</v>
      </c>
      <c r="L68" s="50">
        <f t="shared" si="1"/>
        <v>0</v>
      </c>
      <c r="M68" s="50">
        <f t="shared" si="91"/>
        <v>31530000</v>
      </c>
      <c r="N68" s="68">
        <f t="shared" si="82"/>
        <v>3.0756801308118088E-6</v>
      </c>
      <c r="O68" s="50">
        <f t="shared" si="91"/>
        <v>0</v>
      </c>
      <c r="P68" s="50">
        <f t="shared" si="91"/>
        <v>27501000</v>
      </c>
      <c r="Q68" s="50">
        <f t="shared" si="91"/>
        <v>4029000</v>
      </c>
      <c r="R68" s="50">
        <f t="shared" si="91"/>
        <v>27500000</v>
      </c>
      <c r="S68" s="50">
        <f>+S69</f>
        <v>4030000</v>
      </c>
      <c r="T68" s="50">
        <f t="shared" si="91"/>
        <v>1000</v>
      </c>
      <c r="U68" s="50">
        <f t="shared" si="91"/>
        <v>0</v>
      </c>
      <c r="V68" s="50">
        <f t="shared" si="91"/>
        <v>27500000</v>
      </c>
      <c r="W68" s="50">
        <f t="shared" si="91"/>
        <v>0</v>
      </c>
      <c r="X68" s="50">
        <f t="shared" si="91"/>
        <v>0</v>
      </c>
      <c r="Y68" s="52">
        <f t="shared" si="5"/>
        <v>0.87218522042499202</v>
      </c>
      <c r="Z68" s="52">
        <f t="shared" si="6"/>
        <v>0</v>
      </c>
      <c r="AA68" s="52">
        <f t="shared" si="7"/>
        <v>0</v>
      </c>
      <c r="AB68" s="52">
        <f t="shared" si="8"/>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0</v>
      </c>
      <c r="L69" s="57">
        <f t="shared" si="1"/>
        <v>0</v>
      </c>
      <c r="M69" s="58">
        <f>+F69+L69</f>
        <v>31530000</v>
      </c>
      <c r="N69" s="64">
        <f t="shared" si="82"/>
        <v>3.0756801308118088E-6</v>
      </c>
      <c r="O69" s="57">
        <v>0</v>
      </c>
      <c r="P69" s="57">
        <v>27501000</v>
      </c>
      <c r="Q69" s="57">
        <f t="shared" ref="Q69" si="92">M69-P69</f>
        <v>4029000</v>
      </c>
      <c r="R69" s="57">
        <v>27500000</v>
      </c>
      <c r="S69" s="57">
        <f t="shared" ref="S69" si="93">+M69-R69</f>
        <v>4030000</v>
      </c>
      <c r="T69" s="57">
        <f t="shared" ref="T69:T93" si="94">P69-R69</f>
        <v>1000</v>
      </c>
      <c r="U69" s="57">
        <v>0</v>
      </c>
      <c r="V69" s="57">
        <f t="shared" ref="V69" si="95">+R69-U69</f>
        <v>27500000</v>
      </c>
      <c r="W69" s="57">
        <v>0</v>
      </c>
      <c r="X69" s="60">
        <f t="shared" ref="X69" si="96">+U69-W69</f>
        <v>0</v>
      </c>
      <c r="Y69" s="61">
        <f t="shared" si="5"/>
        <v>0.87218522042499202</v>
      </c>
      <c r="Z69" s="61">
        <f t="shared" si="6"/>
        <v>0</v>
      </c>
      <c r="AA69" s="61">
        <f t="shared" si="7"/>
        <v>0</v>
      </c>
      <c r="AB69" s="61">
        <f t="shared" si="8"/>
        <v>0</v>
      </c>
      <c r="AC69" s="62" t="s">
        <v>41</v>
      </c>
    </row>
    <row r="70" spans="1:29" ht="90" customHeight="1" x14ac:dyDescent="0.25">
      <c r="A70" s="46" t="s">
        <v>157</v>
      </c>
      <c r="B70" s="47" t="s">
        <v>42</v>
      </c>
      <c r="C70" s="47">
        <v>20</v>
      </c>
      <c r="D70" s="47" t="s">
        <v>39</v>
      </c>
      <c r="E70" s="48" t="s">
        <v>158</v>
      </c>
      <c r="F70" s="50">
        <f>SUM(F71:F75)</f>
        <v>825691953</v>
      </c>
      <c r="G70" s="50">
        <f t="shared" ref="G70:X70" si="97">SUM(G71:G75)</f>
        <v>0</v>
      </c>
      <c r="H70" s="50">
        <f t="shared" si="97"/>
        <v>0</v>
      </c>
      <c r="I70" s="50">
        <f t="shared" si="97"/>
        <v>0</v>
      </c>
      <c r="J70" s="50">
        <f t="shared" si="97"/>
        <v>6969048</v>
      </c>
      <c r="K70" s="50">
        <f t="shared" si="97"/>
        <v>1968048</v>
      </c>
      <c r="L70" s="50">
        <f t="shared" si="1"/>
        <v>5001000</v>
      </c>
      <c r="M70" s="50">
        <f t="shared" si="97"/>
        <v>830692953</v>
      </c>
      <c r="N70" s="51">
        <f t="shared" si="82"/>
        <v>8.1032217264430316E-5</v>
      </c>
      <c r="O70" s="50">
        <f t="shared" si="97"/>
        <v>0</v>
      </c>
      <c r="P70" s="50">
        <f t="shared" si="97"/>
        <v>790697335.20000005</v>
      </c>
      <c r="Q70" s="50">
        <f t="shared" si="97"/>
        <v>39995617.799999997</v>
      </c>
      <c r="R70" s="50">
        <f t="shared" si="97"/>
        <v>769670165.7700001</v>
      </c>
      <c r="S70" s="50">
        <f t="shared" si="97"/>
        <v>61022787.229999997</v>
      </c>
      <c r="T70" s="50">
        <f t="shared" si="97"/>
        <v>21027169.43</v>
      </c>
      <c r="U70" s="50">
        <f t="shared" si="97"/>
        <v>12799733.77</v>
      </c>
      <c r="V70" s="50">
        <f t="shared" si="97"/>
        <v>756870432</v>
      </c>
      <c r="W70" s="50">
        <f t="shared" si="97"/>
        <v>11594224.68</v>
      </c>
      <c r="X70" s="50">
        <f t="shared" si="97"/>
        <v>1205509.0900000001</v>
      </c>
      <c r="Y70" s="52">
        <f t="shared" si="5"/>
        <v>0.92653990020064625</v>
      </c>
      <c r="Z70" s="52">
        <f t="shared" si="6"/>
        <v>1.5408501689793436E-2</v>
      </c>
      <c r="AA70" s="52">
        <f t="shared" si="7"/>
        <v>1.3957292689348238E-2</v>
      </c>
      <c r="AB70" s="52">
        <f t="shared" si="8"/>
        <v>1.6630154498966161E-2</v>
      </c>
      <c r="AC70" s="53">
        <f t="shared" si="9"/>
        <v>0.90581764342431315</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82"/>
        <v>2.1979409157883095E-6</v>
      </c>
      <c r="O71" s="57">
        <v>0</v>
      </c>
      <c r="P71" s="57">
        <v>4811683.8</v>
      </c>
      <c r="Q71" s="57">
        <f t="shared" ref="Q71:Q75" si="98">M71-P71</f>
        <v>17720268.199999999</v>
      </c>
      <c r="R71" s="57">
        <v>4811683.8</v>
      </c>
      <c r="S71" s="57">
        <f t="shared" ref="S71:S93" si="99">+M71-R71</f>
        <v>17720268.199999999</v>
      </c>
      <c r="T71" s="57">
        <f t="shared" si="94"/>
        <v>0</v>
      </c>
      <c r="U71" s="57">
        <v>4811683.8</v>
      </c>
      <c r="V71" s="57">
        <f t="shared" ref="V71:V75" si="100">+R71-U71</f>
        <v>0</v>
      </c>
      <c r="W71" s="57">
        <v>4811683.8</v>
      </c>
      <c r="X71" s="60">
        <f t="shared" ref="X71:X93" si="101">+U71-W71</f>
        <v>0</v>
      </c>
      <c r="Y71" s="61">
        <f t="shared" si="5"/>
        <v>0.21354935426810778</v>
      </c>
      <c r="Z71" s="61">
        <f t="shared" si="6"/>
        <v>0.21354935426810778</v>
      </c>
      <c r="AA71" s="61">
        <f t="shared" si="7"/>
        <v>0.21354935426810778</v>
      </c>
      <c r="AB71" s="61">
        <f t="shared" si="8"/>
        <v>1</v>
      </c>
      <c r="AC71" s="62">
        <f t="shared" si="9"/>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82"/>
        <v>6.7981485773148668E-7</v>
      </c>
      <c r="O72" s="57">
        <v>0</v>
      </c>
      <c r="P72" s="57">
        <v>6969048</v>
      </c>
      <c r="Q72" s="57">
        <f t="shared" si="98"/>
        <v>0</v>
      </c>
      <c r="R72" s="57">
        <v>6968048</v>
      </c>
      <c r="S72" s="57">
        <f t="shared" si="99"/>
        <v>1000</v>
      </c>
      <c r="T72" s="57">
        <f t="shared" si="94"/>
        <v>1000</v>
      </c>
      <c r="U72" s="57">
        <v>0</v>
      </c>
      <c r="V72" s="57">
        <f t="shared" si="100"/>
        <v>6968048</v>
      </c>
      <c r="W72" s="57">
        <v>0</v>
      </c>
      <c r="X72" s="60">
        <f t="shared" si="101"/>
        <v>0</v>
      </c>
      <c r="Y72" s="61">
        <f t="shared" si="5"/>
        <v>0.99985650837818885</v>
      </c>
      <c r="Z72" s="61">
        <f t="shared" si="6"/>
        <v>0</v>
      </c>
      <c r="AA72" s="61">
        <f t="shared" si="7"/>
        <v>0</v>
      </c>
      <c r="AB72" s="61">
        <f t="shared" si="8"/>
        <v>0</v>
      </c>
      <c r="AC72" s="62" t="s">
        <v>41</v>
      </c>
    </row>
    <row r="73" spans="1:29" ht="42" customHeight="1" x14ac:dyDescent="0.25">
      <c r="A73" s="54" t="s">
        <v>163</v>
      </c>
      <c r="B73" s="55" t="s">
        <v>42</v>
      </c>
      <c r="C73" s="55">
        <v>20</v>
      </c>
      <c r="D73" s="55" t="s">
        <v>39</v>
      </c>
      <c r="E73" s="69" t="s">
        <v>164</v>
      </c>
      <c r="F73" s="57">
        <v>25423160</v>
      </c>
      <c r="G73" s="57">
        <v>0</v>
      </c>
      <c r="H73" s="57">
        <v>0</v>
      </c>
      <c r="I73" s="57">
        <v>0</v>
      </c>
      <c r="J73" s="57">
        <v>0</v>
      </c>
      <c r="K73" s="57">
        <v>0</v>
      </c>
      <c r="L73" s="57">
        <f t="shared" si="1"/>
        <v>0</v>
      </c>
      <c r="M73" s="58">
        <f>+F73+L73</f>
        <v>25423160</v>
      </c>
      <c r="N73" s="64">
        <f t="shared" si="82"/>
        <v>2.479971711844261E-6</v>
      </c>
      <c r="O73" s="57">
        <v>0</v>
      </c>
      <c r="P73" s="57">
        <v>14339030.4</v>
      </c>
      <c r="Q73" s="57">
        <f t="shared" si="98"/>
        <v>11084129.6</v>
      </c>
      <c r="R73" s="57">
        <v>7338530.4000000004</v>
      </c>
      <c r="S73" s="57">
        <f t="shared" si="99"/>
        <v>18084629.600000001</v>
      </c>
      <c r="T73" s="57">
        <f t="shared" si="94"/>
        <v>7000500</v>
      </c>
      <c r="U73" s="57">
        <v>6743148.4000000004</v>
      </c>
      <c r="V73" s="57">
        <f t="shared" si="100"/>
        <v>595382</v>
      </c>
      <c r="W73" s="57">
        <v>6743148.4000000004</v>
      </c>
      <c r="X73" s="60">
        <f t="shared" si="101"/>
        <v>0</v>
      </c>
      <c r="Y73" s="61">
        <f t="shared" ref="Y73:Y136" si="102">+R73/M73</f>
        <v>0.28865532058170584</v>
      </c>
      <c r="Z73" s="61">
        <f t="shared" ref="Z73:Z136" si="103">+U73/M73</f>
        <v>0.26523643795657187</v>
      </c>
      <c r="AA73" s="61">
        <f t="shared" ref="AA73:AA136" si="104">+W73/M73</f>
        <v>0.26523643795657187</v>
      </c>
      <c r="AB73" s="61">
        <f t="shared" ref="AB73:AB91" si="105">+U73/R73</f>
        <v>0.91886904222676524</v>
      </c>
      <c r="AC73" s="62">
        <f t="shared" ref="AC73:AC87" si="106">+W73/U73</f>
        <v>1</v>
      </c>
    </row>
    <row r="74" spans="1:29" ht="42" customHeight="1" x14ac:dyDescent="0.25">
      <c r="A74" s="54" t="s">
        <v>165</v>
      </c>
      <c r="B74" s="55" t="s">
        <v>42</v>
      </c>
      <c r="C74" s="55">
        <v>20</v>
      </c>
      <c r="D74" s="55" t="s">
        <v>39</v>
      </c>
      <c r="E74" s="69" t="s">
        <v>166</v>
      </c>
      <c r="F74" s="57">
        <v>752677982</v>
      </c>
      <c r="G74" s="57">
        <v>0</v>
      </c>
      <c r="H74" s="57">
        <v>0</v>
      </c>
      <c r="I74" s="57">
        <v>0</v>
      </c>
      <c r="J74" s="57">
        <v>0</v>
      </c>
      <c r="K74" s="57">
        <v>0</v>
      </c>
      <c r="L74" s="57">
        <f t="shared" si="1"/>
        <v>0</v>
      </c>
      <c r="M74" s="58">
        <f>+F74+L74</f>
        <v>752677982</v>
      </c>
      <c r="N74" s="65">
        <f t="shared" si="82"/>
        <v>7.342203343282361E-5</v>
      </c>
      <c r="O74" s="57">
        <v>0</v>
      </c>
      <c r="P74" s="57">
        <v>749357002</v>
      </c>
      <c r="Q74" s="57">
        <f t="shared" si="98"/>
        <v>3320980</v>
      </c>
      <c r="R74" s="57">
        <v>749307002</v>
      </c>
      <c r="S74" s="57">
        <f t="shared" si="99"/>
        <v>3370980</v>
      </c>
      <c r="T74" s="57">
        <f t="shared" si="94"/>
        <v>50000</v>
      </c>
      <c r="U74" s="57">
        <v>0</v>
      </c>
      <c r="V74" s="57">
        <f t="shared" si="100"/>
        <v>749307002</v>
      </c>
      <c r="W74" s="57">
        <v>0</v>
      </c>
      <c r="X74" s="60">
        <f t="shared" si="101"/>
        <v>0</v>
      </c>
      <c r="Y74" s="61">
        <f t="shared" si="102"/>
        <v>0.99552135165287725</v>
      </c>
      <c r="Z74" s="61">
        <f t="shared" si="103"/>
        <v>0</v>
      </c>
      <c r="AA74" s="61">
        <f t="shared" si="104"/>
        <v>0</v>
      </c>
      <c r="AB74" s="61">
        <f t="shared" si="105"/>
        <v>0</v>
      </c>
      <c r="AC74" s="62" t="s">
        <v>41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7">+G75-H75-I75+J75-K75</f>
        <v>0</v>
      </c>
      <c r="M75" s="58">
        <f>+F75+L75</f>
        <v>23090811</v>
      </c>
      <c r="N75" s="64">
        <f t="shared" si="82"/>
        <v>2.2524563462426498E-6</v>
      </c>
      <c r="O75" s="57">
        <v>0</v>
      </c>
      <c r="P75" s="57">
        <v>15220571</v>
      </c>
      <c r="Q75" s="57">
        <f t="shared" si="98"/>
        <v>7870240</v>
      </c>
      <c r="R75" s="57">
        <v>1244901.57</v>
      </c>
      <c r="S75" s="57">
        <f t="shared" si="99"/>
        <v>21845909.43</v>
      </c>
      <c r="T75" s="57">
        <f t="shared" si="94"/>
        <v>13975669.43</v>
      </c>
      <c r="U75" s="57">
        <v>1244901.57</v>
      </c>
      <c r="V75" s="57">
        <f t="shared" si="100"/>
        <v>0</v>
      </c>
      <c r="W75" s="57">
        <v>39392.480000000003</v>
      </c>
      <c r="X75" s="60">
        <f t="shared" si="101"/>
        <v>1205509.0900000001</v>
      </c>
      <c r="Y75" s="61">
        <f t="shared" si="102"/>
        <v>5.391328914346058E-2</v>
      </c>
      <c r="Z75" s="61">
        <f t="shared" si="103"/>
        <v>5.391328914346058E-2</v>
      </c>
      <c r="AA75" s="61">
        <f t="shared" si="104"/>
        <v>1.7059807903672159E-3</v>
      </c>
      <c r="AB75" s="61">
        <f t="shared" si="105"/>
        <v>1</v>
      </c>
      <c r="AC75" s="62">
        <f t="shared" si="106"/>
        <v>3.1643047891730107E-2</v>
      </c>
    </row>
    <row r="76" spans="1:29" ht="69.75" customHeight="1" x14ac:dyDescent="0.25">
      <c r="A76" s="46" t="s">
        <v>169</v>
      </c>
      <c r="B76" s="47" t="s">
        <v>42</v>
      </c>
      <c r="C76" s="47">
        <v>20</v>
      </c>
      <c r="D76" s="47" t="s">
        <v>39</v>
      </c>
      <c r="E76" s="74" t="s">
        <v>170</v>
      </c>
      <c r="F76" s="50">
        <f t="shared" ref="F76:X76" si="108">SUM(F77:F79)</f>
        <v>10466197495</v>
      </c>
      <c r="G76" s="50">
        <f t="shared" si="108"/>
        <v>0</v>
      </c>
      <c r="H76" s="50">
        <f t="shared" si="108"/>
        <v>0</v>
      </c>
      <c r="I76" s="50">
        <f t="shared" si="108"/>
        <v>0</v>
      </c>
      <c r="J76" s="50">
        <f t="shared" si="108"/>
        <v>0</v>
      </c>
      <c r="K76" s="50">
        <f t="shared" si="108"/>
        <v>0</v>
      </c>
      <c r="L76" s="50">
        <f t="shared" si="107"/>
        <v>0</v>
      </c>
      <c r="M76" s="50">
        <f t="shared" si="108"/>
        <v>10466197495</v>
      </c>
      <c r="N76" s="51">
        <f t="shared" si="82"/>
        <v>1.0209538750562584E-3</v>
      </c>
      <c r="O76" s="50">
        <f t="shared" si="108"/>
        <v>0</v>
      </c>
      <c r="P76" s="50">
        <f t="shared" si="108"/>
        <v>7427187702.5799999</v>
      </c>
      <c r="Q76" s="50">
        <f t="shared" si="108"/>
        <v>3039009792.4200006</v>
      </c>
      <c r="R76" s="50">
        <f t="shared" si="108"/>
        <v>6924778241</v>
      </c>
      <c r="S76" s="50">
        <f t="shared" si="108"/>
        <v>3541419254</v>
      </c>
      <c r="T76" s="50">
        <f t="shared" si="108"/>
        <v>502409461.57999957</v>
      </c>
      <c r="U76" s="50">
        <f t="shared" si="108"/>
        <v>4546777443.4799995</v>
      </c>
      <c r="V76" s="50">
        <f t="shared" si="108"/>
        <v>2378000797.52</v>
      </c>
      <c r="W76" s="50">
        <f t="shared" si="108"/>
        <v>4545577443.4799995</v>
      </c>
      <c r="X76" s="50">
        <f t="shared" si="108"/>
        <v>1200000</v>
      </c>
      <c r="Y76" s="52">
        <f t="shared" si="102"/>
        <v>0.66163267455139874</v>
      </c>
      <c r="Z76" s="52">
        <f t="shared" si="103"/>
        <v>0.43442496146782289</v>
      </c>
      <c r="AA76" s="52">
        <f t="shared" si="104"/>
        <v>0.43431030664685538</v>
      </c>
      <c r="AB76" s="52">
        <f t="shared" si="105"/>
        <v>0.65659538619729207</v>
      </c>
      <c r="AC76" s="53">
        <f t="shared" si="106"/>
        <v>0.99973607681156229</v>
      </c>
    </row>
    <row r="77" spans="1:29" ht="42" customHeight="1" x14ac:dyDescent="0.25">
      <c r="A77" s="54" t="s">
        <v>171</v>
      </c>
      <c r="B77" s="55" t="s">
        <v>42</v>
      </c>
      <c r="C77" s="55">
        <v>20</v>
      </c>
      <c r="D77" s="55" t="s">
        <v>39</v>
      </c>
      <c r="E77" s="56" t="s">
        <v>172</v>
      </c>
      <c r="F77" s="57">
        <v>2058984641</v>
      </c>
      <c r="G77" s="57">
        <v>0</v>
      </c>
      <c r="H77" s="57">
        <v>0</v>
      </c>
      <c r="I77" s="57">
        <v>0</v>
      </c>
      <c r="J77" s="57">
        <v>0</v>
      </c>
      <c r="K77" s="57">
        <v>0</v>
      </c>
      <c r="L77" s="57">
        <f t="shared" si="107"/>
        <v>0</v>
      </c>
      <c r="M77" s="58">
        <f>+F77+L77</f>
        <v>2058984641</v>
      </c>
      <c r="N77" s="59">
        <f t="shared" si="82"/>
        <v>2.0084929115034525E-4</v>
      </c>
      <c r="O77" s="57">
        <v>0</v>
      </c>
      <c r="P77" s="57">
        <v>1143864561</v>
      </c>
      <c r="Q77" s="57">
        <f t="shared" ref="Q77:Q79" si="109">M77-P77</f>
        <v>915120080</v>
      </c>
      <c r="R77" s="57">
        <v>1129864561</v>
      </c>
      <c r="S77" s="57">
        <f t="shared" si="99"/>
        <v>929120080</v>
      </c>
      <c r="T77" s="57">
        <f t="shared" si="94"/>
        <v>14000000</v>
      </c>
      <c r="U77" s="57">
        <v>985656375</v>
      </c>
      <c r="V77" s="57">
        <f t="shared" ref="V77:V79" si="110">+R77-U77</f>
        <v>144208186</v>
      </c>
      <c r="W77" s="57">
        <v>985656375</v>
      </c>
      <c r="X77" s="60">
        <f t="shared" si="101"/>
        <v>0</v>
      </c>
      <c r="Y77" s="61">
        <f t="shared" si="102"/>
        <v>0.5487484163316787</v>
      </c>
      <c r="Z77" s="61">
        <f t="shared" si="103"/>
        <v>0.4787099210809509</v>
      </c>
      <c r="AA77" s="61">
        <f t="shared" si="104"/>
        <v>0.4787099210809509</v>
      </c>
      <c r="AB77" s="61">
        <f t="shared" si="105"/>
        <v>0.87236683848870622</v>
      </c>
      <c r="AC77" s="62">
        <f t="shared" si="106"/>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7"/>
        <v>0</v>
      </c>
      <c r="M78" s="58">
        <f>+F78+L78</f>
        <v>8298070764</v>
      </c>
      <c r="N78" s="59">
        <f t="shared" si="82"/>
        <v>8.0945802007311026E-4</v>
      </c>
      <c r="O78" s="57">
        <v>0</v>
      </c>
      <c r="P78" s="57">
        <v>6200299844.4799995</v>
      </c>
      <c r="Q78" s="57">
        <f t="shared" si="109"/>
        <v>2097770919.5200005</v>
      </c>
      <c r="R78" s="57">
        <v>5712246421</v>
      </c>
      <c r="S78" s="57">
        <f t="shared" si="99"/>
        <v>2585824343</v>
      </c>
      <c r="T78" s="57">
        <f t="shared" si="94"/>
        <v>488053423.47999954</v>
      </c>
      <c r="U78" s="57">
        <v>3543028468.48</v>
      </c>
      <c r="V78" s="57">
        <f t="shared" si="110"/>
        <v>2169217952.52</v>
      </c>
      <c r="W78" s="57">
        <v>3543028468.48</v>
      </c>
      <c r="X78" s="60">
        <f t="shared" si="101"/>
        <v>0</v>
      </c>
      <c r="Y78" s="61">
        <f t="shared" si="102"/>
        <v>0.6883824666549927</v>
      </c>
      <c r="Z78" s="61">
        <f t="shared" si="103"/>
        <v>0.42697014393404853</v>
      </c>
      <c r="AA78" s="61">
        <f t="shared" si="104"/>
        <v>0.42697014393404853</v>
      </c>
      <c r="AB78" s="61">
        <f t="shared" si="105"/>
        <v>0.62025133500101148</v>
      </c>
      <c r="AC78" s="62">
        <f t="shared" si="106"/>
        <v>1</v>
      </c>
    </row>
    <row r="79" spans="1:29" ht="42" customHeight="1" x14ac:dyDescent="0.25">
      <c r="A79" s="54" t="s">
        <v>175</v>
      </c>
      <c r="B79" s="55" t="s">
        <v>42</v>
      </c>
      <c r="C79" s="55">
        <v>20</v>
      </c>
      <c r="D79" s="55" t="s">
        <v>39</v>
      </c>
      <c r="E79" s="56" t="s">
        <v>176</v>
      </c>
      <c r="F79" s="57">
        <v>109142090</v>
      </c>
      <c r="G79" s="57">
        <v>0</v>
      </c>
      <c r="H79" s="57">
        <v>0</v>
      </c>
      <c r="I79" s="57">
        <v>0</v>
      </c>
      <c r="J79" s="57">
        <v>0</v>
      </c>
      <c r="K79" s="57">
        <v>0</v>
      </c>
      <c r="L79" s="57">
        <f t="shared" si="107"/>
        <v>0</v>
      </c>
      <c r="M79" s="58">
        <f>+F79+L79</f>
        <v>109142090</v>
      </c>
      <c r="N79" s="65">
        <f t="shared" si="82"/>
        <v>1.0646563832802861E-5</v>
      </c>
      <c r="O79" s="57">
        <v>0</v>
      </c>
      <c r="P79" s="57">
        <v>83023297.099999994</v>
      </c>
      <c r="Q79" s="57">
        <f t="shared" si="109"/>
        <v>26118792.900000006</v>
      </c>
      <c r="R79" s="57">
        <v>82667259</v>
      </c>
      <c r="S79" s="57">
        <f t="shared" si="99"/>
        <v>26474831</v>
      </c>
      <c r="T79" s="57">
        <f t="shared" si="94"/>
        <v>356038.09999999404</v>
      </c>
      <c r="U79" s="57">
        <v>18092600</v>
      </c>
      <c r="V79" s="57">
        <f t="shared" si="110"/>
        <v>64574659</v>
      </c>
      <c r="W79" s="57">
        <v>16892600</v>
      </c>
      <c r="X79" s="60">
        <f t="shared" si="101"/>
        <v>1200000</v>
      </c>
      <c r="Y79" s="61">
        <f t="shared" si="102"/>
        <v>0.7574278539104391</v>
      </c>
      <c r="Z79" s="61">
        <f t="shared" si="103"/>
        <v>0.16577106045889353</v>
      </c>
      <c r="AA79" s="61">
        <f t="shared" si="104"/>
        <v>0.15477621878049064</v>
      </c>
      <c r="AB79" s="61">
        <f t="shared" si="105"/>
        <v>0.21886052856790619</v>
      </c>
      <c r="AC79" s="62">
        <f t="shared" si="106"/>
        <v>0.93367454097255231</v>
      </c>
    </row>
    <row r="80" spans="1:29" ht="56.25" customHeight="1" x14ac:dyDescent="0.25">
      <c r="A80" s="46" t="s">
        <v>177</v>
      </c>
      <c r="B80" s="47" t="s">
        <v>42</v>
      </c>
      <c r="C80" s="47">
        <v>20</v>
      </c>
      <c r="D80" s="47" t="s">
        <v>39</v>
      </c>
      <c r="E80" s="48" t="s">
        <v>178</v>
      </c>
      <c r="F80" s="50">
        <f t="shared" ref="F80:X80" si="111">SUM(F81:F86)</f>
        <v>9755136599</v>
      </c>
      <c r="G80" s="50">
        <f t="shared" si="111"/>
        <v>0</v>
      </c>
      <c r="H80" s="50">
        <f t="shared" si="111"/>
        <v>0</v>
      </c>
      <c r="I80" s="50">
        <f t="shared" si="111"/>
        <v>0</v>
      </c>
      <c r="J80" s="50">
        <f t="shared" si="111"/>
        <v>0</v>
      </c>
      <c r="K80" s="50">
        <f t="shared" si="111"/>
        <v>18558500</v>
      </c>
      <c r="L80" s="50">
        <f t="shared" si="107"/>
        <v>-18558500</v>
      </c>
      <c r="M80" s="50">
        <f t="shared" si="111"/>
        <v>9736578099</v>
      </c>
      <c r="N80" s="51">
        <f t="shared" si="82"/>
        <v>9.4978115449386976E-4</v>
      </c>
      <c r="O80" s="50">
        <f t="shared" si="111"/>
        <v>0</v>
      </c>
      <c r="P80" s="50">
        <f>SUM(P81:P86)</f>
        <v>6354280961.3400002</v>
      </c>
      <c r="Q80" s="50">
        <f t="shared" si="111"/>
        <v>3382297137.6599998</v>
      </c>
      <c r="R80" s="50">
        <f t="shared" si="111"/>
        <v>6033716952.4299994</v>
      </c>
      <c r="S80" s="50">
        <f>SUM(S81:S86)</f>
        <v>3702861146.5700002</v>
      </c>
      <c r="T80" s="50">
        <f t="shared" si="111"/>
        <v>320564008.91000009</v>
      </c>
      <c r="U80" s="50">
        <f t="shared" si="111"/>
        <v>2554405586.7000003</v>
      </c>
      <c r="V80" s="50">
        <f t="shared" si="111"/>
        <v>3479311365.73</v>
      </c>
      <c r="W80" s="50">
        <f>SUM(W81:W86)</f>
        <v>2482120004.5799999</v>
      </c>
      <c r="X80" s="50">
        <f t="shared" si="111"/>
        <v>72285582.120000005</v>
      </c>
      <c r="Y80" s="52">
        <f t="shared" si="102"/>
        <v>0.6196958408878469</v>
      </c>
      <c r="Z80" s="52">
        <f t="shared" si="103"/>
        <v>0.26235147099188283</v>
      </c>
      <c r="AA80" s="52">
        <f t="shared" si="104"/>
        <v>0.2549273450428059</v>
      </c>
      <c r="AB80" s="52">
        <f t="shared" si="105"/>
        <v>0.42335522313012169</v>
      </c>
      <c r="AC80" s="53">
        <f t="shared" si="106"/>
        <v>0.97170160349774948</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7"/>
        <v>0</v>
      </c>
      <c r="M81" s="58">
        <f t="shared" ref="M81:M86" si="112">+F81+L81</f>
        <v>2192242194</v>
      </c>
      <c r="N81" s="59">
        <f t="shared" si="82"/>
        <v>2.1384826381265736E-4</v>
      </c>
      <c r="O81" s="57">
        <v>0</v>
      </c>
      <c r="P81" s="57">
        <v>1411718000</v>
      </c>
      <c r="Q81" s="57">
        <f t="shared" ref="Q81:Q86" si="113">M81-P81</f>
        <v>780524194</v>
      </c>
      <c r="R81" s="57">
        <v>1411552800</v>
      </c>
      <c r="S81" s="57">
        <f t="shared" si="99"/>
        <v>780689394</v>
      </c>
      <c r="T81" s="57">
        <f t="shared" si="94"/>
        <v>165200</v>
      </c>
      <c r="U81" s="57">
        <v>601233300</v>
      </c>
      <c r="V81" s="57">
        <f t="shared" ref="V81:V86" si="114">+R81-U81</f>
        <v>810319500</v>
      </c>
      <c r="W81" s="57">
        <v>601198500</v>
      </c>
      <c r="X81" s="60">
        <f t="shared" si="101"/>
        <v>34800</v>
      </c>
      <c r="Y81" s="61">
        <f t="shared" si="102"/>
        <v>0.64388542646579494</v>
      </c>
      <c r="Z81" s="61">
        <f t="shared" si="103"/>
        <v>0.27425496217777845</v>
      </c>
      <c r="AA81" s="61">
        <f t="shared" si="104"/>
        <v>0.27423908801930486</v>
      </c>
      <c r="AB81" s="61">
        <f t="shared" si="105"/>
        <v>0.42593752072186036</v>
      </c>
      <c r="AC81" s="62">
        <f t="shared" si="106"/>
        <v>0.99994211897444807</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7"/>
        <v>0</v>
      </c>
      <c r="M82" s="58">
        <f t="shared" si="112"/>
        <v>4636565048</v>
      </c>
      <c r="N82" s="59">
        <f t="shared" si="82"/>
        <v>4.522864254154805E-4</v>
      </c>
      <c r="O82" s="57">
        <v>0</v>
      </c>
      <c r="P82" s="57">
        <v>3091025920</v>
      </c>
      <c r="Q82" s="57">
        <f t="shared" si="113"/>
        <v>1545539128</v>
      </c>
      <c r="R82" s="57">
        <v>3072260696</v>
      </c>
      <c r="S82" s="57">
        <f t="shared" si="99"/>
        <v>1564304352</v>
      </c>
      <c r="T82" s="57">
        <f t="shared" si="94"/>
        <v>18765224</v>
      </c>
      <c r="U82" s="57">
        <v>1256716446</v>
      </c>
      <c r="V82" s="57">
        <f t="shared" si="114"/>
        <v>1815544250</v>
      </c>
      <c r="W82" s="57">
        <v>1256715810</v>
      </c>
      <c r="X82" s="60">
        <f t="shared" si="101"/>
        <v>636</v>
      </c>
      <c r="Y82" s="61">
        <f t="shared" si="102"/>
        <v>0.66261567867471882</v>
      </c>
      <c r="Z82" s="61">
        <f t="shared" si="103"/>
        <v>0.2710447137028929</v>
      </c>
      <c r="AA82" s="61">
        <f t="shared" si="104"/>
        <v>0.27104457653238129</v>
      </c>
      <c r="AB82" s="61">
        <f t="shared" si="105"/>
        <v>0.40905267174631721</v>
      </c>
      <c r="AC82" s="62">
        <f t="shared" si="106"/>
        <v>0.99999949391925125</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7"/>
        <v>0</v>
      </c>
      <c r="M83" s="58">
        <f t="shared" si="112"/>
        <v>3139043</v>
      </c>
      <c r="N83" s="63">
        <f t="shared" si="82"/>
        <v>3.0620653932330774E-7</v>
      </c>
      <c r="O83" s="57">
        <v>0</v>
      </c>
      <c r="P83" s="57">
        <v>3139043</v>
      </c>
      <c r="Q83" s="57">
        <f t="shared" si="113"/>
        <v>0</v>
      </c>
      <c r="R83" s="57">
        <v>1481375</v>
      </c>
      <c r="S83" s="57">
        <f t="shared" si="99"/>
        <v>1657668</v>
      </c>
      <c r="T83" s="57">
        <f t="shared" si="94"/>
        <v>1657668</v>
      </c>
      <c r="U83" s="57">
        <v>1481375</v>
      </c>
      <c r="V83" s="57">
        <f t="shared" si="114"/>
        <v>0</v>
      </c>
      <c r="W83" s="57">
        <v>1481375</v>
      </c>
      <c r="X83" s="60">
        <f t="shared" si="101"/>
        <v>0</v>
      </c>
      <c r="Y83" s="61">
        <f t="shared" si="102"/>
        <v>0.47191930789097186</v>
      </c>
      <c r="Z83" s="61">
        <f t="shared" si="103"/>
        <v>0.47191930789097186</v>
      </c>
      <c r="AA83" s="61">
        <f t="shared" si="104"/>
        <v>0.47191930789097186</v>
      </c>
      <c r="AB83" s="61">
        <f t="shared" si="105"/>
        <v>1</v>
      </c>
      <c r="AC83" s="62">
        <f t="shared" si="106"/>
        <v>1</v>
      </c>
    </row>
    <row r="84" spans="1:29" ht="42" customHeight="1" x14ac:dyDescent="0.25">
      <c r="A84" s="54" t="s">
        <v>185</v>
      </c>
      <c r="B84" s="55" t="s">
        <v>42</v>
      </c>
      <c r="C84" s="55">
        <v>20</v>
      </c>
      <c r="D84" s="55" t="s">
        <v>39</v>
      </c>
      <c r="E84" s="56" t="s">
        <v>186</v>
      </c>
      <c r="F84" s="57">
        <v>2090733752</v>
      </c>
      <c r="G84" s="57">
        <v>0</v>
      </c>
      <c r="H84" s="57">
        <v>0</v>
      </c>
      <c r="I84" s="57">
        <v>0</v>
      </c>
      <c r="J84" s="57">
        <v>0</v>
      </c>
      <c r="K84" s="57">
        <v>0</v>
      </c>
      <c r="L84" s="57">
        <f t="shared" si="107"/>
        <v>0</v>
      </c>
      <c r="M84" s="58">
        <f t="shared" si="112"/>
        <v>2090733752</v>
      </c>
      <c r="N84" s="59">
        <f t="shared" si="82"/>
        <v>2.0394634506324213E-4</v>
      </c>
      <c r="O84" s="57">
        <v>0</v>
      </c>
      <c r="P84" s="57">
        <v>1222290049.9400001</v>
      </c>
      <c r="Q84" s="57">
        <f t="shared" si="113"/>
        <v>868443702.05999994</v>
      </c>
      <c r="R84" s="57">
        <v>1040444983.03</v>
      </c>
      <c r="S84" s="57">
        <f t="shared" si="99"/>
        <v>1050288768.97</v>
      </c>
      <c r="T84" s="57">
        <f t="shared" si="94"/>
        <v>181845066.91000009</v>
      </c>
      <c r="U84" s="57">
        <v>553130028.00999999</v>
      </c>
      <c r="V84" s="57">
        <f t="shared" si="114"/>
        <v>487314955.01999998</v>
      </c>
      <c r="W84" s="57">
        <v>487879881.88999999</v>
      </c>
      <c r="X84" s="60">
        <f t="shared" si="101"/>
        <v>65250146.120000005</v>
      </c>
      <c r="Y84" s="61">
        <f t="shared" si="102"/>
        <v>0.49764585377488085</v>
      </c>
      <c r="Z84" s="61">
        <f t="shared" si="103"/>
        <v>0.26456263380302475</v>
      </c>
      <c r="AA84" s="61">
        <f t="shared" si="104"/>
        <v>0.23335342504672971</v>
      </c>
      <c r="AB84" s="61">
        <f t="shared" si="105"/>
        <v>0.53162832925501369</v>
      </c>
      <c r="AC84" s="62">
        <f t="shared" si="106"/>
        <v>0.88203470645997839</v>
      </c>
    </row>
    <row r="85" spans="1:29" ht="66" customHeight="1" x14ac:dyDescent="0.25">
      <c r="A85" s="54" t="s">
        <v>187</v>
      </c>
      <c r="B85" s="55" t="s">
        <v>42</v>
      </c>
      <c r="C85" s="55">
        <v>20</v>
      </c>
      <c r="D85" s="55" t="s">
        <v>39</v>
      </c>
      <c r="E85" s="56" t="s">
        <v>188</v>
      </c>
      <c r="F85" s="57">
        <v>421932963</v>
      </c>
      <c r="G85" s="57">
        <v>0</v>
      </c>
      <c r="H85" s="57">
        <v>0</v>
      </c>
      <c r="I85" s="57">
        <v>0</v>
      </c>
      <c r="J85" s="57">
        <v>0</v>
      </c>
      <c r="K85" s="57">
        <v>18558500</v>
      </c>
      <c r="L85" s="57">
        <f t="shared" si="107"/>
        <v>-18558500</v>
      </c>
      <c r="M85" s="58">
        <f t="shared" si="112"/>
        <v>403374463</v>
      </c>
      <c r="N85" s="65">
        <f t="shared" si="82"/>
        <v>3.9348265814335017E-5</v>
      </c>
      <c r="O85" s="57">
        <v>0</v>
      </c>
      <c r="P85" s="57">
        <v>331313260</v>
      </c>
      <c r="Q85" s="57">
        <f t="shared" si="113"/>
        <v>72061203</v>
      </c>
      <c r="R85" s="57">
        <v>213212410</v>
      </c>
      <c r="S85" s="57">
        <f t="shared" si="99"/>
        <v>190162053</v>
      </c>
      <c r="T85" s="57">
        <f t="shared" si="94"/>
        <v>118100850</v>
      </c>
      <c r="U85" s="57">
        <v>83148647.459999993</v>
      </c>
      <c r="V85" s="57">
        <f t="shared" si="114"/>
        <v>130063762.54000001</v>
      </c>
      <c r="W85" s="57">
        <v>76148647.459999993</v>
      </c>
      <c r="X85" s="60">
        <f t="shared" si="101"/>
        <v>7000000</v>
      </c>
      <c r="Y85" s="61">
        <f t="shared" si="102"/>
        <v>0.52857190912454965</v>
      </c>
      <c r="Z85" s="61">
        <f t="shared" si="103"/>
        <v>0.20613265113909801</v>
      </c>
      <c r="AA85" s="61">
        <f t="shared" si="104"/>
        <v>0.1887790488611075</v>
      </c>
      <c r="AB85" s="61">
        <f t="shared" si="105"/>
        <v>0.38998033679184058</v>
      </c>
      <c r="AC85" s="62">
        <f t="shared" si="106"/>
        <v>0.91581342314236125</v>
      </c>
    </row>
    <row r="86" spans="1:29" ht="82.5" customHeight="1" x14ac:dyDescent="0.25">
      <c r="A86" s="54" t="s">
        <v>189</v>
      </c>
      <c r="B86" s="55" t="s">
        <v>42</v>
      </c>
      <c r="C86" s="55">
        <v>20</v>
      </c>
      <c r="D86" s="55" t="s">
        <v>39</v>
      </c>
      <c r="E86" s="56" t="s">
        <v>190</v>
      </c>
      <c r="F86" s="57">
        <v>410523599</v>
      </c>
      <c r="G86" s="57">
        <v>0</v>
      </c>
      <c r="H86" s="57">
        <v>0</v>
      </c>
      <c r="I86" s="57">
        <v>0</v>
      </c>
      <c r="J86" s="57">
        <v>0</v>
      </c>
      <c r="K86" s="57">
        <v>0</v>
      </c>
      <c r="L86" s="57">
        <f t="shared" si="107"/>
        <v>0</v>
      </c>
      <c r="M86" s="58">
        <f t="shared" si="112"/>
        <v>410523599</v>
      </c>
      <c r="N86" s="65">
        <f t="shared" si="82"/>
        <v>4.0045647848831419E-5</v>
      </c>
      <c r="O86" s="57">
        <v>0</v>
      </c>
      <c r="P86" s="57">
        <v>294794688.39999998</v>
      </c>
      <c r="Q86" s="57">
        <f t="shared" si="113"/>
        <v>115728910.60000002</v>
      </c>
      <c r="R86" s="57">
        <v>294764688.39999998</v>
      </c>
      <c r="S86" s="57">
        <f t="shared" si="99"/>
        <v>115758910.60000002</v>
      </c>
      <c r="T86" s="57">
        <f t="shared" si="94"/>
        <v>30000</v>
      </c>
      <c r="U86" s="57">
        <v>58695790.229999997</v>
      </c>
      <c r="V86" s="57">
        <f t="shared" si="114"/>
        <v>236068898.16999999</v>
      </c>
      <c r="W86" s="57">
        <v>58695790.229999997</v>
      </c>
      <c r="X86" s="60">
        <f t="shared" si="101"/>
        <v>0</v>
      </c>
      <c r="Y86" s="61">
        <f t="shared" si="102"/>
        <v>0.71802130040275702</v>
      </c>
      <c r="Z86" s="61">
        <f t="shared" si="103"/>
        <v>0.14297787112111915</v>
      </c>
      <c r="AA86" s="61">
        <f t="shared" si="104"/>
        <v>0.14297787112111915</v>
      </c>
      <c r="AB86" s="61">
        <f t="shared" si="105"/>
        <v>0.19912761785885613</v>
      </c>
      <c r="AC86" s="62">
        <f t="shared" si="106"/>
        <v>1</v>
      </c>
    </row>
    <row r="87" spans="1:29" ht="42" customHeight="1" x14ac:dyDescent="0.25">
      <c r="A87" s="46" t="s">
        <v>191</v>
      </c>
      <c r="B87" s="47" t="s">
        <v>42</v>
      </c>
      <c r="C87" s="47">
        <v>20</v>
      </c>
      <c r="D87" s="47" t="s">
        <v>39</v>
      </c>
      <c r="E87" s="48" t="s">
        <v>192</v>
      </c>
      <c r="F87" s="50">
        <f>SUM(F88:F92)</f>
        <v>329214856</v>
      </c>
      <c r="G87" s="50">
        <f t="shared" ref="G87:K87" si="115">SUM(G88:G92)</f>
        <v>0</v>
      </c>
      <c r="H87" s="50">
        <f t="shared" si="115"/>
        <v>0</v>
      </c>
      <c r="I87" s="50">
        <f t="shared" si="115"/>
        <v>0</v>
      </c>
      <c r="J87" s="50">
        <f t="shared" si="115"/>
        <v>55000</v>
      </c>
      <c r="K87" s="50">
        <f t="shared" si="115"/>
        <v>0</v>
      </c>
      <c r="L87" s="50">
        <f t="shared" si="107"/>
        <v>55000</v>
      </c>
      <c r="M87" s="50">
        <f>SUM(M88:M92)</f>
        <v>329269856</v>
      </c>
      <c r="N87" s="70">
        <f t="shared" si="82"/>
        <v>3.211952913969126E-5</v>
      </c>
      <c r="O87" s="50">
        <f t="shared" ref="O87" si="116">SUM(O88:O91)</f>
        <v>0</v>
      </c>
      <c r="P87" s="50">
        <f>SUM(P88:P92)</f>
        <v>323596038</v>
      </c>
      <c r="Q87" s="50">
        <f t="shared" ref="Q87:X87" si="117">SUM(Q88:Q92)</f>
        <v>5673818</v>
      </c>
      <c r="R87" s="50">
        <f>SUM(R88:R92)</f>
        <v>320790645.51999998</v>
      </c>
      <c r="S87" s="50">
        <f t="shared" si="117"/>
        <v>8479210.4800000004</v>
      </c>
      <c r="T87" s="50">
        <f t="shared" si="117"/>
        <v>2805392.48</v>
      </c>
      <c r="U87" s="50">
        <f>SUM(U88:U92)</f>
        <v>223537.52</v>
      </c>
      <c r="V87" s="50">
        <f t="shared" si="117"/>
        <v>320567108</v>
      </c>
      <c r="W87" s="50">
        <f>SUM(W88:W92)</f>
        <v>223537.52</v>
      </c>
      <c r="X87" s="50">
        <f t="shared" si="117"/>
        <v>0</v>
      </c>
      <c r="Y87" s="52">
        <f t="shared" si="102"/>
        <v>0.97424844599197069</v>
      </c>
      <c r="Z87" s="52">
        <f t="shared" si="103"/>
        <v>6.7888850414536575E-4</v>
      </c>
      <c r="AA87" s="52">
        <f t="shared" si="104"/>
        <v>6.7888850414536575E-4</v>
      </c>
      <c r="AB87" s="52">
        <f t="shared" si="105"/>
        <v>6.9683303775160534E-4</v>
      </c>
      <c r="AC87" s="53">
        <f t="shared" si="106"/>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7"/>
        <v>0</v>
      </c>
      <c r="M88" s="58">
        <f t="shared" ref="M88:M93" si="118">+F88+L88</f>
        <v>106996400</v>
      </c>
      <c r="N88" s="65">
        <f t="shared" si="82"/>
        <v>1.0437256630142487E-5</v>
      </c>
      <c r="O88" s="57">
        <v>0</v>
      </c>
      <c r="P88" s="58">
        <v>106996400</v>
      </c>
      <c r="Q88" s="57">
        <f t="shared" ref="Q88:Q93" si="119">M88-P88</f>
        <v>0</v>
      </c>
      <c r="R88" s="58">
        <v>106996400</v>
      </c>
      <c r="S88" s="57">
        <f t="shared" si="99"/>
        <v>0</v>
      </c>
      <c r="T88" s="57">
        <f t="shared" si="94"/>
        <v>0</v>
      </c>
      <c r="U88" s="57">
        <v>0</v>
      </c>
      <c r="V88" s="57">
        <f t="shared" ref="V88:V93" si="120">+R88-U88</f>
        <v>106996400</v>
      </c>
      <c r="W88" s="57">
        <v>0</v>
      </c>
      <c r="X88" s="60">
        <f t="shared" si="101"/>
        <v>0</v>
      </c>
      <c r="Y88" s="61">
        <f t="shared" si="102"/>
        <v>1</v>
      </c>
      <c r="Z88" s="61">
        <f t="shared" si="103"/>
        <v>0</v>
      </c>
      <c r="AA88" s="61">
        <f t="shared" si="104"/>
        <v>0</v>
      </c>
      <c r="AB88" s="61">
        <f t="shared" si="105"/>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0</v>
      </c>
      <c r="L89" s="57">
        <f t="shared" si="107"/>
        <v>0</v>
      </c>
      <c r="M89" s="58">
        <f t="shared" si="118"/>
        <v>12752725</v>
      </c>
      <c r="N89" s="64">
        <f t="shared" si="82"/>
        <v>1.2439994575390748E-6</v>
      </c>
      <c r="O89" s="57">
        <v>0</v>
      </c>
      <c r="P89" s="58">
        <v>7078907</v>
      </c>
      <c r="Q89" s="57">
        <f t="shared" si="119"/>
        <v>5673818</v>
      </c>
      <c r="R89" s="58">
        <v>7078107</v>
      </c>
      <c r="S89" s="57">
        <f t="shared" si="99"/>
        <v>5674618</v>
      </c>
      <c r="T89" s="57">
        <f t="shared" si="94"/>
        <v>800</v>
      </c>
      <c r="U89" s="57">
        <v>0</v>
      </c>
      <c r="V89" s="57">
        <f t="shared" si="120"/>
        <v>7078107</v>
      </c>
      <c r="W89" s="57">
        <v>0</v>
      </c>
      <c r="X89" s="60">
        <f t="shared" si="101"/>
        <v>0</v>
      </c>
      <c r="Y89" s="61">
        <f t="shared" si="102"/>
        <v>0.55502702363612488</v>
      </c>
      <c r="Z89" s="61">
        <f t="shared" si="103"/>
        <v>0</v>
      </c>
      <c r="AA89" s="61">
        <f t="shared" si="104"/>
        <v>0</v>
      </c>
      <c r="AB89" s="61">
        <f t="shared" si="105"/>
        <v>0</v>
      </c>
      <c r="AC89" s="62" t="s">
        <v>41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7"/>
        <v>0</v>
      </c>
      <c r="M90" s="58">
        <f t="shared" si="118"/>
        <v>2973130</v>
      </c>
      <c r="N90" s="63">
        <f t="shared" si="82"/>
        <v>2.9002210172281996E-7</v>
      </c>
      <c r="O90" s="57">
        <v>0</v>
      </c>
      <c r="P90" s="58">
        <v>2973130</v>
      </c>
      <c r="Q90" s="57">
        <f t="shared" si="119"/>
        <v>0</v>
      </c>
      <c r="R90" s="58">
        <v>223537.52</v>
      </c>
      <c r="S90" s="57">
        <f t="shared" si="99"/>
        <v>2749592.48</v>
      </c>
      <c r="T90" s="57">
        <f t="shared" si="94"/>
        <v>2749592.48</v>
      </c>
      <c r="U90" s="57">
        <v>223537.52</v>
      </c>
      <c r="V90" s="57">
        <f t="shared" si="120"/>
        <v>0</v>
      </c>
      <c r="W90" s="57">
        <v>223537.52</v>
      </c>
      <c r="X90" s="60">
        <f t="shared" si="101"/>
        <v>0</v>
      </c>
      <c r="Y90" s="61">
        <f t="shared" si="102"/>
        <v>7.5185921907215625E-2</v>
      </c>
      <c r="Z90" s="61">
        <f t="shared" si="103"/>
        <v>7.5185921907215625E-2</v>
      </c>
      <c r="AA90" s="61">
        <f t="shared" si="104"/>
        <v>7.5185921907215625E-2</v>
      </c>
      <c r="AB90" s="61">
        <f t="shared" si="105"/>
        <v>1</v>
      </c>
      <c r="AC90" s="62">
        <f t="shared" ref="AC90" si="121">+W90/U90</f>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7"/>
        <v>40000</v>
      </c>
      <c r="M91" s="58">
        <f t="shared" si="118"/>
        <v>206532601</v>
      </c>
      <c r="N91" s="65">
        <f t="shared" si="82"/>
        <v>2.0146787734239871E-5</v>
      </c>
      <c r="O91" s="57">
        <v>0</v>
      </c>
      <c r="P91" s="58">
        <v>206532601</v>
      </c>
      <c r="Q91" s="57">
        <f t="shared" si="119"/>
        <v>0</v>
      </c>
      <c r="R91" s="58">
        <v>206492601</v>
      </c>
      <c r="S91" s="57">
        <f t="shared" si="99"/>
        <v>40000</v>
      </c>
      <c r="T91" s="57">
        <f t="shared" si="94"/>
        <v>40000</v>
      </c>
      <c r="U91" s="57">
        <v>0</v>
      </c>
      <c r="V91" s="57">
        <f t="shared" si="120"/>
        <v>206492601</v>
      </c>
      <c r="W91" s="57">
        <v>0</v>
      </c>
      <c r="X91" s="60">
        <f>+U91-W91</f>
        <v>0</v>
      </c>
      <c r="Y91" s="61">
        <f t="shared" si="102"/>
        <v>0.99980632597562646</v>
      </c>
      <c r="Z91" s="61">
        <f t="shared" si="103"/>
        <v>0</v>
      </c>
      <c r="AA91" s="61">
        <f t="shared" si="104"/>
        <v>0</v>
      </c>
      <c r="AB91" s="61">
        <f t="shared" si="105"/>
        <v>0</v>
      </c>
      <c r="AC91" s="62" t="s">
        <v>41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7"/>
        <v>15000</v>
      </c>
      <c r="M92" s="58">
        <f t="shared" si="118"/>
        <v>15000</v>
      </c>
      <c r="N92" s="286">
        <f t="shared" si="82"/>
        <v>1.4632160470084724E-9</v>
      </c>
      <c r="O92" s="57">
        <v>0</v>
      </c>
      <c r="P92" s="58">
        <v>15000</v>
      </c>
      <c r="Q92" s="57">
        <f t="shared" si="119"/>
        <v>0</v>
      </c>
      <c r="R92" s="58">
        <v>0</v>
      </c>
      <c r="S92" s="57">
        <f t="shared" si="99"/>
        <v>15000</v>
      </c>
      <c r="T92" s="57">
        <f t="shared" si="94"/>
        <v>15000</v>
      </c>
      <c r="U92" s="57">
        <v>0</v>
      </c>
      <c r="V92" s="57">
        <f t="shared" si="120"/>
        <v>0</v>
      </c>
      <c r="W92" s="57">
        <v>0</v>
      </c>
      <c r="X92" s="60">
        <f>+U92-W92</f>
        <v>0</v>
      </c>
      <c r="Y92" s="61">
        <f t="shared" si="102"/>
        <v>0</v>
      </c>
      <c r="Z92" s="61">
        <f t="shared" si="103"/>
        <v>0</v>
      </c>
      <c r="AA92" s="61">
        <f t="shared" si="104"/>
        <v>0</v>
      </c>
      <c r="AB92" s="61" t="s">
        <v>41</v>
      </c>
      <c r="AC92" s="62" t="s">
        <v>41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7"/>
        <v>0</v>
      </c>
      <c r="M93" s="49">
        <f t="shared" si="118"/>
        <v>24500000</v>
      </c>
      <c r="N93" s="68">
        <f t="shared" si="82"/>
        <v>2.3899195434471716E-6</v>
      </c>
      <c r="O93" s="75">
        <f>+O103</f>
        <v>0</v>
      </c>
      <c r="P93" s="75">
        <v>4270561.92</v>
      </c>
      <c r="Q93" s="50">
        <f t="shared" si="119"/>
        <v>20229438.079999998</v>
      </c>
      <c r="R93" s="75">
        <v>4270561.92</v>
      </c>
      <c r="S93" s="50">
        <f t="shared" si="99"/>
        <v>20229438.079999998</v>
      </c>
      <c r="T93" s="50">
        <f t="shared" si="94"/>
        <v>0</v>
      </c>
      <c r="U93" s="75">
        <v>4270561.92</v>
      </c>
      <c r="V93" s="50">
        <f t="shared" si="120"/>
        <v>0</v>
      </c>
      <c r="W93" s="50">
        <v>4270561.92</v>
      </c>
      <c r="X93" s="66">
        <f t="shared" si="101"/>
        <v>0</v>
      </c>
      <c r="Y93" s="52">
        <f t="shared" si="102"/>
        <v>0.17430864979591837</v>
      </c>
      <c r="Z93" s="52">
        <f t="shared" si="103"/>
        <v>0.17430864979591837</v>
      </c>
      <c r="AA93" s="52">
        <f t="shared" si="104"/>
        <v>0.17430864979591837</v>
      </c>
      <c r="AB93" s="52">
        <f t="shared" ref="AB93:AB156" si="122">+U93/R93</f>
        <v>1</v>
      </c>
      <c r="AC93" s="53">
        <f t="shared" ref="AC93:AC156" si="123">+W93/U93</f>
        <v>1</v>
      </c>
    </row>
    <row r="94" spans="1:29" ht="39" customHeight="1" x14ac:dyDescent="0.25">
      <c r="A94" s="312" t="s">
        <v>203</v>
      </c>
      <c r="B94" s="47" t="s">
        <v>38</v>
      </c>
      <c r="C94" s="47">
        <v>10</v>
      </c>
      <c r="D94" s="316" t="s">
        <v>39</v>
      </c>
      <c r="E94" s="308" t="s">
        <v>204</v>
      </c>
      <c r="F94" s="75">
        <f t="shared" ref="F94:K94" si="124">+F104</f>
        <v>10647256000</v>
      </c>
      <c r="G94" s="75">
        <f t="shared" si="124"/>
        <v>0</v>
      </c>
      <c r="H94" s="75">
        <f t="shared" si="124"/>
        <v>0</v>
      </c>
      <c r="I94" s="75">
        <f t="shared" si="124"/>
        <v>0</v>
      </c>
      <c r="J94" s="75">
        <f t="shared" si="124"/>
        <v>0</v>
      </c>
      <c r="K94" s="75">
        <f t="shared" si="124"/>
        <v>0</v>
      </c>
      <c r="L94" s="50">
        <f t="shared" si="107"/>
        <v>0</v>
      </c>
      <c r="M94" s="75">
        <f t="shared" ref="M94" si="125">+M104</f>
        <v>10647256000</v>
      </c>
      <c r="N94" s="51">
        <f t="shared" si="82"/>
        <v>1.0386157223871493E-3</v>
      </c>
      <c r="O94" s="75">
        <f t="shared" ref="O94:X94" si="126">+O104</f>
        <v>0</v>
      </c>
      <c r="P94" s="75">
        <f t="shared" si="126"/>
        <v>6760385295.3800001</v>
      </c>
      <c r="Q94" s="75">
        <f t="shared" si="126"/>
        <v>3886870704.6199999</v>
      </c>
      <c r="R94" s="75">
        <f t="shared" si="126"/>
        <v>4615099589.6800003</v>
      </c>
      <c r="S94" s="75">
        <f t="shared" si="126"/>
        <v>6032156410.3199997</v>
      </c>
      <c r="T94" s="75">
        <f t="shared" si="126"/>
        <v>2145285705.6999998</v>
      </c>
      <c r="U94" s="75">
        <f t="shared" si="126"/>
        <v>1934805998.5</v>
      </c>
      <c r="V94" s="75">
        <f t="shared" si="126"/>
        <v>2680293591.1800003</v>
      </c>
      <c r="W94" s="75">
        <f t="shared" si="126"/>
        <v>1933976147.5</v>
      </c>
      <c r="X94" s="75">
        <f t="shared" si="126"/>
        <v>829851</v>
      </c>
      <c r="Y94" s="52">
        <f t="shared" si="102"/>
        <v>0.43345436511341517</v>
      </c>
      <c r="Z94" s="52">
        <f t="shared" si="103"/>
        <v>0.18171874504567187</v>
      </c>
      <c r="AA94" s="52">
        <f t="shared" si="104"/>
        <v>0.18164080468244589</v>
      </c>
      <c r="AB94" s="52">
        <f t="shared" si="122"/>
        <v>0.41923385636715038</v>
      </c>
      <c r="AC94" s="53">
        <f t="shared" si="123"/>
        <v>0.99957109343229067</v>
      </c>
    </row>
    <row r="95" spans="1:29" ht="42.75" customHeight="1" x14ac:dyDescent="0.25">
      <c r="A95" s="312"/>
      <c r="B95" s="47" t="s">
        <v>42</v>
      </c>
      <c r="C95" s="47">
        <v>20</v>
      </c>
      <c r="D95" s="316"/>
      <c r="E95" s="308"/>
      <c r="F95" s="50">
        <f t="shared" ref="F95:K95" si="127">+F96+F99</f>
        <v>6139374360</v>
      </c>
      <c r="G95" s="50">
        <f t="shared" si="127"/>
        <v>0</v>
      </c>
      <c r="H95" s="50">
        <f t="shared" si="127"/>
        <v>0</v>
      </c>
      <c r="I95" s="50">
        <f t="shared" si="127"/>
        <v>0</v>
      </c>
      <c r="J95" s="50">
        <f t="shared" si="127"/>
        <v>0</v>
      </c>
      <c r="K95" s="50">
        <f t="shared" si="127"/>
        <v>0</v>
      </c>
      <c r="L95" s="50">
        <f t="shared" si="107"/>
        <v>0</v>
      </c>
      <c r="M95" s="50">
        <f t="shared" ref="M95" si="128">+M96+M99</f>
        <v>6139374360</v>
      </c>
      <c r="N95" s="51">
        <f t="shared" si="82"/>
        <v>5.9888207214295797E-4</v>
      </c>
      <c r="O95" s="50">
        <f t="shared" ref="O95:X95" si="129">+O96+O99</f>
        <v>5923654360</v>
      </c>
      <c r="P95" s="50">
        <f t="shared" si="129"/>
        <v>215720000</v>
      </c>
      <c r="Q95" s="50">
        <f t="shared" si="129"/>
        <v>5923654360</v>
      </c>
      <c r="R95" s="50">
        <f t="shared" si="129"/>
        <v>96514290</v>
      </c>
      <c r="S95" s="50">
        <f t="shared" si="129"/>
        <v>6042860070</v>
      </c>
      <c r="T95" s="50">
        <f t="shared" si="129"/>
        <v>119205710</v>
      </c>
      <c r="U95" s="50">
        <f t="shared" si="129"/>
        <v>96514290</v>
      </c>
      <c r="V95" s="50">
        <f t="shared" si="129"/>
        <v>0</v>
      </c>
      <c r="W95" s="50">
        <f t="shared" si="129"/>
        <v>96514290</v>
      </c>
      <c r="X95" s="50">
        <f t="shared" si="129"/>
        <v>0</v>
      </c>
      <c r="Y95" s="52">
        <f t="shared" si="102"/>
        <v>1.5720541596033248E-2</v>
      </c>
      <c r="Z95" s="52">
        <f t="shared" si="103"/>
        <v>1.5720541596033248E-2</v>
      </c>
      <c r="AA95" s="52">
        <f t="shared" si="104"/>
        <v>1.5720541596033248E-2</v>
      </c>
      <c r="AB95" s="52">
        <f t="shared" si="122"/>
        <v>1</v>
      </c>
      <c r="AC95" s="53">
        <f t="shared" si="123"/>
        <v>1</v>
      </c>
    </row>
    <row r="96" spans="1:29" ht="42" customHeight="1" x14ac:dyDescent="0.25">
      <c r="A96" s="46" t="s">
        <v>205</v>
      </c>
      <c r="B96" s="47" t="s">
        <v>42</v>
      </c>
      <c r="C96" s="47">
        <v>20</v>
      </c>
      <c r="D96" s="47" t="s">
        <v>39</v>
      </c>
      <c r="E96" s="48" t="s">
        <v>206</v>
      </c>
      <c r="F96" s="50">
        <f t="shared" ref="F96:U97" si="130">+F97</f>
        <v>5923654360</v>
      </c>
      <c r="G96" s="50">
        <f t="shared" si="130"/>
        <v>0</v>
      </c>
      <c r="H96" s="50">
        <f t="shared" si="130"/>
        <v>0</v>
      </c>
      <c r="I96" s="50">
        <f t="shared" si="130"/>
        <v>0</v>
      </c>
      <c r="J96" s="50">
        <f t="shared" si="130"/>
        <v>0</v>
      </c>
      <c r="K96" s="50">
        <f t="shared" si="130"/>
        <v>0</v>
      </c>
      <c r="L96" s="50">
        <f t="shared" si="107"/>
        <v>0</v>
      </c>
      <c r="M96" s="50">
        <f t="shared" si="130"/>
        <v>5923654360</v>
      </c>
      <c r="N96" s="51">
        <f t="shared" si="82"/>
        <v>5.7783907443224685E-4</v>
      </c>
      <c r="O96" s="50">
        <f t="shared" si="130"/>
        <v>5923654360</v>
      </c>
      <c r="P96" s="50">
        <f t="shared" si="130"/>
        <v>0</v>
      </c>
      <c r="Q96" s="50">
        <f t="shared" si="130"/>
        <v>5923654360</v>
      </c>
      <c r="R96" s="50">
        <f t="shared" si="130"/>
        <v>0</v>
      </c>
      <c r="S96" s="50">
        <f t="shared" si="130"/>
        <v>5923654360</v>
      </c>
      <c r="T96" s="50">
        <f t="shared" si="130"/>
        <v>0</v>
      </c>
      <c r="U96" s="50">
        <f t="shared" si="130"/>
        <v>0</v>
      </c>
      <c r="V96" s="50">
        <f t="shared" ref="V96:X97" si="131">+V97</f>
        <v>0</v>
      </c>
      <c r="W96" s="50">
        <f t="shared" si="131"/>
        <v>0</v>
      </c>
      <c r="X96" s="50">
        <f t="shared" si="131"/>
        <v>0</v>
      </c>
      <c r="Y96" s="52">
        <f t="shared" si="102"/>
        <v>0</v>
      </c>
      <c r="Z96" s="52">
        <f t="shared" si="103"/>
        <v>0</v>
      </c>
      <c r="AA96" s="52">
        <f t="shared" si="104"/>
        <v>0</v>
      </c>
      <c r="AB96" s="52" t="s">
        <v>41</v>
      </c>
      <c r="AC96" s="53" t="s">
        <v>41</v>
      </c>
    </row>
    <row r="97" spans="1:29" ht="42" customHeight="1" x14ac:dyDescent="0.25">
      <c r="A97" s="46" t="s">
        <v>207</v>
      </c>
      <c r="B97" s="47" t="s">
        <v>42</v>
      </c>
      <c r="C97" s="47">
        <v>20</v>
      </c>
      <c r="D97" s="47" t="s">
        <v>39</v>
      </c>
      <c r="E97" s="76" t="s">
        <v>208</v>
      </c>
      <c r="F97" s="50">
        <f>SUM(F98)</f>
        <v>5923654360</v>
      </c>
      <c r="G97" s="50">
        <f t="shared" si="130"/>
        <v>0</v>
      </c>
      <c r="H97" s="50">
        <f t="shared" si="130"/>
        <v>0</v>
      </c>
      <c r="I97" s="50">
        <f t="shared" si="130"/>
        <v>0</v>
      </c>
      <c r="J97" s="50">
        <f t="shared" si="130"/>
        <v>0</v>
      </c>
      <c r="K97" s="50">
        <f t="shared" si="130"/>
        <v>0</v>
      </c>
      <c r="L97" s="50">
        <f t="shared" si="107"/>
        <v>0</v>
      </c>
      <c r="M97" s="50">
        <f t="shared" si="130"/>
        <v>5923654360</v>
      </c>
      <c r="N97" s="51">
        <f t="shared" si="82"/>
        <v>5.7783907443224685E-4</v>
      </c>
      <c r="O97" s="50">
        <f t="shared" si="130"/>
        <v>5923654360</v>
      </c>
      <c r="P97" s="50">
        <f t="shared" si="130"/>
        <v>0</v>
      </c>
      <c r="Q97" s="50">
        <f t="shared" si="130"/>
        <v>5923654360</v>
      </c>
      <c r="R97" s="50">
        <f t="shared" si="130"/>
        <v>0</v>
      </c>
      <c r="S97" s="50">
        <f t="shared" si="130"/>
        <v>5923654360</v>
      </c>
      <c r="T97" s="50">
        <f t="shared" si="130"/>
        <v>0</v>
      </c>
      <c r="U97" s="50">
        <f t="shared" si="130"/>
        <v>0</v>
      </c>
      <c r="V97" s="50">
        <f t="shared" si="131"/>
        <v>0</v>
      </c>
      <c r="W97" s="50">
        <f t="shared" si="131"/>
        <v>0</v>
      </c>
      <c r="X97" s="50">
        <f t="shared" si="131"/>
        <v>0</v>
      </c>
      <c r="Y97" s="52">
        <f t="shared" si="102"/>
        <v>0</v>
      </c>
      <c r="Z97" s="52">
        <f t="shared" si="103"/>
        <v>0</v>
      </c>
      <c r="AA97" s="52">
        <f t="shared" si="104"/>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7"/>
        <v>0</v>
      </c>
      <c r="M98" s="58">
        <f>+F98+L98</f>
        <v>5923654360</v>
      </c>
      <c r="N98" s="59">
        <f t="shared" si="82"/>
        <v>5.7783907443224685E-4</v>
      </c>
      <c r="O98" s="57">
        <v>5923654360</v>
      </c>
      <c r="P98" s="57">
        <v>0</v>
      </c>
      <c r="Q98" s="57">
        <f t="shared" ref="Q98" si="132">M98-P98</f>
        <v>5923654360</v>
      </c>
      <c r="R98" s="57">
        <v>0</v>
      </c>
      <c r="S98" s="57">
        <f t="shared" ref="S98" si="133">+M98-R98</f>
        <v>5923654360</v>
      </c>
      <c r="T98" s="57">
        <f t="shared" ref="T98" si="134">P98-R98</f>
        <v>0</v>
      </c>
      <c r="U98" s="57">
        <v>0</v>
      </c>
      <c r="V98" s="57">
        <f t="shared" ref="V98" si="135">+R98-U98</f>
        <v>0</v>
      </c>
      <c r="W98" s="57">
        <v>0</v>
      </c>
      <c r="X98" s="60">
        <f t="shared" ref="X98" si="136">+U98-W98</f>
        <v>0</v>
      </c>
      <c r="Y98" s="61">
        <f t="shared" si="102"/>
        <v>0</v>
      </c>
      <c r="Z98" s="61">
        <f t="shared" si="103"/>
        <v>0</v>
      </c>
      <c r="AA98" s="61">
        <f t="shared" si="104"/>
        <v>0</v>
      </c>
      <c r="AB98" s="61" t="s">
        <v>41</v>
      </c>
      <c r="AC98" s="62" t="s">
        <v>41</v>
      </c>
    </row>
    <row r="99" spans="1:29" ht="42" customHeight="1" x14ac:dyDescent="0.25">
      <c r="A99" s="46" t="s">
        <v>211</v>
      </c>
      <c r="B99" s="47" t="s">
        <v>42</v>
      </c>
      <c r="C99" s="47">
        <v>20</v>
      </c>
      <c r="D99" s="47" t="s">
        <v>39</v>
      </c>
      <c r="E99" s="48" t="s">
        <v>212</v>
      </c>
      <c r="F99" s="50">
        <f t="shared" ref="F99:U100" si="137">+F100</f>
        <v>215720000</v>
      </c>
      <c r="G99" s="50">
        <f t="shared" si="137"/>
        <v>0</v>
      </c>
      <c r="H99" s="50">
        <f t="shared" si="137"/>
        <v>0</v>
      </c>
      <c r="I99" s="50">
        <f t="shared" si="137"/>
        <v>0</v>
      </c>
      <c r="J99" s="50">
        <f t="shared" si="137"/>
        <v>0</v>
      </c>
      <c r="K99" s="50">
        <f t="shared" si="137"/>
        <v>0</v>
      </c>
      <c r="L99" s="50">
        <f t="shared" si="107"/>
        <v>0</v>
      </c>
      <c r="M99" s="50">
        <f t="shared" si="137"/>
        <v>215720000</v>
      </c>
      <c r="N99" s="70">
        <f t="shared" si="82"/>
        <v>2.1042997710711177E-5</v>
      </c>
      <c r="O99" s="50">
        <f t="shared" si="137"/>
        <v>0</v>
      </c>
      <c r="P99" s="50">
        <f t="shared" si="137"/>
        <v>215720000</v>
      </c>
      <c r="Q99" s="50">
        <f t="shared" si="137"/>
        <v>0</v>
      </c>
      <c r="R99" s="50">
        <f t="shared" si="137"/>
        <v>96514290</v>
      </c>
      <c r="S99" s="50">
        <f t="shared" si="137"/>
        <v>119205710</v>
      </c>
      <c r="T99" s="50">
        <f t="shared" si="137"/>
        <v>119205710</v>
      </c>
      <c r="U99" s="50">
        <f t="shared" si="137"/>
        <v>96514290</v>
      </c>
      <c r="V99" s="50">
        <f t="shared" ref="V99:X100" si="138">+V100</f>
        <v>0</v>
      </c>
      <c r="W99" s="50">
        <f t="shared" si="138"/>
        <v>96514290</v>
      </c>
      <c r="X99" s="50">
        <f t="shared" si="138"/>
        <v>0</v>
      </c>
      <c r="Y99" s="52">
        <f t="shared" si="102"/>
        <v>0.44740538661227519</v>
      </c>
      <c r="Z99" s="52">
        <f t="shared" si="103"/>
        <v>0.44740538661227519</v>
      </c>
      <c r="AA99" s="52">
        <f t="shared" si="104"/>
        <v>0.44740538661227519</v>
      </c>
      <c r="AB99" s="52">
        <f t="shared" si="122"/>
        <v>1</v>
      </c>
      <c r="AC99" s="53">
        <f t="shared" si="123"/>
        <v>1</v>
      </c>
    </row>
    <row r="100" spans="1:29" ht="42" customHeight="1" x14ac:dyDescent="0.25">
      <c r="A100" s="46" t="s">
        <v>213</v>
      </c>
      <c r="B100" s="47" t="s">
        <v>42</v>
      </c>
      <c r="C100" s="47">
        <v>20</v>
      </c>
      <c r="D100" s="47" t="s">
        <v>39</v>
      </c>
      <c r="E100" s="48" t="s">
        <v>214</v>
      </c>
      <c r="F100" s="50">
        <f t="shared" si="137"/>
        <v>215720000</v>
      </c>
      <c r="G100" s="50">
        <f t="shared" si="137"/>
        <v>0</v>
      </c>
      <c r="H100" s="50">
        <f t="shared" si="137"/>
        <v>0</v>
      </c>
      <c r="I100" s="50">
        <f t="shared" si="137"/>
        <v>0</v>
      </c>
      <c r="J100" s="50">
        <f t="shared" si="137"/>
        <v>0</v>
      </c>
      <c r="K100" s="50">
        <f t="shared" si="137"/>
        <v>0</v>
      </c>
      <c r="L100" s="50">
        <f t="shared" si="107"/>
        <v>0</v>
      </c>
      <c r="M100" s="50">
        <f t="shared" si="137"/>
        <v>215720000</v>
      </c>
      <c r="N100" s="70">
        <f t="shared" si="82"/>
        <v>2.1042997710711177E-5</v>
      </c>
      <c r="O100" s="50">
        <f t="shared" si="137"/>
        <v>0</v>
      </c>
      <c r="P100" s="50">
        <f t="shared" si="137"/>
        <v>215720000</v>
      </c>
      <c r="Q100" s="50">
        <f t="shared" si="137"/>
        <v>0</v>
      </c>
      <c r="R100" s="50">
        <f t="shared" si="137"/>
        <v>96514290</v>
      </c>
      <c r="S100" s="50">
        <f t="shared" si="137"/>
        <v>119205710</v>
      </c>
      <c r="T100" s="50">
        <f t="shared" si="137"/>
        <v>119205710</v>
      </c>
      <c r="U100" s="50">
        <f t="shared" si="137"/>
        <v>96514290</v>
      </c>
      <c r="V100" s="50">
        <f t="shared" si="138"/>
        <v>0</v>
      </c>
      <c r="W100" s="50">
        <f t="shared" si="138"/>
        <v>96514290</v>
      </c>
      <c r="X100" s="50">
        <f t="shared" si="138"/>
        <v>0</v>
      </c>
      <c r="Y100" s="52">
        <f t="shared" si="102"/>
        <v>0.44740538661227519</v>
      </c>
      <c r="Z100" s="52">
        <f t="shared" si="103"/>
        <v>0.44740538661227519</v>
      </c>
      <c r="AA100" s="52">
        <f t="shared" si="104"/>
        <v>0.44740538661227519</v>
      </c>
      <c r="AB100" s="52">
        <f t="shared" si="122"/>
        <v>1</v>
      </c>
      <c r="AC100" s="53">
        <f t="shared" si="123"/>
        <v>1</v>
      </c>
    </row>
    <row r="101" spans="1:29" ht="51.75" customHeight="1" x14ac:dyDescent="0.25">
      <c r="A101" s="46" t="s">
        <v>215</v>
      </c>
      <c r="B101" s="47" t="s">
        <v>42</v>
      </c>
      <c r="C101" s="47">
        <v>20</v>
      </c>
      <c r="D101" s="47" t="s">
        <v>39</v>
      </c>
      <c r="E101" s="48" t="s">
        <v>216</v>
      </c>
      <c r="F101" s="50">
        <f>SUM(F102:F103)</f>
        <v>215720000</v>
      </c>
      <c r="G101" s="50">
        <f t="shared" ref="G101:K101" si="139">SUM(G102:G103)</f>
        <v>0</v>
      </c>
      <c r="H101" s="50">
        <f t="shared" si="139"/>
        <v>0</v>
      </c>
      <c r="I101" s="50">
        <f t="shared" si="139"/>
        <v>0</v>
      </c>
      <c r="J101" s="50">
        <f t="shared" si="139"/>
        <v>0</v>
      </c>
      <c r="K101" s="50">
        <f t="shared" si="139"/>
        <v>0</v>
      </c>
      <c r="L101" s="50">
        <f t="shared" si="107"/>
        <v>0</v>
      </c>
      <c r="M101" s="50">
        <f>SUM(M102:M103)</f>
        <v>215720000</v>
      </c>
      <c r="N101" s="70">
        <f t="shared" si="82"/>
        <v>2.1042997710711177E-5</v>
      </c>
      <c r="O101" s="50">
        <f t="shared" ref="O101" si="140">+O102+O103</f>
        <v>0</v>
      </c>
      <c r="P101" s="50">
        <f t="shared" ref="P101:X101" si="141">SUM(P102:P103)</f>
        <v>215720000</v>
      </c>
      <c r="Q101" s="50">
        <f t="shared" si="141"/>
        <v>0</v>
      </c>
      <c r="R101" s="50">
        <f t="shared" si="141"/>
        <v>96514290</v>
      </c>
      <c r="S101" s="50">
        <f t="shared" si="141"/>
        <v>119205710</v>
      </c>
      <c r="T101" s="50">
        <f t="shared" si="141"/>
        <v>119205710</v>
      </c>
      <c r="U101" s="50">
        <f t="shared" si="141"/>
        <v>96514290</v>
      </c>
      <c r="V101" s="50">
        <f t="shared" si="141"/>
        <v>0</v>
      </c>
      <c r="W101" s="50">
        <f t="shared" si="141"/>
        <v>96514290</v>
      </c>
      <c r="X101" s="50">
        <f t="shared" si="141"/>
        <v>0</v>
      </c>
      <c r="Y101" s="52">
        <f t="shared" si="102"/>
        <v>0.44740538661227519</v>
      </c>
      <c r="Z101" s="52">
        <f t="shared" si="103"/>
        <v>0.44740538661227519</v>
      </c>
      <c r="AA101" s="52">
        <f t="shared" si="104"/>
        <v>0.44740538661227519</v>
      </c>
      <c r="AB101" s="52">
        <f t="shared" si="122"/>
        <v>1</v>
      </c>
      <c r="AC101" s="53">
        <f t="shared" si="123"/>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7"/>
        <v>0</v>
      </c>
      <c r="M102" s="58">
        <f>+F102+L102</f>
        <v>69958009</v>
      </c>
      <c r="N102" s="65">
        <f t="shared" si="82"/>
        <v>6.8242454257042085E-6</v>
      </c>
      <c r="O102" s="60">
        <v>0</v>
      </c>
      <c r="P102" s="57">
        <v>69958009</v>
      </c>
      <c r="Q102" s="57">
        <f t="shared" ref="Q102:Q103" si="142">M102-P102</f>
        <v>0</v>
      </c>
      <c r="R102" s="57">
        <v>43614139</v>
      </c>
      <c r="S102" s="57">
        <f t="shared" ref="S102:S103" si="143">+M102-R102</f>
        <v>26343870</v>
      </c>
      <c r="T102" s="57">
        <f t="shared" ref="T102:T103" si="144">P102-R102</f>
        <v>26343870</v>
      </c>
      <c r="U102" s="57">
        <v>43614139</v>
      </c>
      <c r="V102" s="57">
        <f t="shared" ref="V102:V103" si="145">+R102-U102</f>
        <v>0</v>
      </c>
      <c r="W102" s="57">
        <v>43614139</v>
      </c>
      <c r="X102" s="60">
        <f t="shared" ref="X102:X103" si="146">+U102-W102</f>
        <v>0</v>
      </c>
      <c r="Y102" s="61">
        <f t="shared" si="102"/>
        <v>0.62343310828071163</v>
      </c>
      <c r="Z102" s="61">
        <f t="shared" si="103"/>
        <v>0.62343310828071163</v>
      </c>
      <c r="AA102" s="61">
        <f t="shared" si="104"/>
        <v>0.62343310828071163</v>
      </c>
      <c r="AB102" s="61">
        <f t="shared" si="122"/>
        <v>1</v>
      </c>
      <c r="AC102" s="62">
        <f t="shared" si="123"/>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7"/>
        <v>0</v>
      </c>
      <c r="M103" s="58">
        <f>+F103+L103</f>
        <v>145761991</v>
      </c>
      <c r="N103" s="65">
        <f t="shared" si="82"/>
        <v>1.4218752285006968E-5</v>
      </c>
      <c r="O103" s="60">
        <v>0</v>
      </c>
      <c r="P103" s="57">
        <v>145761991</v>
      </c>
      <c r="Q103" s="57">
        <f t="shared" si="142"/>
        <v>0</v>
      </c>
      <c r="R103" s="57">
        <v>52900151</v>
      </c>
      <c r="S103" s="57">
        <f t="shared" si="143"/>
        <v>92861840</v>
      </c>
      <c r="T103" s="57">
        <f t="shared" si="144"/>
        <v>92861840</v>
      </c>
      <c r="U103" s="57">
        <v>52900151</v>
      </c>
      <c r="V103" s="57">
        <f t="shared" si="145"/>
        <v>0</v>
      </c>
      <c r="W103" s="57">
        <v>52900151</v>
      </c>
      <c r="X103" s="60">
        <f t="shared" si="146"/>
        <v>0</v>
      </c>
      <c r="Y103" s="61">
        <f t="shared" si="102"/>
        <v>0.36292143539669403</v>
      </c>
      <c r="Z103" s="61">
        <f t="shared" si="103"/>
        <v>0.36292143539669403</v>
      </c>
      <c r="AA103" s="61">
        <f t="shared" si="104"/>
        <v>0.36292143539669403</v>
      </c>
      <c r="AB103" s="61">
        <f t="shared" si="122"/>
        <v>1</v>
      </c>
      <c r="AC103" s="62">
        <f t="shared" si="123"/>
        <v>1</v>
      </c>
    </row>
    <row r="104" spans="1:29" ht="42" customHeight="1" x14ac:dyDescent="0.25">
      <c r="A104" s="77" t="s">
        <v>221</v>
      </c>
      <c r="B104" s="78" t="s">
        <v>38</v>
      </c>
      <c r="C104" s="78">
        <v>10</v>
      </c>
      <c r="D104" s="78" t="s">
        <v>39</v>
      </c>
      <c r="E104" s="76" t="s">
        <v>222</v>
      </c>
      <c r="F104" s="75">
        <f t="shared" ref="F104:K104" si="147">+F105</f>
        <v>10647256000</v>
      </c>
      <c r="G104" s="75">
        <f t="shared" si="147"/>
        <v>0</v>
      </c>
      <c r="H104" s="75">
        <f t="shared" si="147"/>
        <v>0</v>
      </c>
      <c r="I104" s="50">
        <f t="shared" si="147"/>
        <v>0</v>
      </c>
      <c r="J104" s="75">
        <f t="shared" si="147"/>
        <v>0</v>
      </c>
      <c r="K104" s="75">
        <f t="shared" si="147"/>
        <v>0</v>
      </c>
      <c r="L104" s="50">
        <f t="shared" si="107"/>
        <v>0</v>
      </c>
      <c r="M104" s="75">
        <f>+M105</f>
        <v>10647256000</v>
      </c>
      <c r="N104" s="51">
        <f t="shared" si="82"/>
        <v>1.0386157223871493E-3</v>
      </c>
      <c r="O104" s="75">
        <f t="shared" ref="O104:X104" si="148">+O105</f>
        <v>0</v>
      </c>
      <c r="P104" s="75">
        <f t="shared" si="148"/>
        <v>6760385295.3800001</v>
      </c>
      <c r="Q104" s="75">
        <f t="shared" si="148"/>
        <v>3886870704.6199999</v>
      </c>
      <c r="R104" s="75">
        <f t="shared" si="148"/>
        <v>4615099589.6800003</v>
      </c>
      <c r="S104" s="75">
        <f t="shared" si="148"/>
        <v>6032156410.3199997</v>
      </c>
      <c r="T104" s="75">
        <f t="shared" si="148"/>
        <v>2145285705.6999998</v>
      </c>
      <c r="U104" s="75">
        <f t="shared" si="148"/>
        <v>1934805998.5</v>
      </c>
      <c r="V104" s="75">
        <f t="shared" si="148"/>
        <v>2680293591.1800003</v>
      </c>
      <c r="W104" s="75">
        <f t="shared" si="148"/>
        <v>1933976147.5</v>
      </c>
      <c r="X104" s="75">
        <f t="shared" si="148"/>
        <v>829851</v>
      </c>
      <c r="Y104" s="52">
        <f t="shared" si="102"/>
        <v>0.43345436511341517</v>
      </c>
      <c r="Z104" s="52">
        <f t="shared" si="103"/>
        <v>0.18171874504567187</v>
      </c>
      <c r="AA104" s="52">
        <f t="shared" si="104"/>
        <v>0.18164080468244589</v>
      </c>
      <c r="AB104" s="52">
        <f t="shared" si="122"/>
        <v>0.41923385636715038</v>
      </c>
      <c r="AC104" s="53">
        <f t="shared" si="123"/>
        <v>0.99957109343229067</v>
      </c>
    </row>
    <row r="105" spans="1:29" ht="42" customHeight="1" x14ac:dyDescent="0.25">
      <c r="A105" s="77" t="s">
        <v>223</v>
      </c>
      <c r="B105" s="78" t="s">
        <v>38</v>
      </c>
      <c r="C105" s="78">
        <v>10</v>
      </c>
      <c r="D105" s="78" t="s">
        <v>39</v>
      </c>
      <c r="E105" s="76" t="s">
        <v>224</v>
      </c>
      <c r="F105" s="75">
        <f>SUM(F106:F107)</f>
        <v>10647256000</v>
      </c>
      <c r="G105" s="75">
        <f t="shared" ref="G105:K105" si="149">+G106+G107</f>
        <v>0</v>
      </c>
      <c r="H105" s="75">
        <f t="shared" si="149"/>
        <v>0</v>
      </c>
      <c r="I105" s="50">
        <f t="shared" si="149"/>
        <v>0</v>
      </c>
      <c r="J105" s="75">
        <f t="shared" si="149"/>
        <v>0</v>
      </c>
      <c r="K105" s="75">
        <f t="shared" si="149"/>
        <v>0</v>
      </c>
      <c r="L105" s="50">
        <f t="shared" si="107"/>
        <v>0</v>
      </c>
      <c r="M105" s="75">
        <f>+M106+M107</f>
        <v>10647256000</v>
      </c>
      <c r="N105" s="51">
        <f t="shared" si="82"/>
        <v>1.0386157223871493E-3</v>
      </c>
      <c r="O105" s="75">
        <f t="shared" ref="O105:X105" si="150">+O106+O107</f>
        <v>0</v>
      </c>
      <c r="P105" s="75">
        <f t="shared" si="150"/>
        <v>6760385295.3800001</v>
      </c>
      <c r="Q105" s="75">
        <f t="shared" si="150"/>
        <v>3886870704.6199999</v>
      </c>
      <c r="R105" s="75">
        <f t="shared" si="150"/>
        <v>4615099589.6800003</v>
      </c>
      <c r="S105" s="75">
        <f t="shared" si="150"/>
        <v>6032156410.3199997</v>
      </c>
      <c r="T105" s="75">
        <f t="shared" si="150"/>
        <v>2145285705.6999998</v>
      </c>
      <c r="U105" s="75">
        <f t="shared" si="150"/>
        <v>1934805998.5</v>
      </c>
      <c r="V105" s="75">
        <f t="shared" si="150"/>
        <v>2680293591.1800003</v>
      </c>
      <c r="W105" s="75">
        <f t="shared" si="150"/>
        <v>1933976147.5</v>
      </c>
      <c r="X105" s="75">
        <f t="shared" si="150"/>
        <v>829851</v>
      </c>
      <c r="Y105" s="52">
        <f t="shared" si="102"/>
        <v>0.43345436511341517</v>
      </c>
      <c r="Z105" s="52">
        <f t="shared" si="103"/>
        <v>0.18171874504567187</v>
      </c>
      <c r="AA105" s="52">
        <f t="shared" si="104"/>
        <v>0.18164080468244589</v>
      </c>
      <c r="AB105" s="52">
        <f t="shared" si="122"/>
        <v>0.41923385636715038</v>
      </c>
      <c r="AC105" s="53">
        <f t="shared" si="123"/>
        <v>0.99957109343229067</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7"/>
        <v>0</v>
      </c>
      <c r="M106" s="58">
        <f>+F106+L106</f>
        <v>7147256000</v>
      </c>
      <c r="N106" s="59">
        <f t="shared" si="82"/>
        <v>6.9719864475183905E-4</v>
      </c>
      <c r="O106" s="57">
        <v>0</v>
      </c>
      <c r="P106" s="57">
        <v>6754885295.3800001</v>
      </c>
      <c r="Q106" s="57">
        <f t="shared" ref="Q106:Q107" si="151">M106-P106</f>
        <v>392370704.61999989</v>
      </c>
      <c r="R106" s="57">
        <v>4614269738.6800003</v>
      </c>
      <c r="S106" s="57">
        <f t="shared" ref="S106:S107" si="152">+M106-R106</f>
        <v>2532986261.3199997</v>
      </c>
      <c r="T106" s="57">
        <f t="shared" ref="T106:T107" si="153">P106-R106</f>
        <v>2140615556.6999998</v>
      </c>
      <c r="U106" s="57">
        <v>1933976147.5</v>
      </c>
      <c r="V106" s="57">
        <f t="shared" ref="V106:V107" si="154">+R106-U106</f>
        <v>2680293591.1800003</v>
      </c>
      <c r="W106" s="57">
        <v>1933976147.5</v>
      </c>
      <c r="X106" s="60">
        <f t="shared" ref="X106:X107" si="155">+U106-W106</f>
        <v>0</v>
      </c>
      <c r="Y106" s="61">
        <f t="shared" si="102"/>
        <v>0.64560017700219496</v>
      </c>
      <c r="Z106" s="61">
        <f t="shared" si="103"/>
        <v>0.27059002049178033</v>
      </c>
      <c r="AA106" s="61">
        <f t="shared" si="104"/>
        <v>0.27059002049178033</v>
      </c>
      <c r="AB106" s="61">
        <f t="shared" si="122"/>
        <v>0.41912940877471344</v>
      </c>
      <c r="AC106" s="62">
        <f t="shared" si="123"/>
        <v>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7"/>
        <v>0</v>
      </c>
      <c r="M107" s="58">
        <f>+F107+L107</f>
        <v>3500000000</v>
      </c>
      <c r="N107" s="59">
        <f t="shared" si="82"/>
        <v>3.4141707763531024E-4</v>
      </c>
      <c r="O107" s="57">
        <v>0</v>
      </c>
      <c r="P107" s="57">
        <v>5500000</v>
      </c>
      <c r="Q107" s="57">
        <f t="shared" si="151"/>
        <v>3494500000</v>
      </c>
      <c r="R107" s="57">
        <v>829851</v>
      </c>
      <c r="S107" s="57">
        <f t="shared" si="152"/>
        <v>3499170149</v>
      </c>
      <c r="T107" s="57">
        <f t="shared" si="153"/>
        <v>4670149</v>
      </c>
      <c r="U107" s="57">
        <v>829851</v>
      </c>
      <c r="V107" s="57">
        <f t="shared" si="154"/>
        <v>0</v>
      </c>
      <c r="W107" s="57">
        <v>0</v>
      </c>
      <c r="X107" s="60">
        <f t="shared" si="155"/>
        <v>829851</v>
      </c>
      <c r="Y107" s="61">
        <f t="shared" si="102"/>
        <v>2.3710028571428572E-4</v>
      </c>
      <c r="Z107" s="61">
        <f t="shared" si="103"/>
        <v>2.3710028571428572E-4</v>
      </c>
      <c r="AA107" s="61">
        <f t="shared" si="104"/>
        <v>0</v>
      </c>
      <c r="AB107" s="61">
        <f t="shared" si="122"/>
        <v>1</v>
      </c>
      <c r="AC107" s="62">
        <f t="shared" si="123"/>
        <v>0</v>
      </c>
    </row>
    <row r="108" spans="1:29" ht="48.75" customHeight="1" x14ac:dyDescent="0.25">
      <c r="A108" s="46" t="s">
        <v>229</v>
      </c>
      <c r="B108" s="47" t="s">
        <v>42</v>
      </c>
      <c r="C108" s="47">
        <v>20</v>
      </c>
      <c r="D108" s="47" t="s">
        <v>39</v>
      </c>
      <c r="E108" s="48" t="s">
        <v>230</v>
      </c>
      <c r="F108" s="50">
        <f t="shared" ref="F108:K109" si="156">+F109</f>
        <v>16583220384</v>
      </c>
      <c r="G108" s="50">
        <f t="shared" si="156"/>
        <v>0</v>
      </c>
      <c r="H108" s="50">
        <f t="shared" si="156"/>
        <v>0</v>
      </c>
      <c r="I108" s="50">
        <f t="shared" si="156"/>
        <v>0</v>
      </c>
      <c r="J108" s="50">
        <f t="shared" si="156"/>
        <v>0</v>
      </c>
      <c r="K108" s="50">
        <f t="shared" si="156"/>
        <v>0</v>
      </c>
      <c r="L108" s="50">
        <f t="shared" si="107"/>
        <v>0</v>
      </c>
      <c r="M108" s="50">
        <f>+M109</f>
        <v>16583220384</v>
      </c>
      <c r="N108" s="51">
        <f t="shared" si="82"/>
        <v>1.6176556117964533E-3</v>
      </c>
      <c r="O108" s="50">
        <f t="shared" ref="O108:X109" si="157">+O109</f>
        <v>0</v>
      </c>
      <c r="P108" s="50">
        <f t="shared" si="157"/>
        <v>0</v>
      </c>
      <c r="Q108" s="50">
        <f t="shared" si="157"/>
        <v>16583220384</v>
      </c>
      <c r="R108" s="50">
        <f t="shared" si="157"/>
        <v>0</v>
      </c>
      <c r="S108" s="50">
        <f t="shared" si="157"/>
        <v>16583220384</v>
      </c>
      <c r="T108" s="50">
        <f t="shared" si="157"/>
        <v>0</v>
      </c>
      <c r="U108" s="50">
        <f t="shared" si="157"/>
        <v>0</v>
      </c>
      <c r="V108" s="50">
        <f t="shared" si="157"/>
        <v>0</v>
      </c>
      <c r="W108" s="50">
        <f t="shared" si="157"/>
        <v>0</v>
      </c>
      <c r="X108" s="50">
        <f t="shared" si="157"/>
        <v>0</v>
      </c>
      <c r="Y108" s="52">
        <f t="shared" si="102"/>
        <v>0</v>
      </c>
      <c r="Z108" s="52">
        <f t="shared" si="103"/>
        <v>0</v>
      </c>
      <c r="AA108" s="52">
        <f t="shared" si="104"/>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6"/>
        <v>0</v>
      </c>
      <c r="H109" s="50">
        <f t="shared" si="156"/>
        <v>0</v>
      </c>
      <c r="I109" s="50">
        <f t="shared" si="156"/>
        <v>0</v>
      </c>
      <c r="J109" s="50">
        <f t="shared" si="156"/>
        <v>0</v>
      </c>
      <c r="K109" s="50">
        <f t="shared" si="156"/>
        <v>0</v>
      </c>
      <c r="L109" s="50">
        <f t="shared" si="107"/>
        <v>0</v>
      </c>
      <c r="M109" s="50">
        <f>+M110</f>
        <v>16583220384</v>
      </c>
      <c r="N109" s="51">
        <f t="shared" si="82"/>
        <v>1.6176556117964533E-3</v>
      </c>
      <c r="O109" s="50">
        <f t="shared" si="157"/>
        <v>0</v>
      </c>
      <c r="P109" s="50">
        <f t="shared" si="157"/>
        <v>0</v>
      </c>
      <c r="Q109" s="50">
        <f t="shared" si="157"/>
        <v>16583220384</v>
      </c>
      <c r="R109" s="50">
        <f t="shared" si="157"/>
        <v>0</v>
      </c>
      <c r="S109" s="50">
        <f t="shared" si="157"/>
        <v>16583220384</v>
      </c>
      <c r="T109" s="50">
        <f t="shared" si="157"/>
        <v>0</v>
      </c>
      <c r="U109" s="50">
        <f t="shared" si="157"/>
        <v>0</v>
      </c>
      <c r="V109" s="50">
        <f t="shared" si="157"/>
        <v>0</v>
      </c>
      <c r="W109" s="50">
        <f t="shared" si="157"/>
        <v>0</v>
      </c>
      <c r="X109" s="50">
        <f t="shared" si="157"/>
        <v>0</v>
      </c>
      <c r="Y109" s="61">
        <f t="shared" si="102"/>
        <v>0</v>
      </c>
      <c r="Z109" s="61">
        <f t="shared" si="103"/>
        <v>0</v>
      </c>
      <c r="AA109" s="61">
        <f t="shared" si="104"/>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7"/>
        <v>0</v>
      </c>
      <c r="M110" s="83">
        <f>+F110+L110</f>
        <v>16583220384</v>
      </c>
      <c r="N110" s="84">
        <f t="shared" si="82"/>
        <v>1.6176556117964533E-3</v>
      </c>
      <c r="O110" s="82">
        <v>0</v>
      </c>
      <c r="P110" s="82">
        <v>0</v>
      </c>
      <c r="Q110" s="57">
        <f t="shared" ref="Q110" si="158">M110-P110</f>
        <v>16583220384</v>
      </c>
      <c r="R110" s="82">
        <v>0</v>
      </c>
      <c r="S110" s="57">
        <f t="shared" ref="S110" si="159">+M110-R110</f>
        <v>16583220384</v>
      </c>
      <c r="T110" s="57">
        <f t="shared" ref="T110" si="160">P110-R110</f>
        <v>0</v>
      </c>
      <c r="U110" s="82">
        <v>0</v>
      </c>
      <c r="V110" s="57">
        <f t="shared" ref="V110" si="161">+R110-U110</f>
        <v>0</v>
      </c>
      <c r="W110" s="82">
        <v>0</v>
      </c>
      <c r="X110" s="60">
        <f t="shared" ref="X110" si="162">+U110-W110</f>
        <v>0</v>
      </c>
      <c r="Y110" s="61">
        <f t="shared" si="102"/>
        <v>0</v>
      </c>
      <c r="Z110" s="61">
        <f t="shared" si="103"/>
        <v>0</v>
      </c>
      <c r="AA110" s="61">
        <f t="shared" si="104"/>
        <v>0</v>
      </c>
      <c r="AB110" s="61" t="s">
        <v>41</v>
      </c>
      <c r="AC110" s="62" t="s">
        <v>41</v>
      </c>
    </row>
    <row r="111" spans="1:29" ht="27" customHeight="1" thickBot="1" x14ac:dyDescent="0.3">
      <c r="A111" s="324" t="s">
        <v>235</v>
      </c>
      <c r="B111" s="336" t="s">
        <v>38</v>
      </c>
      <c r="C111" s="338">
        <v>11</v>
      </c>
      <c r="D111" s="87" t="s">
        <v>39</v>
      </c>
      <c r="E111" s="340" t="s">
        <v>236</v>
      </c>
      <c r="F111" s="88">
        <f t="shared" ref="F111:K112" si="163">+F113</f>
        <v>2665328141553</v>
      </c>
      <c r="G111" s="28">
        <f t="shared" si="163"/>
        <v>0</v>
      </c>
      <c r="H111" s="28">
        <f t="shared" si="163"/>
        <v>0</v>
      </c>
      <c r="I111" s="28">
        <f t="shared" si="163"/>
        <v>0</v>
      </c>
      <c r="J111" s="28">
        <f t="shared" si="163"/>
        <v>0</v>
      </c>
      <c r="K111" s="28">
        <f t="shared" si="163"/>
        <v>0</v>
      </c>
      <c r="L111" s="28">
        <f t="shared" si="107"/>
        <v>0</v>
      </c>
      <c r="M111" s="28">
        <f>+M113</f>
        <v>2665328141553</v>
      </c>
      <c r="N111" s="89">
        <f t="shared" si="82"/>
        <v>0.25999672715090794</v>
      </c>
      <c r="O111" s="28">
        <f t="shared" ref="O111:X112" si="164">+O113</f>
        <v>0</v>
      </c>
      <c r="P111" s="28">
        <f t="shared" si="164"/>
        <v>205438653436</v>
      </c>
      <c r="Q111" s="28">
        <f t="shared" si="164"/>
        <v>2459889488117</v>
      </c>
      <c r="R111" s="28">
        <f t="shared" si="164"/>
        <v>205438653436</v>
      </c>
      <c r="S111" s="28">
        <f t="shared" si="164"/>
        <v>2459889488117</v>
      </c>
      <c r="T111" s="28">
        <f t="shared" si="164"/>
        <v>0</v>
      </c>
      <c r="U111" s="28">
        <f t="shared" si="164"/>
        <v>0</v>
      </c>
      <c r="V111" s="28">
        <f t="shared" si="164"/>
        <v>205438653436</v>
      </c>
      <c r="W111" s="28">
        <f t="shared" si="164"/>
        <v>0</v>
      </c>
      <c r="X111" s="28">
        <f t="shared" si="164"/>
        <v>0</v>
      </c>
      <c r="Y111" s="30">
        <f t="shared" si="102"/>
        <v>7.7078184195473048E-2</v>
      </c>
      <c r="Z111" s="30">
        <f t="shared" si="103"/>
        <v>0</v>
      </c>
      <c r="AA111" s="30">
        <f t="shared" si="104"/>
        <v>0</v>
      </c>
      <c r="AB111" s="36">
        <f t="shared" ref="AB111" si="165">+U111/R111</f>
        <v>0</v>
      </c>
      <c r="AC111" s="37" t="s">
        <v>41</v>
      </c>
    </row>
    <row r="112" spans="1:29" ht="27" customHeight="1" thickBot="1" x14ac:dyDescent="0.3">
      <c r="A112" s="326"/>
      <c r="B112" s="337"/>
      <c r="C112" s="339"/>
      <c r="D112" s="90" t="s">
        <v>237</v>
      </c>
      <c r="E112" s="341"/>
      <c r="F112" s="34">
        <f t="shared" si="163"/>
        <v>57940921534</v>
      </c>
      <c r="G112" s="34">
        <f t="shared" si="163"/>
        <v>0</v>
      </c>
      <c r="H112" s="34">
        <f t="shared" si="163"/>
        <v>0</v>
      </c>
      <c r="I112" s="34">
        <f t="shared" si="163"/>
        <v>0</v>
      </c>
      <c r="J112" s="34">
        <f t="shared" si="163"/>
        <v>0</v>
      </c>
      <c r="K112" s="34">
        <f t="shared" si="163"/>
        <v>0</v>
      </c>
      <c r="L112" s="34">
        <f t="shared" si="107"/>
        <v>0</v>
      </c>
      <c r="M112" s="34">
        <f>+M114</f>
        <v>57940921534</v>
      </c>
      <c r="N112" s="91">
        <f t="shared" si="82"/>
        <v>5.6520057444671701E-3</v>
      </c>
      <c r="O112" s="34">
        <f t="shared" si="164"/>
        <v>0</v>
      </c>
      <c r="P112" s="34">
        <f t="shared" si="164"/>
        <v>0</v>
      </c>
      <c r="Q112" s="34">
        <f t="shared" si="164"/>
        <v>57940921534</v>
      </c>
      <c r="R112" s="34">
        <f t="shared" si="164"/>
        <v>0</v>
      </c>
      <c r="S112" s="34">
        <f t="shared" si="164"/>
        <v>57940921534</v>
      </c>
      <c r="T112" s="34">
        <f t="shared" si="164"/>
        <v>0</v>
      </c>
      <c r="U112" s="34">
        <f t="shared" si="164"/>
        <v>0</v>
      </c>
      <c r="V112" s="34">
        <f t="shared" si="164"/>
        <v>0</v>
      </c>
      <c r="W112" s="34">
        <f t="shared" si="164"/>
        <v>0</v>
      </c>
      <c r="X112" s="34">
        <f t="shared" si="164"/>
        <v>0</v>
      </c>
      <c r="Y112" s="30">
        <f t="shared" si="102"/>
        <v>0</v>
      </c>
      <c r="Z112" s="30">
        <f t="shared" si="103"/>
        <v>0</v>
      </c>
      <c r="AA112" s="30">
        <f t="shared" si="104"/>
        <v>0</v>
      </c>
      <c r="AB112" s="36" t="s">
        <v>41</v>
      </c>
      <c r="AC112" s="37" t="s">
        <v>41</v>
      </c>
    </row>
    <row r="113" spans="1:29" ht="38.25" customHeight="1" x14ac:dyDescent="0.25">
      <c r="A113" s="333" t="s">
        <v>238</v>
      </c>
      <c r="B113" s="334" t="s">
        <v>38</v>
      </c>
      <c r="C113" s="334">
        <v>11</v>
      </c>
      <c r="D113" s="39" t="s">
        <v>39</v>
      </c>
      <c r="E113" s="335" t="s">
        <v>239</v>
      </c>
      <c r="F113" s="92">
        <f t="shared" ref="F113:K113" si="166">+F118</f>
        <v>2665328141553</v>
      </c>
      <c r="G113" s="92">
        <f t="shared" si="166"/>
        <v>0</v>
      </c>
      <c r="H113" s="92">
        <f t="shared" si="166"/>
        <v>0</v>
      </c>
      <c r="I113" s="92">
        <f t="shared" si="166"/>
        <v>0</v>
      </c>
      <c r="J113" s="92">
        <f t="shared" si="166"/>
        <v>0</v>
      </c>
      <c r="K113" s="92">
        <f t="shared" si="166"/>
        <v>0</v>
      </c>
      <c r="L113" s="42">
        <f t="shared" si="107"/>
        <v>0</v>
      </c>
      <c r="M113" s="92">
        <f>+M118</f>
        <v>2665328141553</v>
      </c>
      <c r="N113" s="93">
        <f t="shared" si="82"/>
        <v>0.25999672715090794</v>
      </c>
      <c r="O113" s="92">
        <f t="shared" ref="O113:X113" si="167">+O118</f>
        <v>0</v>
      </c>
      <c r="P113" s="92">
        <f t="shared" si="167"/>
        <v>205438653436</v>
      </c>
      <c r="Q113" s="92">
        <f t="shared" si="167"/>
        <v>2459889488117</v>
      </c>
      <c r="R113" s="92">
        <f t="shared" si="167"/>
        <v>205438653436</v>
      </c>
      <c r="S113" s="92">
        <f t="shared" si="167"/>
        <v>2459889488117</v>
      </c>
      <c r="T113" s="92">
        <f t="shared" si="167"/>
        <v>0</v>
      </c>
      <c r="U113" s="92">
        <f t="shared" si="167"/>
        <v>0</v>
      </c>
      <c r="V113" s="92">
        <f t="shared" si="167"/>
        <v>205438653436</v>
      </c>
      <c r="W113" s="92">
        <f t="shared" si="167"/>
        <v>0</v>
      </c>
      <c r="X113" s="92">
        <f t="shared" si="167"/>
        <v>0</v>
      </c>
      <c r="Y113" s="52">
        <f t="shared" si="102"/>
        <v>7.7078184195473048E-2</v>
      </c>
      <c r="Z113" s="52">
        <f t="shared" si="103"/>
        <v>0</v>
      </c>
      <c r="AA113" s="52">
        <f t="shared" si="104"/>
        <v>0</v>
      </c>
      <c r="AB113" s="52">
        <f t="shared" ref="AB113:AB119" si="168">+U113/R113</f>
        <v>0</v>
      </c>
      <c r="AC113" s="53" t="s">
        <v>41</v>
      </c>
    </row>
    <row r="114" spans="1:29" ht="29.25" customHeight="1" x14ac:dyDescent="0.25">
      <c r="A114" s="312"/>
      <c r="B114" s="316"/>
      <c r="C114" s="316"/>
      <c r="D114" s="47" t="s">
        <v>237</v>
      </c>
      <c r="E114" s="308"/>
      <c r="F114" s="66">
        <f t="shared" ref="F114:K116" si="169">+F115</f>
        <v>57940921534</v>
      </c>
      <c r="G114" s="66">
        <f t="shared" si="169"/>
        <v>0</v>
      </c>
      <c r="H114" s="66">
        <f t="shared" si="169"/>
        <v>0</v>
      </c>
      <c r="I114" s="66">
        <f t="shared" si="169"/>
        <v>0</v>
      </c>
      <c r="J114" s="66">
        <f t="shared" si="169"/>
        <v>0</v>
      </c>
      <c r="K114" s="66">
        <f t="shared" si="169"/>
        <v>0</v>
      </c>
      <c r="L114" s="50">
        <f t="shared" si="107"/>
        <v>0</v>
      </c>
      <c r="M114" s="66">
        <f>+M115</f>
        <v>57940921534</v>
      </c>
      <c r="N114" s="51">
        <f t="shared" si="82"/>
        <v>5.6520057444671701E-3</v>
      </c>
      <c r="O114" s="66">
        <f t="shared" ref="O114:X116" si="170">+O115</f>
        <v>0</v>
      </c>
      <c r="P114" s="66">
        <f t="shared" si="170"/>
        <v>0</v>
      </c>
      <c r="Q114" s="66">
        <f t="shared" si="170"/>
        <v>57940921534</v>
      </c>
      <c r="R114" s="66">
        <f t="shared" si="170"/>
        <v>0</v>
      </c>
      <c r="S114" s="66">
        <f t="shared" si="170"/>
        <v>57940921534</v>
      </c>
      <c r="T114" s="66">
        <f t="shared" si="170"/>
        <v>0</v>
      </c>
      <c r="U114" s="66">
        <f t="shared" si="170"/>
        <v>0</v>
      </c>
      <c r="V114" s="66">
        <f t="shared" si="170"/>
        <v>0</v>
      </c>
      <c r="W114" s="66">
        <f t="shared" si="170"/>
        <v>0</v>
      </c>
      <c r="X114" s="66">
        <f t="shared" si="170"/>
        <v>0</v>
      </c>
      <c r="Y114" s="52">
        <f t="shared" si="102"/>
        <v>0</v>
      </c>
      <c r="Z114" s="52">
        <f t="shared" si="103"/>
        <v>0</v>
      </c>
      <c r="AA114" s="52">
        <f t="shared" si="104"/>
        <v>0</v>
      </c>
      <c r="AB114" s="52" t="s">
        <v>41</v>
      </c>
      <c r="AC114" s="53" t="s">
        <v>41</v>
      </c>
    </row>
    <row r="115" spans="1:29" ht="42" customHeight="1" x14ac:dyDescent="0.25">
      <c r="A115" s="46" t="s">
        <v>240</v>
      </c>
      <c r="B115" s="47" t="s">
        <v>38</v>
      </c>
      <c r="C115" s="47">
        <v>11</v>
      </c>
      <c r="D115" s="47" t="s">
        <v>237</v>
      </c>
      <c r="E115" s="48" t="s">
        <v>241</v>
      </c>
      <c r="F115" s="66">
        <f t="shared" si="169"/>
        <v>57940921534</v>
      </c>
      <c r="G115" s="66">
        <f t="shared" si="169"/>
        <v>0</v>
      </c>
      <c r="H115" s="66">
        <f t="shared" si="169"/>
        <v>0</v>
      </c>
      <c r="I115" s="66">
        <f t="shared" si="169"/>
        <v>0</v>
      </c>
      <c r="J115" s="66">
        <f t="shared" si="169"/>
        <v>0</v>
      </c>
      <c r="K115" s="66">
        <f t="shared" si="169"/>
        <v>0</v>
      </c>
      <c r="L115" s="50">
        <f t="shared" si="107"/>
        <v>0</v>
      </c>
      <c r="M115" s="66">
        <f>+M116</f>
        <v>57940921534</v>
      </c>
      <c r="N115" s="51">
        <f t="shared" si="82"/>
        <v>5.6520057444671701E-3</v>
      </c>
      <c r="O115" s="66">
        <f t="shared" si="170"/>
        <v>0</v>
      </c>
      <c r="P115" s="66">
        <f t="shared" si="170"/>
        <v>0</v>
      </c>
      <c r="Q115" s="66">
        <f t="shared" si="170"/>
        <v>57940921534</v>
      </c>
      <c r="R115" s="66">
        <f t="shared" si="170"/>
        <v>0</v>
      </c>
      <c r="S115" s="66">
        <f t="shared" si="170"/>
        <v>57940921534</v>
      </c>
      <c r="T115" s="66">
        <f t="shared" si="170"/>
        <v>0</v>
      </c>
      <c r="U115" s="66">
        <f t="shared" si="170"/>
        <v>0</v>
      </c>
      <c r="V115" s="66">
        <f t="shared" si="170"/>
        <v>0</v>
      </c>
      <c r="W115" s="66">
        <f t="shared" si="170"/>
        <v>0</v>
      </c>
      <c r="X115" s="66">
        <f t="shared" si="170"/>
        <v>0</v>
      </c>
      <c r="Y115" s="52">
        <f t="shared" si="102"/>
        <v>0</v>
      </c>
      <c r="Z115" s="52">
        <f t="shared" si="103"/>
        <v>0</v>
      </c>
      <c r="AA115" s="52">
        <f t="shared" si="104"/>
        <v>0</v>
      </c>
      <c r="AB115" s="52" t="s">
        <v>41</v>
      </c>
      <c r="AC115" s="53" t="s">
        <v>41</v>
      </c>
    </row>
    <row r="116" spans="1:29" ht="42" customHeight="1" x14ac:dyDescent="0.25">
      <c r="A116" s="46" t="s">
        <v>242</v>
      </c>
      <c r="B116" s="47" t="s">
        <v>38</v>
      </c>
      <c r="C116" s="47">
        <v>11</v>
      </c>
      <c r="D116" s="47" t="s">
        <v>237</v>
      </c>
      <c r="E116" s="48" t="s">
        <v>243</v>
      </c>
      <c r="F116" s="66">
        <f t="shared" si="169"/>
        <v>57940921534</v>
      </c>
      <c r="G116" s="66">
        <f t="shared" si="169"/>
        <v>0</v>
      </c>
      <c r="H116" s="66">
        <f t="shared" si="169"/>
        <v>0</v>
      </c>
      <c r="I116" s="66">
        <f t="shared" si="169"/>
        <v>0</v>
      </c>
      <c r="J116" s="66">
        <f t="shared" si="169"/>
        <v>0</v>
      </c>
      <c r="K116" s="66">
        <f t="shared" si="169"/>
        <v>0</v>
      </c>
      <c r="L116" s="50">
        <f t="shared" si="107"/>
        <v>0</v>
      </c>
      <c r="M116" s="66">
        <f>+M117</f>
        <v>57940921534</v>
      </c>
      <c r="N116" s="51">
        <f t="shared" si="82"/>
        <v>5.6520057444671701E-3</v>
      </c>
      <c r="O116" s="66">
        <f t="shared" si="170"/>
        <v>0</v>
      </c>
      <c r="P116" s="66">
        <f t="shared" si="170"/>
        <v>0</v>
      </c>
      <c r="Q116" s="66">
        <f t="shared" si="170"/>
        <v>57940921534</v>
      </c>
      <c r="R116" s="66">
        <f t="shared" si="170"/>
        <v>0</v>
      </c>
      <c r="S116" s="66">
        <f t="shared" si="170"/>
        <v>57940921534</v>
      </c>
      <c r="T116" s="66">
        <f t="shared" si="170"/>
        <v>0</v>
      </c>
      <c r="U116" s="66">
        <f t="shared" si="170"/>
        <v>0</v>
      </c>
      <c r="V116" s="66">
        <f t="shared" si="170"/>
        <v>0</v>
      </c>
      <c r="W116" s="66">
        <f t="shared" si="170"/>
        <v>0</v>
      </c>
      <c r="X116" s="66">
        <f t="shared" si="170"/>
        <v>0</v>
      </c>
      <c r="Y116" s="52">
        <f t="shared" si="102"/>
        <v>0</v>
      </c>
      <c r="Z116" s="52">
        <f t="shared" si="103"/>
        <v>0</v>
      </c>
      <c r="AA116" s="52">
        <f t="shared" si="104"/>
        <v>0</v>
      </c>
      <c r="AB116" s="52" t="s">
        <v>41</v>
      </c>
      <c r="AC116" s="53"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7"/>
        <v>0</v>
      </c>
      <c r="M117" s="58">
        <f>+F117+L117</f>
        <v>57940921534</v>
      </c>
      <c r="N117" s="59">
        <f t="shared" si="82"/>
        <v>5.6520057444671701E-3</v>
      </c>
      <c r="O117" s="57">
        <v>0</v>
      </c>
      <c r="P117" s="57">
        <v>0</v>
      </c>
      <c r="Q117" s="57">
        <f t="shared" ref="Q117" si="171">M117-P117</f>
        <v>57940921534</v>
      </c>
      <c r="R117" s="57">
        <v>0</v>
      </c>
      <c r="S117" s="57">
        <f t="shared" ref="S117" si="172">+M117-R117</f>
        <v>57940921534</v>
      </c>
      <c r="T117" s="57">
        <f t="shared" ref="T117" si="173">P117-R117</f>
        <v>0</v>
      </c>
      <c r="U117" s="57">
        <v>0</v>
      </c>
      <c r="V117" s="57">
        <f t="shared" ref="V117" si="174">+R117-U117</f>
        <v>0</v>
      </c>
      <c r="W117" s="57">
        <v>0</v>
      </c>
      <c r="X117" s="60">
        <f t="shared" ref="X117" si="175">+U117-W117</f>
        <v>0</v>
      </c>
      <c r="Y117" s="61">
        <f t="shared" si="102"/>
        <v>0</v>
      </c>
      <c r="Z117" s="61">
        <f t="shared" si="103"/>
        <v>0</v>
      </c>
      <c r="AA117" s="61">
        <f t="shared" si="104"/>
        <v>0</v>
      </c>
      <c r="AB117" s="61" t="s">
        <v>41</v>
      </c>
      <c r="AC117" s="62" t="s">
        <v>41</v>
      </c>
    </row>
    <row r="118" spans="1:29" ht="42" customHeight="1" x14ac:dyDescent="0.25">
      <c r="A118" s="46" t="s">
        <v>245</v>
      </c>
      <c r="B118" s="47" t="s">
        <v>38</v>
      </c>
      <c r="C118" s="47">
        <v>11</v>
      </c>
      <c r="D118" s="47" t="s">
        <v>39</v>
      </c>
      <c r="E118" s="48" t="s">
        <v>246</v>
      </c>
      <c r="F118" s="66">
        <f t="shared" ref="F118:X118" si="176">+F119</f>
        <v>2665328141553</v>
      </c>
      <c r="G118" s="66">
        <f t="shared" si="176"/>
        <v>0</v>
      </c>
      <c r="H118" s="66">
        <f t="shared" si="176"/>
        <v>0</v>
      </c>
      <c r="I118" s="66">
        <f t="shared" si="176"/>
        <v>0</v>
      </c>
      <c r="J118" s="66">
        <f t="shared" si="176"/>
        <v>0</v>
      </c>
      <c r="K118" s="66">
        <f t="shared" si="176"/>
        <v>0</v>
      </c>
      <c r="L118" s="50">
        <f t="shared" si="107"/>
        <v>0</v>
      </c>
      <c r="M118" s="66">
        <f t="shared" si="176"/>
        <v>2665328141553</v>
      </c>
      <c r="N118" s="96">
        <f t="shared" si="82"/>
        <v>0.25999672715090794</v>
      </c>
      <c r="O118" s="66">
        <f t="shared" si="176"/>
        <v>0</v>
      </c>
      <c r="P118" s="66">
        <f t="shared" si="176"/>
        <v>205438653436</v>
      </c>
      <c r="Q118" s="66">
        <f t="shared" si="176"/>
        <v>2459889488117</v>
      </c>
      <c r="R118" s="66">
        <f t="shared" si="176"/>
        <v>205438653436</v>
      </c>
      <c r="S118" s="66">
        <f t="shared" si="176"/>
        <v>2459889488117</v>
      </c>
      <c r="T118" s="66">
        <f t="shared" si="176"/>
        <v>0</v>
      </c>
      <c r="U118" s="66">
        <f t="shared" si="176"/>
        <v>0</v>
      </c>
      <c r="V118" s="66">
        <f t="shared" si="176"/>
        <v>205438653436</v>
      </c>
      <c r="W118" s="66">
        <f t="shared" si="176"/>
        <v>0</v>
      </c>
      <c r="X118" s="66">
        <f t="shared" si="176"/>
        <v>0</v>
      </c>
      <c r="Y118" s="52">
        <f t="shared" si="102"/>
        <v>7.7078184195473048E-2</v>
      </c>
      <c r="Z118" s="52">
        <f t="shared" si="103"/>
        <v>0</v>
      </c>
      <c r="AA118" s="52">
        <f t="shared" si="104"/>
        <v>0</v>
      </c>
      <c r="AB118" s="52">
        <f t="shared" si="168"/>
        <v>0</v>
      </c>
      <c r="AC118" s="53"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7"/>
        <v>0</v>
      </c>
      <c r="M119" s="83">
        <f>+F119+L119</f>
        <v>2665328141553</v>
      </c>
      <c r="N119" s="97">
        <f t="shared" ref="N119:N182" si="177">M119/$M$345</f>
        <v>0.25999672715090794</v>
      </c>
      <c r="O119" s="82">
        <v>0</v>
      </c>
      <c r="P119" s="82">
        <v>205438653436</v>
      </c>
      <c r="Q119" s="57">
        <f t="shared" ref="Q119" si="178">M119-P119</f>
        <v>2459889488117</v>
      </c>
      <c r="R119" s="82">
        <v>205438653436</v>
      </c>
      <c r="S119" s="57">
        <f t="shared" ref="S119" si="179">+M119-R119</f>
        <v>2459889488117</v>
      </c>
      <c r="T119" s="57">
        <f t="shared" ref="T119" si="180">P119-R119</f>
        <v>0</v>
      </c>
      <c r="U119" s="82">
        <v>0</v>
      </c>
      <c r="V119" s="57">
        <f t="shared" ref="V119" si="181">+R119-U119</f>
        <v>205438653436</v>
      </c>
      <c r="W119" s="82">
        <v>0</v>
      </c>
      <c r="X119" s="60">
        <f t="shared" ref="X119" si="182">+U119-W119</f>
        <v>0</v>
      </c>
      <c r="Y119" s="61">
        <f t="shared" si="102"/>
        <v>7.7078184195473048E-2</v>
      </c>
      <c r="Z119" s="61">
        <f t="shared" si="103"/>
        <v>0</v>
      </c>
      <c r="AA119" s="61">
        <f t="shared" si="104"/>
        <v>0</v>
      </c>
      <c r="AB119" s="61">
        <f t="shared" si="168"/>
        <v>0</v>
      </c>
      <c r="AC119" s="62" t="s">
        <v>41</v>
      </c>
    </row>
    <row r="120" spans="1:29" s="32" customFormat="1" ht="22.5" customHeight="1" thickBot="1" x14ac:dyDescent="0.3">
      <c r="A120" s="324" t="s">
        <v>249</v>
      </c>
      <c r="B120" s="27" t="s">
        <v>38</v>
      </c>
      <c r="C120" s="98">
        <v>10</v>
      </c>
      <c r="D120" s="327" t="s">
        <v>39</v>
      </c>
      <c r="E120" s="330" t="s">
        <v>250</v>
      </c>
      <c r="F120" s="28">
        <f>+F124+F240+F246+F289+F295+F305</f>
        <v>5663082821654</v>
      </c>
      <c r="G120" s="28">
        <f t="shared" ref="G120:K120" si="183">+G124+G240+G246+G289+G295+G305</f>
        <v>0</v>
      </c>
      <c r="H120" s="28">
        <f t="shared" si="183"/>
        <v>0</v>
      </c>
      <c r="I120" s="28">
        <f t="shared" si="183"/>
        <v>345161334205</v>
      </c>
      <c r="J120" s="28">
        <f t="shared" si="183"/>
        <v>0</v>
      </c>
      <c r="K120" s="28">
        <f t="shared" si="183"/>
        <v>0</v>
      </c>
      <c r="L120" s="99">
        <f t="shared" si="107"/>
        <v>-345161334205</v>
      </c>
      <c r="M120" s="28">
        <f t="shared" ref="M120" si="184">+M124+M240+M246+M289+M295+M305</f>
        <v>5317921487449</v>
      </c>
      <c r="N120" s="100">
        <f t="shared" si="177"/>
        <v>0.51875120381110273</v>
      </c>
      <c r="O120" s="28">
        <f t="shared" ref="O120:X120" si="185">+O124+O240+O246+O289+O295+O305</f>
        <v>0</v>
      </c>
      <c r="P120" s="28">
        <f t="shared" si="185"/>
        <v>5137742706738.5</v>
      </c>
      <c r="Q120" s="28">
        <f t="shared" si="185"/>
        <v>180178780710.49997</v>
      </c>
      <c r="R120" s="28">
        <f t="shared" si="185"/>
        <v>5133544128091.3301</v>
      </c>
      <c r="S120" s="28">
        <f t="shared" si="185"/>
        <v>184377359357.66998</v>
      </c>
      <c r="T120" s="28">
        <f t="shared" si="185"/>
        <v>4198578647.1700001</v>
      </c>
      <c r="U120" s="28">
        <f t="shared" si="185"/>
        <v>748365939022.80005</v>
      </c>
      <c r="V120" s="28">
        <f t="shared" si="185"/>
        <v>4385178189068.5303</v>
      </c>
      <c r="W120" s="28">
        <f t="shared" si="185"/>
        <v>748327832100.81006</v>
      </c>
      <c r="X120" s="28">
        <f t="shared" si="185"/>
        <v>38106921.99000001</v>
      </c>
      <c r="Y120" s="30">
        <f t="shared" si="102"/>
        <v>0.96532905576119821</v>
      </c>
      <c r="Z120" s="30">
        <f t="shared" si="103"/>
        <v>0.14072527035027554</v>
      </c>
      <c r="AA120" s="30">
        <f t="shared" si="104"/>
        <v>0.14071810459536926</v>
      </c>
      <c r="AB120" s="30">
        <f t="shared" si="122"/>
        <v>0.14577958625653134</v>
      </c>
      <c r="AC120" s="30">
        <f t="shared" si="123"/>
        <v>0.99994907982845971</v>
      </c>
    </row>
    <row r="121" spans="1:29" s="32" customFormat="1" ht="25.5" customHeight="1" thickBot="1" x14ac:dyDescent="0.3">
      <c r="A121" s="325"/>
      <c r="B121" s="27" t="s">
        <v>38</v>
      </c>
      <c r="C121" s="98">
        <v>11</v>
      </c>
      <c r="D121" s="328"/>
      <c r="E121" s="331"/>
      <c r="F121" s="28">
        <f>+F125</f>
        <v>1229871081320</v>
      </c>
      <c r="G121" s="28">
        <f t="shared" ref="G121:K121" si="186">+G125</f>
        <v>0</v>
      </c>
      <c r="H121" s="28">
        <f t="shared" si="186"/>
        <v>0</v>
      </c>
      <c r="I121" s="28">
        <f t="shared" si="186"/>
        <v>0</v>
      </c>
      <c r="J121" s="28">
        <f t="shared" si="186"/>
        <v>0</v>
      </c>
      <c r="K121" s="28">
        <f t="shared" si="186"/>
        <v>0</v>
      </c>
      <c r="L121" s="99">
        <f t="shared" si="107"/>
        <v>0</v>
      </c>
      <c r="M121" s="28">
        <f t="shared" ref="M121" si="187">+M125</f>
        <v>1229871081320</v>
      </c>
      <c r="N121" s="100">
        <f t="shared" si="177"/>
        <v>0.11997114012927239</v>
      </c>
      <c r="O121" s="28">
        <f t="shared" ref="O121:X121" si="188">+O125</f>
        <v>0</v>
      </c>
      <c r="P121" s="28">
        <f t="shared" si="188"/>
        <v>1229871081320</v>
      </c>
      <c r="Q121" s="28">
        <f t="shared" si="188"/>
        <v>0</v>
      </c>
      <c r="R121" s="28">
        <f t="shared" si="188"/>
        <v>1229871081320</v>
      </c>
      <c r="S121" s="28">
        <f t="shared" si="188"/>
        <v>0</v>
      </c>
      <c r="T121" s="28">
        <f t="shared" si="188"/>
        <v>0</v>
      </c>
      <c r="U121" s="28">
        <f t="shared" si="188"/>
        <v>277908603867</v>
      </c>
      <c r="V121" s="28">
        <f t="shared" si="188"/>
        <v>951962477453</v>
      </c>
      <c r="W121" s="28">
        <f t="shared" si="188"/>
        <v>207153844545</v>
      </c>
      <c r="X121" s="28">
        <f t="shared" si="188"/>
        <v>70754759322</v>
      </c>
      <c r="Y121" s="30">
        <f t="shared" si="102"/>
        <v>1</v>
      </c>
      <c r="Z121" s="30">
        <f t="shared" si="103"/>
        <v>0.22596563825919491</v>
      </c>
      <c r="AA121" s="30">
        <f t="shared" si="104"/>
        <v>0.16843541383432259</v>
      </c>
      <c r="AB121" s="30">
        <f t="shared" si="122"/>
        <v>0.22596563825919491</v>
      </c>
      <c r="AC121" s="30">
        <f t="shared" si="123"/>
        <v>0.74540277509414055</v>
      </c>
    </row>
    <row r="122" spans="1:29" s="32" customFormat="1" ht="25.5" customHeight="1" thickBot="1" x14ac:dyDescent="0.3">
      <c r="A122" s="325"/>
      <c r="B122" s="27" t="s">
        <v>42</v>
      </c>
      <c r="C122" s="98">
        <v>20</v>
      </c>
      <c r="D122" s="328"/>
      <c r="E122" s="331"/>
      <c r="F122" s="28">
        <f>+F306</f>
        <v>223290886376</v>
      </c>
      <c r="G122" s="28">
        <f t="shared" ref="G122:K122" si="189">+G306</f>
        <v>0</v>
      </c>
      <c r="H122" s="28">
        <f t="shared" si="189"/>
        <v>0</v>
      </c>
      <c r="I122" s="28">
        <f t="shared" si="189"/>
        <v>0</v>
      </c>
      <c r="J122" s="28">
        <f t="shared" si="189"/>
        <v>6678407469</v>
      </c>
      <c r="K122" s="28">
        <f t="shared" si="189"/>
        <v>6678407469</v>
      </c>
      <c r="L122" s="99">
        <f t="shared" si="107"/>
        <v>0</v>
      </c>
      <c r="M122" s="28">
        <f t="shared" ref="M122" si="190">+M306</f>
        <v>223290886376</v>
      </c>
      <c r="N122" s="100">
        <f t="shared" si="177"/>
        <v>2.1781520539740577E-2</v>
      </c>
      <c r="O122" s="28">
        <f t="shared" ref="O122:X122" si="191">+O306</f>
        <v>0</v>
      </c>
      <c r="P122" s="28">
        <f t="shared" si="191"/>
        <v>169474636658.73999</v>
      </c>
      <c r="Q122" s="28">
        <f t="shared" si="191"/>
        <v>53816249717.260002</v>
      </c>
      <c r="R122" s="28">
        <f t="shared" si="191"/>
        <v>115834785013.8</v>
      </c>
      <c r="S122" s="28">
        <f t="shared" si="191"/>
        <v>107456101362.2</v>
      </c>
      <c r="T122" s="28">
        <f t="shared" si="191"/>
        <v>53639851644.939995</v>
      </c>
      <c r="U122" s="28">
        <f t="shared" si="191"/>
        <v>2121622733.4000001</v>
      </c>
      <c r="V122" s="28">
        <f t="shared" si="191"/>
        <v>113713162280.39999</v>
      </c>
      <c r="W122" s="28">
        <f t="shared" si="191"/>
        <v>2103752071</v>
      </c>
      <c r="X122" s="28">
        <f t="shared" si="191"/>
        <v>17870662.400000095</v>
      </c>
      <c r="Y122" s="30">
        <f t="shared" si="102"/>
        <v>0.51876181287016598</v>
      </c>
      <c r="Z122" s="30">
        <f t="shared" si="103"/>
        <v>9.5016091692492772E-3</v>
      </c>
      <c r="AA122" s="30">
        <f t="shared" si="104"/>
        <v>9.421576066734258E-3</v>
      </c>
      <c r="AB122" s="30">
        <f t="shared" si="122"/>
        <v>1.8315937938221581E-2</v>
      </c>
      <c r="AC122" s="30">
        <f t="shared" si="123"/>
        <v>0.99157688965211943</v>
      </c>
    </row>
    <row r="123" spans="1:29" s="32" customFormat="1" ht="29.25" customHeight="1" thickBot="1" x14ac:dyDescent="0.3">
      <c r="A123" s="326"/>
      <c r="B123" s="33" t="s">
        <v>42</v>
      </c>
      <c r="C123" s="101">
        <v>21</v>
      </c>
      <c r="D123" s="329"/>
      <c r="E123" s="332"/>
      <c r="F123" s="28">
        <f>+F126+F247+F307</f>
        <v>617537285827</v>
      </c>
      <c r="G123" s="28">
        <f t="shared" ref="G123:K123" si="192">+G126+G247+G307</f>
        <v>0</v>
      </c>
      <c r="H123" s="28">
        <f t="shared" si="192"/>
        <v>0</v>
      </c>
      <c r="I123" s="28">
        <f t="shared" si="192"/>
        <v>0</v>
      </c>
      <c r="J123" s="28">
        <f t="shared" si="192"/>
        <v>13899643112</v>
      </c>
      <c r="K123" s="28">
        <f t="shared" si="192"/>
        <v>13899643112</v>
      </c>
      <c r="L123" s="99">
        <f t="shared" si="107"/>
        <v>0</v>
      </c>
      <c r="M123" s="28">
        <f t="shared" ref="M123" si="193">+M126+M247+M307</f>
        <v>617537285827</v>
      </c>
      <c r="N123" s="100">
        <f t="shared" si="177"/>
        <v>6.0239364416541603E-2</v>
      </c>
      <c r="O123" s="28">
        <f t="shared" ref="O123:X123" si="194">+O126+O247+O307</f>
        <v>0</v>
      </c>
      <c r="P123" s="28">
        <f t="shared" si="194"/>
        <v>386950610453.20001</v>
      </c>
      <c r="Q123" s="28">
        <f t="shared" si="194"/>
        <v>230586675373.79999</v>
      </c>
      <c r="R123" s="28">
        <f t="shared" si="194"/>
        <v>26788423270.32</v>
      </c>
      <c r="S123" s="28">
        <f t="shared" si="194"/>
        <v>590748862556.67993</v>
      </c>
      <c r="T123" s="28">
        <f t="shared" si="194"/>
        <v>360162187182.88</v>
      </c>
      <c r="U123" s="28">
        <f t="shared" si="194"/>
        <v>2425088796</v>
      </c>
      <c r="V123" s="28">
        <f t="shared" si="194"/>
        <v>24363334474.32</v>
      </c>
      <c r="W123" s="28">
        <f t="shared" si="194"/>
        <v>2419732926</v>
      </c>
      <c r="X123" s="28">
        <f t="shared" si="194"/>
        <v>5355870</v>
      </c>
      <c r="Y123" s="30">
        <f t="shared" si="102"/>
        <v>4.3379442642795571E-2</v>
      </c>
      <c r="Z123" s="30">
        <f t="shared" si="103"/>
        <v>3.9270321835747045E-3</v>
      </c>
      <c r="AA123" s="30">
        <f t="shared" si="104"/>
        <v>3.9183592335797456E-3</v>
      </c>
      <c r="AB123" s="30">
        <f t="shared" si="122"/>
        <v>9.052749284751134E-2</v>
      </c>
      <c r="AC123" s="30">
        <f t="shared" si="123"/>
        <v>0.99779147468379958</v>
      </c>
    </row>
    <row r="124" spans="1:29" s="32" customFormat="1" ht="37.5" customHeight="1" x14ac:dyDescent="0.25">
      <c r="A124" s="333" t="s">
        <v>251</v>
      </c>
      <c r="B124" s="334" t="s">
        <v>38</v>
      </c>
      <c r="C124" s="39">
        <v>10</v>
      </c>
      <c r="D124" s="334" t="s">
        <v>39</v>
      </c>
      <c r="E124" s="335" t="s">
        <v>252</v>
      </c>
      <c r="F124" s="42">
        <f t="shared" ref="F124:K126" si="195">+F127</f>
        <v>4750272928063</v>
      </c>
      <c r="G124" s="42">
        <f t="shared" si="195"/>
        <v>0</v>
      </c>
      <c r="H124" s="42">
        <f t="shared" si="195"/>
        <v>0</v>
      </c>
      <c r="I124" s="42">
        <f t="shared" si="195"/>
        <v>345161334205</v>
      </c>
      <c r="J124" s="42">
        <f t="shared" si="195"/>
        <v>0</v>
      </c>
      <c r="K124" s="42">
        <f t="shared" si="195"/>
        <v>0</v>
      </c>
      <c r="L124" s="42">
        <f t="shared" si="107"/>
        <v>-345161334205</v>
      </c>
      <c r="M124" s="42">
        <f t="shared" ref="M124:M126" si="196">+M127</f>
        <v>4405111593858</v>
      </c>
      <c r="N124" s="93">
        <f t="shared" si="177"/>
        <v>0.42970866486640624</v>
      </c>
      <c r="O124" s="42">
        <f t="shared" ref="O124:X126" si="197">+O127</f>
        <v>0</v>
      </c>
      <c r="P124" s="42">
        <f t="shared" si="197"/>
        <v>4395507790761.5</v>
      </c>
      <c r="Q124" s="42">
        <f t="shared" si="197"/>
        <v>9603803096.5</v>
      </c>
      <c r="R124" s="42">
        <f t="shared" si="197"/>
        <v>4395044753343.5</v>
      </c>
      <c r="S124" s="42">
        <f t="shared" si="197"/>
        <v>10066840514.5</v>
      </c>
      <c r="T124" s="42">
        <f t="shared" si="197"/>
        <v>463037418</v>
      </c>
      <c r="U124" s="42">
        <f t="shared" si="197"/>
        <v>726734735976.5</v>
      </c>
      <c r="V124" s="42">
        <f t="shared" si="197"/>
        <v>3668310017367</v>
      </c>
      <c r="W124" s="42">
        <f t="shared" si="197"/>
        <v>726720059845.5</v>
      </c>
      <c r="X124" s="42">
        <f t="shared" si="197"/>
        <v>14676131</v>
      </c>
      <c r="Y124" s="52">
        <f t="shared" si="102"/>
        <v>0.99771473655093412</v>
      </c>
      <c r="Z124" s="52">
        <f t="shared" si="103"/>
        <v>0.16497532934007358</v>
      </c>
      <c r="AA124" s="52">
        <f t="shared" si="104"/>
        <v>0.16497199772617746</v>
      </c>
      <c r="AB124" s="52">
        <f t="shared" si="122"/>
        <v>0.1653532049755902</v>
      </c>
      <c r="AC124" s="53">
        <f t="shared" si="123"/>
        <v>0.99997980538114739</v>
      </c>
    </row>
    <row r="125" spans="1:29" s="32" customFormat="1" ht="35.25" customHeight="1" x14ac:dyDescent="0.25">
      <c r="A125" s="312"/>
      <c r="B125" s="316"/>
      <c r="C125" s="47">
        <v>11</v>
      </c>
      <c r="D125" s="316"/>
      <c r="E125" s="308"/>
      <c r="F125" s="50">
        <f>+F128</f>
        <v>1229871081320</v>
      </c>
      <c r="G125" s="50">
        <f t="shared" si="195"/>
        <v>0</v>
      </c>
      <c r="H125" s="50">
        <f t="shared" si="195"/>
        <v>0</v>
      </c>
      <c r="I125" s="50">
        <f t="shared" si="195"/>
        <v>0</v>
      </c>
      <c r="J125" s="50">
        <f t="shared" si="195"/>
        <v>0</v>
      </c>
      <c r="K125" s="50">
        <f t="shared" si="195"/>
        <v>0</v>
      </c>
      <c r="L125" s="50">
        <f t="shared" si="107"/>
        <v>0</v>
      </c>
      <c r="M125" s="50">
        <f t="shared" si="196"/>
        <v>1229871081320</v>
      </c>
      <c r="N125" s="96">
        <f t="shared" si="177"/>
        <v>0.11997114012927239</v>
      </c>
      <c r="O125" s="50">
        <f t="shared" si="197"/>
        <v>0</v>
      </c>
      <c r="P125" s="50">
        <f t="shared" si="197"/>
        <v>1229871081320</v>
      </c>
      <c r="Q125" s="50">
        <f t="shared" si="197"/>
        <v>0</v>
      </c>
      <c r="R125" s="50">
        <f t="shared" si="197"/>
        <v>1229871081320</v>
      </c>
      <c r="S125" s="50">
        <f t="shared" si="197"/>
        <v>0</v>
      </c>
      <c r="T125" s="50">
        <f t="shared" si="197"/>
        <v>0</v>
      </c>
      <c r="U125" s="50">
        <f t="shared" si="197"/>
        <v>277908603867</v>
      </c>
      <c r="V125" s="50">
        <f t="shared" si="197"/>
        <v>951962477453</v>
      </c>
      <c r="W125" s="50">
        <f t="shared" si="197"/>
        <v>207153844545</v>
      </c>
      <c r="X125" s="50">
        <f t="shared" si="197"/>
        <v>70754759322</v>
      </c>
      <c r="Y125" s="52">
        <f t="shared" si="102"/>
        <v>1</v>
      </c>
      <c r="Z125" s="52">
        <f t="shared" si="103"/>
        <v>0.22596563825919491</v>
      </c>
      <c r="AA125" s="52">
        <f t="shared" si="104"/>
        <v>0.16843541383432259</v>
      </c>
      <c r="AB125" s="52">
        <f t="shared" si="122"/>
        <v>0.22596563825919491</v>
      </c>
      <c r="AC125" s="53">
        <f t="shared" si="123"/>
        <v>0.74540277509414055</v>
      </c>
    </row>
    <row r="126" spans="1:29" s="32" customFormat="1" ht="43.5" customHeight="1" x14ac:dyDescent="0.25">
      <c r="A126" s="312"/>
      <c r="B126" s="47" t="s">
        <v>42</v>
      </c>
      <c r="C126" s="47">
        <v>21</v>
      </c>
      <c r="D126" s="316"/>
      <c r="E126" s="308"/>
      <c r="F126" s="104">
        <f>+F129</f>
        <v>20290000000</v>
      </c>
      <c r="G126" s="104">
        <f t="shared" si="195"/>
        <v>0</v>
      </c>
      <c r="H126" s="104">
        <f t="shared" si="195"/>
        <v>0</v>
      </c>
      <c r="I126" s="104">
        <f t="shared" si="195"/>
        <v>0</v>
      </c>
      <c r="J126" s="104">
        <f t="shared" si="195"/>
        <v>0</v>
      </c>
      <c r="K126" s="104">
        <f t="shared" si="195"/>
        <v>0</v>
      </c>
      <c r="L126" s="50">
        <f t="shared" si="107"/>
        <v>0</v>
      </c>
      <c r="M126" s="104">
        <f t="shared" si="196"/>
        <v>20290000000</v>
      </c>
      <c r="N126" s="51">
        <f t="shared" si="177"/>
        <v>1.979243572920127E-3</v>
      </c>
      <c r="O126" s="104">
        <f t="shared" si="197"/>
        <v>0</v>
      </c>
      <c r="P126" s="104">
        <f t="shared" si="197"/>
        <v>0</v>
      </c>
      <c r="Q126" s="104">
        <f t="shared" si="197"/>
        <v>20290000000</v>
      </c>
      <c r="R126" s="104">
        <f t="shared" si="197"/>
        <v>0</v>
      </c>
      <c r="S126" s="104">
        <f t="shared" si="197"/>
        <v>20290000000</v>
      </c>
      <c r="T126" s="104">
        <f t="shared" si="197"/>
        <v>0</v>
      </c>
      <c r="U126" s="104">
        <f t="shared" si="197"/>
        <v>0</v>
      </c>
      <c r="V126" s="104">
        <f t="shared" si="197"/>
        <v>0</v>
      </c>
      <c r="W126" s="104">
        <f t="shared" si="197"/>
        <v>0</v>
      </c>
      <c r="X126" s="104">
        <f t="shared" si="197"/>
        <v>0</v>
      </c>
      <c r="Y126" s="52">
        <f t="shared" si="102"/>
        <v>0</v>
      </c>
      <c r="Z126" s="52">
        <f t="shared" si="103"/>
        <v>0</v>
      </c>
      <c r="AA126" s="52">
        <f t="shared" si="104"/>
        <v>0</v>
      </c>
      <c r="AB126" s="52" t="s">
        <v>41</v>
      </c>
      <c r="AC126" s="53" t="s">
        <v>41</v>
      </c>
    </row>
    <row r="127" spans="1:29" ht="29.25" customHeight="1" x14ac:dyDescent="0.25">
      <c r="A127" s="312" t="s">
        <v>253</v>
      </c>
      <c r="B127" s="316" t="s">
        <v>38</v>
      </c>
      <c r="C127" s="47">
        <v>10</v>
      </c>
      <c r="D127" s="316" t="s">
        <v>39</v>
      </c>
      <c r="E127" s="308" t="s">
        <v>254</v>
      </c>
      <c r="F127" s="50">
        <f>+F130+F138+F142+F146+F150+F158+F162+F170+F174+F178+F182+F186+F194+F198+F202+F206+F210+F214+F218+F222+F226+F230</f>
        <v>4750272928063</v>
      </c>
      <c r="G127" s="50">
        <f t="shared" ref="G127:K127" si="198">+G130+G138+G142+G146+G150+G158+G162+G170+G174+G178+G182+G186+G194+G198+G202+G206+G210+G214+G218+G222+G226+G230</f>
        <v>0</v>
      </c>
      <c r="H127" s="50">
        <f t="shared" si="198"/>
        <v>0</v>
      </c>
      <c r="I127" s="50">
        <f t="shared" si="198"/>
        <v>345161334205</v>
      </c>
      <c r="J127" s="50">
        <f t="shared" si="198"/>
        <v>0</v>
      </c>
      <c r="K127" s="50">
        <f t="shared" si="198"/>
        <v>0</v>
      </c>
      <c r="L127" s="50">
        <f t="shared" si="107"/>
        <v>-345161334205</v>
      </c>
      <c r="M127" s="50">
        <f t="shared" ref="M127" si="199">+M130+M138+M142+M146+M150+M158+M162+M170+M174+M178+M182+M186+M194+M198+M202+M206+M210+M214+M218+M222+M226+M230</f>
        <v>4405111593858</v>
      </c>
      <c r="N127" s="96">
        <f t="shared" si="177"/>
        <v>0.42970866486640624</v>
      </c>
      <c r="O127" s="50">
        <f t="shared" ref="O127:X127" si="200">+O130+O138+O142+O146+O150+O158+O162+O170+O174+O178+O182+O186+O194+O198+O202+O206+O210+O214+O218+O222+O226+O230</f>
        <v>0</v>
      </c>
      <c r="P127" s="50">
        <f t="shared" si="200"/>
        <v>4395507790761.5</v>
      </c>
      <c r="Q127" s="50">
        <f t="shared" si="200"/>
        <v>9603803096.5</v>
      </c>
      <c r="R127" s="50">
        <f t="shared" si="200"/>
        <v>4395044753343.5</v>
      </c>
      <c r="S127" s="50">
        <f t="shared" si="200"/>
        <v>10066840514.5</v>
      </c>
      <c r="T127" s="50">
        <f t="shared" si="200"/>
        <v>463037418</v>
      </c>
      <c r="U127" s="50">
        <f t="shared" si="200"/>
        <v>726734735976.5</v>
      </c>
      <c r="V127" s="50">
        <f t="shared" si="200"/>
        <v>3668310017367</v>
      </c>
      <c r="W127" s="50">
        <f t="shared" si="200"/>
        <v>726720059845.5</v>
      </c>
      <c r="X127" s="50">
        <f t="shared" si="200"/>
        <v>14676131</v>
      </c>
      <c r="Y127" s="52">
        <f t="shared" si="102"/>
        <v>0.99771473655093412</v>
      </c>
      <c r="Z127" s="52">
        <f t="shared" si="103"/>
        <v>0.16497532934007358</v>
      </c>
      <c r="AA127" s="52">
        <f t="shared" si="104"/>
        <v>0.16497199772617746</v>
      </c>
      <c r="AB127" s="52">
        <f t="shared" ref="AB127:AB128" si="201">+U127/R127</f>
        <v>0.1653532049755902</v>
      </c>
      <c r="AC127" s="53">
        <f t="shared" ref="AC127:AC128" si="202">+W127/U127</f>
        <v>0.99997980538114739</v>
      </c>
    </row>
    <row r="128" spans="1:29" ht="33" customHeight="1" x14ac:dyDescent="0.25">
      <c r="A128" s="312"/>
      <c r="B128" s="316"/>
      <c r="C128" s="47">
        <v>11</v>
      </c>
      <c r="D128" s="316"/>
      <c r="E128" s="308"/>
      <c r="F128" s="50">
        <f>+F134+F154+F166+F190</f>
        <v>1229871081320</v>
      </c>
      <c r="G128" s="50">
        <f t="shared" ref="G128:K128" si="203">+G134+G154+G166+G190</f>
        <v>0</v>
      </c>
      <c r="H128" s="50">
        <f t="shared" si="203"/>
        <v>0</v>
      </c>
      <c r="I128" s="50">
        <f t="shared" si="203"/>
        <v>0</v>
      </c>
      <c r="J128" s="50">
        <f t="shared" si="203"/>
        <v>0</v>
      </c>
      <c r="K128" s="50">
        <f t="shared" si="203"/>
        <v>0</v>
      </c>
      <c r="L128" s="50">
        <f t="shared" si="107"/>
        <v>0</v>
      </c>
      <c r="M128" s="50">
        <f t="shared" ref="M128" si="204">+M134+M154+M166+M190</f>
        <v>1229871081320</v>
      </c>
      <c r="N128" s="96">
        <f t="shared" si="177"/>
        <v>0.11997114012927239</v>
      </c>
      <c r="O128" s="50">
        <f t="shared" ref="O128:X128" si="205">+O134+O154+O166+O190</f>
        <v>0</v>
      </c>
      <c r="P128" s="50">
        <f t="shared" si="205"/>
        <v>1229871081320</v>
      </c>
      <c r="Q128" s="50">
        <f t="shared" si="205"/>
        <v>0</v>
      </c>
      <c r="R128" s="50">
        <f t="shared" si="205"/>
        <v>1229871081320</v>
      </c>
      <c r="S128" s="50">
        <f t="shared" si="205"/>
        <v>0</v>
      </c>
      <c r="T128" s="50">
        <f t="shared" si="205"/>
        <v>0</v>
      </c>
      <c r="U128" s="50">
        <f t="shared" si="205"/>
        <v>277908603867</v>
      </c>
      <c r="V128" s="50">
        <f t="shared" si="205"/>
        <v>951962477453</v>
      </c>
      <c r="W128" s="50">
        <f t="shared" si="205"/>
        <v>207153844545</v>
      </c>
      <c r="X128" s="50">
        <f t="shared" si="205"/>
        <v>70754759322</v>
      </c>
      <c r="Y128" s="52">
        <f t="shared" si="102"/>
        <v>1</v>
      </c>
      <c r="Z128" s="52">
        <f t="shared" si="103"/>
        <v>0.22596563825919491</v>
      </c>
      <c r="AA128" s="52">
        <f t="shared" si="104"/>
        <v>0.16843541383432259</v>
      </c>
      <c r="AB128" s="52">
        <f t="shared" si="201"/>
        <v>0.22596563825919491</v>
      </c>
      <c r="AC128" s="53">
        <f t="shared" si="202"/>
        <v>0.74540277509414055</v>
      </c>
    </row>
    <row r="129" spans="1:29" ht="36" customHeight="1" x14ac:dyDescent="0.25">
      <c r="A129" s="312"/>
      <c r="B129" s="47" t="s">
        <v>42</v>
      </c>
      <c r="C129" s="47">
        <v>21</v>
      </c>
      <c r="D129" s="316"/>
      <c r="E129" s="308"/>
      <c r="F129" s="50">
        <f>+F231</f>
        <v>20290000000</v>
      </c>
      <c r="G129" s="50">
        <f t="shared" ref="G129:K129" si="206">+G231</f>
        <v>0</v>
      </c>
      <c r="H129" s="50">
        <f t="shared" si="206"/>
        <v>0</v>
      </c>
      <c r="I129" s="50">
        <f t="shared" si="206"/>
        <v>0</v>
      </c>
      <c r="J129" s="50">
        <f t="shared" si="206"/>
        <v>0</v>
      </c>
      <c r="K129" s="50">
        <f t="shared" si="206"/>
        <v>0</v>
      </c>
      <c r="L129" s="50">
        <f t="shared" si="107"/>
        <v>0</v>
      </c>
      <c r="M129" s="50">
        <f t="shared" ref="M129" si="207">+M231</f>
        <v>20290000000</v>
      </c>
      <c r="N129" s="96">
        <f t="shared" si="177"/>
        <v>1.979243572920127E-3</v>
      </c>
      <c r="O129" s="50">
        <f t="shared" ref="O129:X129" si="208">+O231</f>
        <v>0</v>
      </c>
      <c r="P129" s="50">
        <f t="shared" si="208"/>
        <v>0</v>
      </c>
      <c r="Q129" s="50">
        <f t="shared" si="208"/>
        <v>20290000000</v>
      </c>
      <c r="R129" s="50">
        <f t="shared" si="208"/>
        <v>0</v>
      </c>
      <c r="S129" s="50">
        <f t="shared" si="208"/>
        <v>20290000000</v>
      </c>
      <c r="T129" s="50">
        <f t="shared" si="208"/>
        <v>0</v>
      </c>
      <c r="U129" s="50">
        <f t="shared" si="208"/>
        <v>0</v>
      </c>
      <c r="V129" s="50">
        <f t="shared" si="208"/>
        <v>0</v>
      </c>
      <c r="W129" s="50">
        <f t="shared" si="208"/>
        <v>0</v>
      </c>
      <c r="X129" s="50">
        <f t="shared" si="208"/>
        <v>0</v>
      </c>
      <c r="Y129" s="52">
        <f t="shared" si="102"/>
        <v>0</v>
      </c>
      <c r="Z129" s="52">
        <f t="shared" si="103"/>
        <v>0</v>
      </c>
      <c r="AA129" s="52">
        <f t="shared" si="104"/>
        <v>0</v>
      </c>
      <c r="AB129" s="52" t="s">
        <v>41</v>
      </c>
      <c r="AC129" s="53" t="s">
        <v>41</v>
      </c>
    </row>
    <row r="130" spans="1:29" ht="81.75" customHeight="1" x14ac:dyDescent="0.25">
      <c r="A130" s="46" t="s">
        <v>255</v>
      </c>
      <c r="B130" s="47" t="s">
        <v>38</v>
      </c>
      <c r="C130" s="78">
        <v>10</v>
      </c>
      <c r="D130" s="47" t="s">
        <v>39</v>
      </c>
      <c r="E130" s="105" t="s">
        <v>256</v>
      </c>
      <c r="F130" s="50">
        <f t="shared" ref="F130:U132" si="209">+F131</f>
        <v>3465177785</v>
      </c>
      <c r="G130" s="50">
        <f t="shared" si="209"/>
        <v>0</v>
      </c>
      <c r="H130" s="50">
        <f t="shared" si="209"/>
        <v>0</v>
      </c>
      <c r="I130" s="50">
        <f t="shared" si="209"/>
        <v>0</v>
      </c>
      <c r="J130" s="50">
        <f t="shared" si="209"/>
        <v>0</v>
      </c>
      <c r="K130" s="50">
        <f t="shared" si="209"/>
        <v>0</v>
      </c>
      <c r="L130" s="50">
        <f t="shared" si="107"/>
        <v>0</v>
      </c>
      <c r="M130" s="50">
        <f t="shared" si="209"/>
        <v>3465177785</v>
      </c>
      <c r="N130" s="51">
        <f t="shared" si="177"/>
        <v>3.3802024938328493E-4</v>
      </c>
      <c r="O130" s="50">
        <f t="shared" si="209"/>
        <v>0</v>
      </c>
      <c r="P130" s="50">
        <f t="shared" si="209"/>
        <v>3465177785</v>
      </c>
      <c r="Q130" s="50">
        <f t="shared" si="209"/>
        <v>0</v>
      </c>
      <c r="R130" s="50">
        <f t="shared" si="209"/>
        <v>3465177785</v>
      </c>
      <c r="S130" s="50">
        <f t="shared" si="209"/>
        <v>0</v>
      </c>
      <c r="T130" s="50">
        <f t="shared" si="209"/>
        <v>0</v>
      </c>
      <c r="U130" s="50">
        <f t="shared" si="209"/>
        <v>3465177785</v>
      </c>
      <c r="V130" s="50">
        <f t="shared" ref="V130:X132" si="210">+V131</f>
        <v>0</v>
      </c>
      <c r="W130" s="50">
        <f t="shared" si="210"/>
        <v>3465177785</v>
      </c>
      <c r="X130" s="50">
        <f t="shared" si="210"/>
        <v>0</v>
      </c>
      <c r="Y130" s="52">
        <f t="shared" si="102"/>
        <v>1</v>
      </c>
      <c r="Z130" s="52">
        <f t="shared" si="103"/>
        <v>1</v>
      </c>
      <c r="AA130" s="52">
        <f t="shared" si="104"/>
        <v>1</v>
      </c>
      <c r="AB130" s="52">
        <f t="shared" si="122"/>
        <v>1</v>
      </c>
      <c r="AC130" s="53">
        <f t="shared" si="123"/>
        <v>1</v>
      </c>
    </row>
    <row r="131" spans="1:29" ht="81.75" customHeight="1" x14ac:dyDescent="0.25">
      <c r="A131" s="46" t="s">
        <v>257</v>
      </c>
      <c r="B131" s="47" t="s">
        <v>38</v>
      </c>
      <c r="C131" s="78">
        <v>10</v>
      </c>
      <c r="D131" s="47" t="s">
        <v>39</v>
      </c>
      <c r="E131" s="105" t="s">
        <v>258</v>
      </c>
      <c r="F131" s="50">
        <f t="shared" si="209"/>
        <v>3465177785</v>
      </c>
      <c r="G131" s="50">
        <f t="shared" si="209"/>
        <v>0</v>
      </c>
      <c r="H131" s="50">
        <f t="shared" si="209"/>
        <v>0</v>
      </c>
      <c r="I131" s="50">
        <f t="shared" si="209"/>
        <v>0</v>
      </c>
      <c r="J131" s="50">
        <f t="shared" si="209"/>
        <v>0</v>
      </c>
      <c r="K131" s="50">
        <f t="shared" si="209"/>
        <v>0</v>
      </c>
      <c r="L131" s="50">
        <f t="shared" si="107"/>
        <v>0</v>
      </c>
      <c r="M131" s="50">
        <f t="shared" si="209"/>
        <v>3465177785</v>
      </c>
      <c r="N131" s="51">
        <f t="shared" si="177"/>
        <v>3.3802024938328493E-4</v>
      </c>
      <c r="O131" s="50">
        <f t="shared" si="209"/>
        <v>0</v>
      </c>
      <c r="P131" s="50">
        <f t="shared" si="209"/>
        <v>3465177785</v>
      </c>
      <c r="Q131" s="50">
        <f t="shared" si="209"/>
        <v>0</v>
      </c>
      <c r="R131" s="50">
        <f t="shared" si="209"/>
        <v>3465177785</v>
      </c>
      <c r="S131" s="50">
        <f t="shared" si="209"/>
        <v>0</v>
      </c>
      <c r="T131" s="50">
        <f t="shared" si="209"/>
        <v>0</v>
      </c>
      <c r="U131" s="50">
        <f t="shared" si="209"/>
        <v>3465177785</v>
      </c>
      <c r="V131" s="50">
        <f t="shared" si="210"/>
        <v>0</v>
      </c>
      <c r="W131" s="50">
        <f t="shared" si="210"/>
        <v>3465177785</v>
      </c>
      <c r="X131" s="50">
        <f t="shared" si="210"/>
        <v>0</v>
      </c>
      <c r="Y131" s="52">
        <f t="shared" si="102"/>
        <v>1</v>
      </c>
      <c r="Z131" s="52">
        <f t="shared" si="103"/>
        <v>1</v>
      </c>
      <c r="AA131" s="52">
        <f t="shared" si="104"/>
        <v>1</v>
      </c>
      <c r="AB131" s="52">
        <f t="shared" si="122"/>
        <v>1</v>
      </c>
      <c r="AC131" s="53">
        <f t="shared" si="123"/>
        <v>1</v>
      </c>
    </row>
    <row r="132" spans="1:29" ht="42" customHeight="1" x14ac:dyDescent="0.25">
      <c r="A132" s="46" t="s">
        <v>259</v>
      </c>
      <c r="B132" s="47" t="s">
        <v>38</v>
      </c>
      <c r="C132" s="78">
        <v>10</v>
      </c>
      <c r="D132" s="47" t="s">
        <v>39</v>
      </c>
      <c r="E132" s="105" t="s">
        <v>260</v>
      </c>
      <c r="F132" s="50">
        <f t="shared" si="209"/>
        <v>3465177785</v>
      </c>
      <c r="G132" s="50">
        <f t="shared" si="209"/>
        <v>0</v>
      </c>
      <c r="H132" s="50">
        <f t="shared" si="209"/>
        <v>0</v>
      </c>
      <c r="I132" s="50">
        <f t="shared" si="209"/>
        <v>0</v>
      </c>
      <c r="J132" s="50">
        <f t="shared" si="209"/>
        <v>0</v>
      </c>
      <c r="K132" s="50">
        <f t="shared" si="209"/>
        <v>0</v>
      </c>
      <c r="L132" s="50">
        <f t="shared" si="107"/>
        <v>0</v>
      </c>
      <c r="M132" s="50">
        <f t="shared" si="209"/>
        <v>3465177785</v>
      </c>
      <c r="N132" s="51">
        <f t="shared" si="177"/>
        <v>3.3802024938328493E-4</v>
      </c>
      <c r="O132" s="50">
        <f t="shared" si="209"/>
        <v>0</v>
      </c>
      <c r="P132" s="50">
        <f t="shared" si="209"/>
        <v>3465177785</v>
      </c>
      <c r="Q132" s="50">
        <f t="shared" si="209"/>
        <v>0</v>
      </c>
      <c r="R132" s="50">
        <f t="shared" si="209"/>
        <v>3465177785</v>
      </c>
      <c r="S132" s="50">
        <f t="shared" si="209"/>
        <v>0</v>
      </c>
      <c r="T132" s="50">
        <f t="shared" si="209"/>
        <v>0</v>
      </c>
      <c r="U132" s="50">
        <f t="shared" si="209"/>
        <v>3465177785</v>
      </c>
      <c r="V132" s="50">
        <f t="shared" si="210"/>
        <v>0</v>
      </c>
      <c r="W132" s="50">
        <f t="shared" si="210"/>
        <v>3465177785</v>
      </c>
      <c r="X132" s="50">
        <f t="shared" si="210"/>
        <v>0</v>
      </c>
      <c r="Y132" s="52">
        <f t="shared" si="102"/>
        <v>1</v>
      </c>
      <c r="Z132" s="52">
        <f t="shared" si="103"/>
        <v>1</v>
      </c>
      <c r="AA132" s="52">
        <f t="shared" si="104"/>
        <v>1</v>
      </c>
      <c r="AB132" s="52">
        <f t="shared" si="122"/>
        <v>1</v>
      </c>
      <c r="AC132" s="53">
        <f t="shared" si="123"/>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7"/>
        <v>0</v>
      </c>
      <c r="M133" s="58">
        <f>+F133+L133</f>
        <v>3465177785</v>
      </c>
      <c r="N133" s="110">
        <f t="shared" si="177"/>
        <v>3.3802024938328493E-4</v>
      </c>
      <c r="O133" s="109">
        <v>0</v>
      </c>
      <c r="P133" s="109">
        <v>3465177785</v>
      </c>
      <c r="Q133" s="57">
        <f t="shared" ref="Q133" si="211">M133-P133</f>
        <v>0</v>
      </c>
      <c r="R133" s="109">
        <v>3465177785</v>
      </c>
      <c r="S133" s="57">
        <f t="shared" ref="S133" si="212">+M133-R133</f>
        <v>0</v>
      </c>
      <c r="T133" s="109">
        <f>P133-R133</f>
        <v>0</v>
      </c>
      <c r="U133" s="109">
        <v>3465177785</v>
      </c>
      <c r="V133" s="57">
        <f t="shared" ref="V133" si="213">+R133-U133</f>
        <v>0</v>
      </c>
      <c r="W133" s="109">
        <v>3465177785</v>
      </c>
      <c r="X133" s="60">
        <f t="shared" ref="X133" si="214">+U133-W133</f>
        <v>0</v>
      </c>
      <c r="Y133" s="61">
        <f t="shared" si="102"/>
        <v>1</v>
      </c>
      <c r="Z133" s="61">
        <f t="shared" si="103"/>
        <v>1</v>
      </c>
      <c r="AA133" s="61">
        <f t="shared" si="104"/>
        <v>1</v>
      </c>
      <c r="AB133" s="61">
        <f t="shared" si="122"/>
        <v>1</v>
      </c>
      <c r="AC133" s="62">
        <f t="shared" si="123"/>
        <v>1</v>
      </c>
    </row>
    <row r="134" spans="1:29" ht="86.25" customHeight="1" x14ac:dyDescent="0.25">
      <c r="A134" s="112" t="s">
        <v>263</v>
      </c>
      <c r="B134" s="47" t="s">
        <v>38</v>
      </c>
      <c r="C134" s="47">
        <v>11</v>
      </c>
      <c r="D134" s="47" t="s">
        <v>39</v>
      </c>
      <c r="E134" s="105" t="s">
        <v>264</v>
      </c>
      <c r="F134" s="50">
        <f>+F135</f>
        <v>318190481286</v>
      </c>
      <c r="G134" s="50">
        <f t="shared" ref="G134:K135" si="215">+G135</f>
        <v>0</v>
      </c>
      <c r="H134" s="50">
        <f t="shared" si="215"/>
        <v>0</v>
      </c>
      <c r="I134" s="50">
        <f t="shared" si="215"/>
        <v>0</v>
      </c>
      <c r="J134" s="50">
        <f t="shared" si="215"/>
        <v>0</v>
      </c>
      <c r="K134" s="50">
        <f t="shared" si="215"/>
        <v>0</v>
      </c>
      <c r="L134" s="50">
        <f t="shared" si="107"/>
        <v>0</v>
      </c>
      <c r="M134" s="50">
        <f>+M135</f>
        <v>318190481286</v>
      </c>
      <c r="N134" s="96">
        <f t="shared" si="177"/>
        <v>3.1038761214868281E-2</v>
      </c>
      <c r="O134" s="50">
        <f t="shared" ref="O134:X136" si="216">+O135</f>
        <v>0</v>
      </c>
      <c r="P134" s="50">
        <f t="shared" si="216"/>
        <v>318190481286</v>
      </c>
      <c r="Q134" s="50">
        <f t="shared" si="216"/>
        <v>0</v>
      </c>
      <c r="R134" s="50">
        <f t="shared" si="216"/>
        <v>318190481286</v>
      </c>
      <c r="S134" s="50">
        <f t="shared" si="216"/>
        <v>0</v>
      </c>
      <c r="T134" s="50">
        <f t="shared" si="216"/>
        <v>0</v>
      </c>
      <c r="U134" s="50">
        <f t="shared" si="216"/>
        <v>58885946526</v>
      </c>
      <c r="V134" s="50">
        <f t="shared" si="216"/>
        <v>259304534760</v>
      </c>
      <c r="W134" s="50">
        <f t="shared" si="216"/>
        <v>58885946526</v>
      </c>
      <c r="X134" s="50">
        <f t="shared" si="216"/>
        <v>0</v>
      </c>
      <c r="Y134" s="52">
        <f t="shared" si="102"/>
        <v>1</v>
      </c>
      <c r="Z134" s="52">
        <f t="shared" si="103"/>
        <v>0.18506507890495752</v>
      </c>
      <c r="AA134" s="52">
        <f t="shared" si="104"/>
        <v>0.18506507890495752</v>
      </c>
      <c r="AB134" s="52">
        <f t="shared" si="122"/>
        <v>0.18506507890495752</v>
      </c>
      <c r="AC134" s="53">
        <f t="shared" si="123"/>
        <v>1</v>
      </c>
    </row>
    <row r="135" spans="1:29" s="32" customFormat="1" ht="81" customHeight="1" x14ac:dyDescent="0.25">
      <c r="A135" s="112" t="s">
        <v>265</v>
      </c>
      <c r="B135" s="47" t="s">
        <v>38</v>
      </c>
      <c r="C135" s="47">
        <v>11</v>
      </c>
      <c r="D135" s="47" t="s">
        <v>39</v>
      </c>
      <c r="E135" s="105" t="s">
        <v>258</v>
      </c>
      <c r="F135" s="50">
        <f>+F136</f>
        <v>318190481286</v>
      </c>
      <c r="G135" s="50">
        <f t="shared" si="215"/>
        <v>0</v>
      </c>
      <c r="H135" s="50">
        <f t="shared" si="215"/>
        <v>0</v>
      </c>
      <c r="I135" s="50">
        <f t="shared" si="215"/>
        <v>0</v>
      </c>
      <c r="J135" s="50">
        <f t="shared" si="215"/>
        <v>0</v>
      </c>
      <c r="K135" s="50">
        <f t="shared" si="215"/>
        <v>0</v>
      </c>
      <c r="L135" s="50">
        <f t="shared" si="107"/>
        <v>0</v>
      </c>
      <c r="M135" s="50">
        <f>+M136</f>
        <v>318190481286</v>
      </c>
      <c r="N135" s="96">
        <f t="shared" si="177"/>
        <v>3.1038761214868281E-2</v>
      </c>
      <c r="O135" s="50">
        <f t="shared" si="216"/>
        <v>0</v>
      </c>
      <c r="P135" s="50">
        <f>+P136</f>
        <v>318190481286</v>
      </c>
      <c r="Q135" s="50">
        <f>+Q136</f>
        <v>0</v>
      </c>
      <c r="R135" s="50">
        <f>+R136</f>
        <v>318190481286</v>
      </c>
      <c r="S135" s="50">
        <f t="shared" si="216"/>
        <v>0</v>
      </c>
      <c r="T135" s="50">
        <f t="shared" si="216"/>
        <v>0</v>
      </c>
      <c r="U135" s="50">
        <f t="shared" si="216"/>
        <v>58885946526</v>
      </c>
      <c r="V135" s="50">
        <f t="shared" si="216"/>
        <v>259304534760</v>
      </c>
      <c r="W135" s="50">
        <f t="shared" si="216"/>
        <v>58885946526</v>
      </c>
      <c r="X135" s="50">
        <f t="shared" si="216"/>
        <v>0</v>
      </c>
      <c r="Y135" s="52">
        <f t="shared" si="102"/>
        <v>1</v>
      </c>
      <c r="Z135" s="52">
        <f t="shared" si="103"/>
        <v>0.18506507890495752</v>
      </c>
      <c r="AA135" s="52">
        <f t="shared" si="104"/>
        <v>0.18506507890495752</v>
      </c>
      <c r="AB135" s="52">
        <f t="shared" si="122"/>
        <v>0.18506507890495752</v>
      </c>
      <c r="AC135" s="53">
        <f t="shared" si="123"/>
        <v>1</v>
      </c>
    </row>
    <row r="136" spans="1:29" s="32" customFormat="1" ht="42" customHeight="1" x14ac:dyDescent="0.25">
      <c r="A136" s="46" t="s">
        <v>266</v>
      </c>
      <c r="B136" s="47" t="s">
        <v>38</v>
      </c>
      <c r="C136" s="47">
        <v>11</v>
      </c>
      <c r="D136" s="47" t="s">
        <v>39</v>
      </c>
      <c r="E136" s="48" t="s">
        <v>267</v>
      </c>
      <c r="F136" s="50">
        <f t="shared" ref="F136:X136" si="217">+F137</f>
        <v>318190481286</v>
      </c>
      <c r="G136" s="50">
        <f t="shared" si="217"/>
        <v>0</v>
      </c>
      <c r="H136" s="50">
        <f t="shared" si="217"/>
        <v>0</v>
      </c>
      <c r="I136" s="50">
        <f t="shared" si="217"/>
        <v>0</v>
      </c>
      <c r="J136" s="50">
        <f t="shared" si="217"/>
        <v>0</v>
      </c>
      <c r="K136" s="50">
        <f t="shared" si="217"/>
        <v>0</v>
      </c>
      <c r="L136" s="50">
        <f t="shared" si="107"/>
        <v>0</v>
      </c>
      <c r="M136" s="50">
        <f t="shared" si="217"/>
        <v>318190481286</v>
      </c>
      <c r="N136" s="96">
        <f t="shared" si="177"/>
        <v>3.1038761214868281E-2</v>
      </c>
      <c r="O136" s="50">
        <f t="shared" si="217"/>
        <v>0</v>
      </c>
      <c r="P136" s="50">
        <f t="shared" si="217"/>
        <v>318190481286</v>
      </c>
      <c r="Q136" s="50">
        <f t="shared" si="217"/>
        <v>0</v>
      </c>
      <c r="R136" s="50">
        <f t="shared" si="217"/>
        <v>318190481286</v>
      </c>
      <c r="S136" s="50">
        <f t="shared" si="217"/>
        <v>0</v>
      </c>
      <c r="T136" s="50">
        <f t="shared" si="217"/>
        <v>0</v>
      </c>
      <c r="U136" s="50">
        <f t="shared" si="216"/>
        <v>58885946526</v>
      </c>
      <c r="V136" s="50">
        <f t="shared" si="217"/>
        <v>259304534760</v>
      </c>
      <c r="W136" s="50">
        <f t="shared" si="217"/>
        <v>58885946526</v>
      </c>
      <c r="X136" s="50">
        <f t="shared" si="217"/>
        <v>0</v>
      </c>
      <c r="Y136" s="52">
        <f t="shared" si="102"/>
        <v>1</v>
      </c>
      <c r="Z136" s="52">
        <f t="shared" si="103"/>
        <v>0.18506507890495752</v>
      </c>
      <c r="AA136" s="52">
        <f t="shared" si="104"/>
        <v>0.18506507890495752</v>
      </c>
      <c r="AB136" s="52">
        <f t="shared" si="122"/>
        <v>0.18506507890495752</v>
      </c>
      <c r="AC136" s="53">
        <f t="shared" si="123"/>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7"/>
        <v>0</v>
      </c>
      <c r="M137" s="58">
        <f>+F137+L137</f>
        <v>318190481286</v>
      </c>
      <c r="N137" s="114">
        <f t="shared" si="177"/>
        <v>3.1038761214868281E-2</v>
      </c>
      <c r="O137" s="57">
        <v>0</v>
      </c>
      <c r="P137" s="57">
        <v>318190481286</v>
      </c>
      <c r="Q137" s="57">
        <f t="shared" ref="Q137" si="218">M137-P137</f>
        <v>0</v>
      </c>
      <c r="R137" s="109">
        <v>318190481286</v>
      </c>
      <c r="S137" s="57">
        <f t="shared" ref="S137" si="219">+M137-R137</f>
        <v>0</v>
      </c>
      <c r="T137" s="57">
        <f>P137-R137</f>
        <v>0</v>
      </c>
      <c r="U137" s="109">
        <v>58885946526</v>
      </c>
      <c r="V137" s="57">
        <f t="shared" ref="V137" si="220">+R137-U137</f>
        <v>259304534760</v>
      </c>
      <c r="W137" s="109">
        <v>58885946526</v>
      </c>
      <c r="X137" s="60">
        <f t="shared" ref="X137" si="221">+U137-W137</f>
        <v>0</v>
      </c>
      <c r="Y137" s="61">
        <f t="shared" ref="Y137:Y200" si="222">+R137/M137</f>
        <v>1</v>
      </c>
      <c r="Z137" s="61">
        <f t="shared" ref="Z137:Z200" si="223">+U137/M137</f>
        <v>0.18506507890495752</v>
      </c>
      <c r="AA137" s="61">
        <f t="shared" ref="AA137:AA200" si="224">+W137/M137</f>
        <v>0.18506507890495752</v>
      </c>
      <c r="AB137" s="61">
        <f t="shared" si="122"/>
        <v>0.18506507890495752</v>
      </c>
      <c r="AC137" s="62">
        <f t="shared" si="123"/>
        <v>1</v>
      </c>
    </row>
    <row r="138" spans="1:29" ht="91.5" customHeight="1" x14ac:dyDescent="0.25">
      <c r="A138" s="46" t="s">
        <v>269</v>
      </c>
      <c r="B138" s="47" t="s">
        <v>38</v>
      </c>
      <c r="C138" s="47">
        <v>10</v>
      </c>
      <c r="D138" s="47" t="s">
        <v>39</v>
      </c>
      <c r="E138" s="105" t="s">
        <v>270</v>
      </c>
      <c r="F138" s="50">
        <f t="shared" ref="F138:U140" si="225">+F139</f>
        <v>244384979889</v>
      </c>
      <c r="G138" s="50">
        <f t="shared" si="225"/>
        <v>0</v>
      </c>
      <c r="H138" s="50">
        <f t="shared" si="225"/>
        <v>0</v>
      </c>
      <c r="I138" s="50">
        <f t="shared" si="225"/>
        <v>0</v>
      </c>
      <c r="J138" s="50">
        <f t="shared" si="225"/>
        <v>0</v>
      </c>
      <c r="K138" s="50">
        <f t="shared" si="225"/>
        <v>0</v>
      </c>
      <c r="L138" s="50">
        <f t="shared" si="107"/>
        <v>0</v>
      </c>
      <c r="M138" s="50">
        <f t="shared" si="225"/>
        <v>244384979889</v>
      </c>
      <c r="N138" s="96">
        <f t="shared" si="177"/>
        <v>2.3839201614761839E-2</v>
      </c>
      <c r="O138" s="50">
        <f t="shared" si="225"/>
        <v>0</v>
      </c>
      <c r="P138" s="50">
        <f t="shared" si="225"/>
        <v>244384979889</v>
      </c>
      <c r="Q138" s="50">
        <f t="shared" si="225"/>
        <v>0</v>
      </c>
      <c r="R138" s="50">
        <f t="shared" si="225"/>
        <v>244384979889</v>
      </c>
      <c r="S138" s="50">
        <f t="shared" si="225"/>
        <v>0</v>
      </c>
      <c r="T138" s="50">
        <f t="shared" si="225"/>
        <v>0</v>
      </c>
      <c r="U138" s="50">
        <f t="shared" si="225"/>
        <v>4837115385</v>
      </c>
      <c r="V138" s="50">
        <f t="shared" ref="V138:X140" si="226">+V139</f>
        <v>239547864504</v>
      </c>
      <c r="W138" s="50">
        <f t="shared" si="226"/>
        <v>4837115385</v>
      </c>
      <c r="X138" s="50">
        <f t="shared" si="226"/>
        <v>0</v>
      </c>
      <c r="Y138" s="52">
        <f t="shared" si="222"/>
        <v>1</v>
      </c>
      <c r="Z138" s="52">
        <f t="shared" si="223"/>
        <v>1.9793014231877199E-2</v>
      </c>
      <c r="AA138" s="52">
        <f t="shared" si="224"/>
        <v>1.9793014231877199E-2</v>
      </c>
      <c r="AB138" s="52">
        <f t="shared" si="122"/>
        <v>1.9793014231877199E-2</v>
      </c>
      <c r="AC138" s="53">
        <f t="shared" si="123"/>
        <v>1</v>
      </c>
    </row>
    <row r="139" spans="1:29" ht="91.5" customHeight="1" x14ac:dyDescent="0.25">
      <c r="A139" s="46" t="s">
        <v>271</v>
      </c>
      <c r="B139" s="47" t="s">
        <v>38</v>
      </c>
      <c r="C139" s="47">
        <v>10</v>
      </c>
      <c r="D139" s="47" t="s">
        <v>39</v>
      </c>
      <c r="E139" s="105" t="s">
        <v>258</v>
      </c>
      <c r="F139" s="50">
        <f t="shared" si="225"/>
        <v>244384979889</v>
      </c>
      <c r="G139" s="50">
        <f t="shared" si="225"/>
        <v>0</v>
      </c>
      <c r="H139" s="50">
        <f t="shared" si="225"/>
        <v>0</v>
      </c>
      <c r="I139" s="50">
        <f t="shared" si="225"/>
        <v>0</v>
      </c>
      <c r="J139" s="50">
        <f t="shared" si="225"/>
        <v>0</v>
      </c>
      <c r="K139" s="50">
        <f t="shared" si="225"/>
        <v>0</v>
      </c>
      <c r="L139" s="50">
        <f t="shared" si="107"/>
        <v>0</v>
      </c>
      <c r="M139" s="50">
        <f t="shared" si="225"/>
        <v>244384979889</v>
      </c>
      <c r="N139" s="96">
        <f t="shared" si="177"/>
        <v>2.3839201614761839E-2</v>
      </c>
      <c r="O139" s="50">
        <f t="shared" si="225"/>
        <v>0</v>
      </c>
      <c r="P139" s="50">
        <f t="shared" si="225"/>
        <v>244384979889</v>
      </c>
      <c r="Q139" s="50">
        <f t="shared" si="225"/>
        <v>0</v>
      </c>
      <c r="R139" s="50">
        <f t="shared" si="225"/>
        <v>244384979889</v>
      </c>
      <c r="S139" s="50">
        <f t="shared" si="225"/>
        <v>0</v>
      </c>
      <c r="T139" s="50">
        <f t="shared" si="225"/>
        <v>0</v>
      </c>
      <c r="U139" s="50">
        <f t="shared" si="225"/>
        <v>4837115385</v>
      </c>
      <c r="V139" s="50">
        <f t="shared" si="226"/>
        <v>239547864504</v>
      </c>
      <c r="W139" s="50">
        <f t="shared" si="226"/>
        <v>4837115385</v>
      </c>
      <c r="X139" s="50">
        <f t="shared" si="226"/>
        <v>0</v>
      </c>
      <c r="Y139" s="52">
        <f t="shared" si="222"/>
        <v>1</v>
      </c>
      <c r="Z139" s="52">
        <f t="shared" si="223"/>
        <v>1.9793014231877199E-2</v>
      </c>
      <c r="AA139" s="52">
        <f t="shared" si="224"/>
        <v>1.9793014231877199E-2</v>
      </c>
      <c r="AB139" s="52">
        <f t="shared" si="122"/>
        <v>1.9793014231877199E-2</v>
      </c>
      <c r="AC139" s="53">
        <f t="shared" si="123"/>
        <v>1</v>
      </c>
    </row>
    <row r="140" spans="1:29" ht="42" customHeight="1" x14ac:dyDescent="0.25">
      <c r="A140" s="46" t="s">
        <v>272</v>
      </c>
      <c r="B140" s="47" t="s">
        <v>38</v>
      </c>
      <c r="C140" s="47">
        <v>10</v>
      </c>
      <c r="D140" s="47" t="s">
        <v>39</v>
      </c>
      <c r="E140" s="105" t="s">
        <v>267</v>
      </c>
      <c r="F140" s="50">
        <f t="shared" si="225"/>
        <v>244384979889</v>
      </c>
      <c r="G140" s="50">
        <f t="shared" si="225"/>
        <v>0</v>
      </c>
      <c r="H140" s="50">
        <f t="shared" si="225"/>
        <v>0</v>
      </c>
      <c r="I140" s="50">
        <f t="shared" si="225"/>
        <v>0</v>
      </c>
      <c r="J140" s="50">
        <f t="shared" si="225"/>
        <v>0</v>
      </c>
      <c r="K140" s="50">
        <f t="shared" si="225"/>
        <v>0</v>
      </c>
      <c r="L140" s="50">
        <f t="shared" ref="L140:L164" si="227">+G140-H140-I140+J140-K140</f>
        <v>0</v>
      </c>
      <c r="M140" s="50">
        <f t="shared" si="225"/>
        <v>244384979889</v>
      </c>
      <c r="N140" s="96">
        <f t="shared" si="177"/>
        <v>2.3839201614761839E-2</v>
      </c>
      <c r="O140" s="50">
        <f t="shared" si="225"/>
        <v>0</v>
      </c>
      <c r="P140" s="50">
        <f t="shared" si="225"/>
        <v>244384979889</v>
      </c>
      <c r="Q140" s="50">
        <f t="shared" si="225"/>
        <v>0</v>
      </c>
      <c r="R140" s="50">
        <f t="shared" si="225"/>
        <v>244384979889</v>
      </c>
      <c r="S140" s="50">
        <f t="shared" si="225"/>
        <v>0</v>
      </c>
      <c r="T140" s="50">
        <f t="shared" si="225"/>
        <v>0</v>
      </c>
      <c r="U140" s="50">
        <f t="shared" si="225"/>
        <v>4837115385</v>
      </c>
      <c r="V140" s="50">
        <f t="shared" si="226"/>
        <v>239547864504</v>
      </c>
      <c r="W140" s="50">
        <f t="shared" si="226"/>
        <v>4837115385</v>
      </c>
      <c r="X140" s="50">
        <f t="shared" si="226"/>
        <v>0</v>
      </c>
      <c r="Y140" s="52">
        <f t="shared" si="222"/>
        <v>1</v>
      </c>
      <c r="Z140" s="52">
        <f t="shared" si="223"/>
        <v>1.9793014231877199E-2</v>
      </c>
      <c r="AA140" s="52">
        <f t="shared" si="224"/>
        <v>1.9793014231877199E-2</v>
      </c>
      <c r="AB140" s="52">
        <f t="shared" si="122"/>
        <v>1.9793014231877199E-2</v>
      </c>
      <c r="AC140" s="53">
        <f t="shared" si="123"/>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27"/>
        <v>0</v>
      </c>
      <c r="M141" s="58">
        <f>+F141+L141</f>
        <v>244384979889</v>
      </c>
      <c r="N141" s="114">
        <f t="shared" si="177"/>
        <v>2.3839201614761839E-2</v>
      </c>
      <c r="O141" s="57">
        <v>0</v>
      </c>
      <c r="P141" s="109">
        <v>244384979889</v>
      </c>
      <c r="Q141" s="57">
        <f t="shared" ref="Q141" si="228">M141-P141</f>
        <v>0</v>
      </c>
      <c r="R141" s="109">
        <v>244384979889</v>
      </c>
      <c r="S141" s="57">
        <f t="shared" ref="S141" si="229">+M141-R141</f>
        <v>0</v>
      </c>
      <c r="T141" s="57">
        <f>P141-R141</f>
        <v>0</v>
      </c>
      <c r="U141" s="57">
        <v>4837115385</v>
      </c>
      <c r="V141" s="57">
        <f>+R141-U141</f>
        <v>239547864504</v>
      </c>
      <c r="W141" s="57">
        <v>4837115385</v>
      </c>
      <c r="X141" s="60">
        <f t="shared" ref="X141" si="230">+U141-W141</f>
        <v>0</v>
      </c>
      <c r="Y141" s="61">
        <f t="shared" si="222"/>
        <v>1</v>
      </c>
      <c r="Z141" s="61">
        <f t="shared" si="223"/>
        <v>1.9793014231877199E-2</v>
      </c>
      <c r="AA141" s="61">
        <f t="shared" si="224"/>
        <v>1.9793014231877199E-2</v>
      </c>
      <c r="AB141" s="61">
        <f t="shared" si="122"/>
        <v>1.9793014231877199E-2</v>
      </c>
      <c r="AC141" s="62">
        <f t="shared" si="123"/>
        <v>1</v>
      </c>
    </row>
    <row r="142" spans="1:29" ht="81" customHeight="1" x14ac:dyDescent="0.25">
      <c r="A142" s="46" t="s">
        <v>274</v>
      </c>
      <c r="B142" s="47" t="s">
        <v>38</v>
      </c>
      <c r="C142" s="47">
        <v>10</v>
      </c>
      <c r="D142" s="47" t="s">
        <v>39</v>
      </c>
      <c r="E142" s="105" t="s">
        <v>275</v>
      </c>
      <c r="F142" s="50">
        <f t="shared" ref="F142:U144" si="231">+F143</f>
        <v>354769983124</v>
      </c>
      <c r="G142" s="50">
        <f t="shared" si="231"/>
        <v>0</v>
      </c>
      <c r="H142" s="50">
        <f t="shared" si="231"/>
        <v>0</v>
      </c>
      <c r="I142" s="50">
        <f t="shared" si="231"/>
        <v>0</v>
      </c>
      <c r="J142" s="50">
        <f t="shared" si="231"/>
        <v>0</v>
      </c>
      <c r="K142" s="50">
        <f t="shared" si="231"/>
        <v>0</v>
      </c>
      <c r="L142" s="50">
        <f t="shared" si="227"/>
        <v>0</v>
      </c>
      <c r="M142" s="50">
        <f t="shared" si="231"/>
        <v>354769983124</v>
      </c>
      <c r="N142" s="96">
        <f t="shared" si="177"/>
        <v>3.4607008820264115E-2</v>
      </c>
      <c r="O142" s="50">
        <f t="shared" si="231"/>
        <v>0</v>
      </c>
      <c r="P142" s="50">
        <f t="shared" si="231"/>
        <v>354769983124</v>
      </c>
      <c r="Q142" s="50">
        <f t="shared" si="231"/>
        <v>0</v>
      </c>
      <c r="R142" s="50">
        <f t="shared" si="231"/>
        <v>354769983124</v>
      </c>
      <c r="S142" s="50">
        <f t="shared" si="231"/>
        <v>0</v>
      </c>
      <c r="T142" s="50">
        <f t="shared" si="231"/>
        <v>0</v>
      </c>
      <c r="U142" s="50">
        <f t="shared" si="231"/>
        <v>82023154706</v>
      </c>
      <c r="V142" s="50">
        <f t="shared" ref="P142:X144" si="232">+V143</f>
        <v>272746828418</v>
      </c>
      <c r="W142" s="50">
        <f t="shared" si="232"/>
        <v>82023154706</v>
      </c>
      <c r="X142" s="50">
        <f t="shared" si="232"/>
        <v>0</v>
      </c>
      <c r="Y142" s="52">
        <f t="shared" si="222"/>
        <v>1</v>
      </c>
      <c r="Z142" s="52">
        <f t="shared" si="223"/>
        <v>0.23120094316810078</v>
      </c>
      <c r="AA142" s="52">
        <f t="shared" si="224"/>
        <v>0.23120094316810078</v>
      </c>
      <c r="AB142" s="52">
        <f t="shared" si="122"/>
        <v>0.23120094316810078</v>
      </c>
      <c r="AC142" s="53">
        <f t="shared" si="123"/>
        <v>1</v>
      </c>
    </row>
    <row r="143" spans="1:29" ht="81" customHeight="1" x14ac:dyDescent="0.25">
      <c r="A143" s="46" t="s">
        <v>276</v>
      </c>
      <c r="B143" s="47" t="s">
        <v>38</v>
      </c>
      <c r="C143" s="47">
        <v>10</v>
      </c>
      <c r="D143" s="47" t="s">
        <v>39</v>
      </c>
      <c r="E143" s="105" t="s">
        <v>258</v>
      </c>
      <c r="F143" s="50">
        <f t="shared" si="231"/>
        <v>354769983124</v>
      </c>
      <c r="G143" s="50">
        <f t="shared" si="231"/>
        <v>0</v>
      </c>
      <c r="H143" s="50">
        <f t="shared" si="231"/>
        <v>0</v>
      </c>
      <c r="I143" s="50">
        <f t="shared" si="231"/>
        <v>0</v>
      </c>
      <c r="J143" s="50">
        <f t="shared" si="231"/>
        <v>0</v>
      </c>
      <c r="K143" s="50">
        <f t="shared" si="231"/>
        <v>0</v>
      </c>
      <c r="L143" s="50">
        <f t="shared" si="227"/>
        <v>0</v>
      </c>
      <c r="M143" s="50">
        <f t="shared" si="231"/>
        <v>354769983124</v>
      </c>
      <c r="N143" s="96">
        <f t="shared" si="177"/>
        <v>3.4607008820264115E-2</v>
      </c>
      <c r="O143" s="50">
        <f t="shared" si="231"/>
        <v>0</v>
      </c>
      <c r="P143" s="50">
        <f t="shared" si="232"/>
        <v>354769983124</v>
      </c>
      <c r="Q143" s="50">
        <f t="shared" si="232"/>
        <v>0</v>
      </c>
      <c r="R143" s="50">
        <f t="shared" si="232"/>
        <v>354769983124</v>
      </c>
      <c r="S143" s="50">
        <f t="shared" si="232"/>
        <v>0</v>
      </c>
      <c r="T143" s="50">
        <f t="shared" si="232"/>
        <v>0</v>
      </c>
      <c r="U143" s="50">
        <f t="shared" si="231"/>
        <v>82023154706</v>
      </c>
      <c r="V143" s="50">
        <f t="shared" si="232"/>
        <v>272746828418</v>
      </c>
      <c r="W143" s="50">
        <f t="shared" si="232"/>
        <v>82023154706</v>
      </c>
      <c r="X143" s="50">
        <f t="shared" si="232"/>
        <v>0</v>
      </c>
      <c r="Y143" s="52">
        <f t="shared" si="222"/>
        <v>1</v>
      </c>
      <c r="Z143" s="52">
        <f t="shared" si="223"/>
        <v>0.23120094316810078</v>
      </c>
      <c r="AA143" s="52">
        <f t="shared" si="224"/>
        <v>0.23120094316810078</v>
      </c>
      <c r="AB143" s="52">
        <f t="shared" si="122"/>
        <v>0.23120094316810078</v>
      </c>
      <c r="AC143" s="53">
        <f t="shared" si="123"/>
        <v>1</v>
      </c>
    </row>
    <row r="144" spans="1:29" ht="42" customHeight="1" x14ac:dyDescent="0.25">
      <c r="A144" s="46" t="s">
        <v>277</v>
      </c>
      <c r="B144" s="47" t="s">
        <v>38</v>
      </c>
      <c r="C144" s="47">
        <v>10</v>
      </c>
      <c r="D144" s="47" t="s">
        <v>39</v>
      </c>
      <c r="E144" s="48" t="s">
        <v>267</v>
      </c>
      <c r="F144" s="50">
        <f t="shared" si="231"/>
        <v>354769983124</v>
      </c>
      <c r="G144" s="50">
        <f t="shared" si="231"/>
        <v>0</v>
      </c>
      <c r="H144" s="50">
        <f t="shared" si="231"/>
        <v>0</v>
      </c>
      <c r="I144" s="50">
        <f t="shared" si="231"/>
        <v>0</v>
      </c>
      <c r="J144" s="50">
        <f t="shared" si="231"/>
        <v>0</v>
      </c>
      <c r="K144" s="50">
        <f t="shared" si="231"/>
        <v>0</v>
      </c>
      <c r="L144" s="50">
        <f t="shared" si="227"/>
        <v>0</v>
      </c>
      <c r="M144" s="50">
        <f t="shared" si="231"/>
        <v>354769983124</v>
      </c>
      <c r="N144" s="96">
        <f t="shared" si="177"/>
        <v>3.4607008820264115E-2</v>
      </c>
      <c r="O144" s="50">
        <f t="shared" si="231"/>
        <v>0</v>
      </c>
      <c r="P144" s="50">
        <f t="shared" si="232"/>
        <v>354769983124</v>
      </c>
      <c r="Q144" s="50">
        <f t="shared" si="232"/>
        <v>0</v>
      </c>
      <c r="R144" s="50">
        <f t="shared" si="232"/>
        <v>354769983124</v>
      </c>
      <c r="S144" s="50">
        <f t="shared" si="232"/>
        <v>0</v>
      </c>
      <c r="T144" s="50">
        <f t="shared" si="232"/>
        <v>0</v>
      </c>
      <c r="U144" s="50">
        <f t="shared" si="231"/>
        <v>82023154706</v>
      </c>
      <c r="V144" s="50">
        <f t="shared" si="232"/>
        <v>272746828418</v>
      </c>
      <c r="W144" s="50">
        <f t="shared" si="232"/>
        <v>82023154706</v>
      </c>
      <c r="X144" s="50">
        <f t="shared" si="232"/>
        <v>0</v>
      </c>
      <c r="Y144" s="52">
        <f t="shared" si="222"/>
        <v>1</v>
      </c>
      <c r="Z144" s="52">
        <f t="shared" si="223"/>
        <v>0.23120094316810078</v>
      </c>
      <c r="AA144" s="52">
        <f t="shared" si="224"/>
        <v>0.23120094316810078</v>
      </c>
      <c r="AB144" s="52">
        <f t="shared" si="122"/>
        <v>0.23120094316810078</v>
      </c>
      <c r="AC144" s="53">
        <f t="shared" si="123"/>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27"/>
        <v>0</v>
      </c>
      <c r="M145" s="58">
        <f>+F145+L145</f>
        <v>354769983124</v>
      </c>
      <c r="N145" s="114">
        <f t="shared" si="177"/>
        <v>3.4607008820264115E-2</v>
      </c>
      <c r="O145" s="57">
        <v>0</v>
      </c>
      <c r="P145" s="57">
        <v>354769983124</v>
      </c>
      <c r="Q145" s="57">
        <f t="shared" ref="Q145" si="233">M145-P145</f>
        <v>0</v>
      </c>
      <c r="R145" s="109">
        <v>354769983124</v>
      </c>
      <c r="S145" s="57">
        <f t="shared" ref="S145" si="234">+M145-R145</f>
        <v>0</v>
      </c>
      <c r="T145" s="57">
        <f>P145-R145</f>
        <v>0</v>
      </c>
      <c r="U145" s="109">
        <v>82023154706</v>
      </c>
      <c r="V145" s="57">
        <f>+R145-U145</f>
        <v>272746828418</v>
      </c>
      <c r="W145" s="109">
        <v>82023154706</v>
      </c>
      <c r="X145" s="60">
        <f t="shared" ref="X145" si="235">+U145-W145</f>
        <v>0</v>
      </c>
      <c r="Y145" s="61">
        <f t="shared" si="222"/>
        <v>1</v>
      </c>
      <c r="Z145" s="61">
        <f t="shared" si="223"/>
        <v>0.23120094316810078</v>
      </c>
      <c r="AA145" s="61">
        <f t="shared" si="224"/>
        <v>0.23120094316810078</v>
      </c>
      <c r="AB145" s="61">
        <f t="shared" si="122"/>
        <v>0.23120094316810078</v>
      </c>
      <c r="AC145" s="62">
        <f t="shared" si="123"/>
        <v>1</v>
      </c>
    </row>
    <row r="146" spans="1:29" ht="94.5" customHeight="1" x14ac:dyDescent="0.25">
      <c r="A146" s="46" t="s">
        <v>279</v>
      </c>
      <c r="B146" s="47" t="s">
        <v>38</v>
      </c>
      <c r="C146" s="47">
        <v>10</v>
      </c>
      <c r="D146" s="47" t="s">
        <v>39</v>
      </c>
      <c r="E146" s="105" t="s">
        <v>280</v>
      </c>
      <c r="F146" s="50">
        <f t="shared" ref="F146:U148" si="236">+F147</f>
        <v>332536096082</v>
      </c>
      <c r="G146" s="50">
        <f t="shared" si="236"/>
        <v>0</v>
      </c>
      <c r="H146" s="50">
        <f t="shared" si="236"/>
        <v>0</v>
      </c>
      <c r="I146" s="50">
        <f t="shared" si="236"/>
        <v>0</v>
      </c>
      <c r="J146" s="50">
        <f t="shared" si="236"/>
        <v>0</v>
      </c>
      <c r="K146" s="50">
        <f t="shared" si="236"/>
        <v>0</v>
      </c>
      <c r="L146" s="50">
        <f t="shared" si="227"/>
        <v>0</v>
      </c>
      <c r="M146" s="50">
        <f t="shared" si="236"/>
        <v>332536096082</v>
      </c>
      <c r="N146" s="96">
        <f t="shared" si="177"/>
        <v>3.2438143466448903E-2</v>
      </c>
      <c r="O146" s="50">
        <f t="shared" si="236"/>
        <v>0</v>
      </c>
      <c r="P146" s="50">
        <f t="shared" si="236"/>
        <v>332536096082</v>
      </c>
      <c r="Q146" s="50">
        <f t="shared" si="236"/>
        <v>0</v>
      </c>
      <c r="R146" s="50">
        <f t="shared" si="236"/>
        <v>332536096082</v>
      </c>
      <c r="S146" s="50">
        <f t="shared" si="236"/>
        <v>0</v>
      </c>
      <c r="T146" s="50">
        <f t="shared" si="236"/>
        <v>0</v>
      </c>
      <c r="U146" s="50">
        <f t="shared" si="236"/>
        <v>86108507251</v>
      </c>
      <c r="V146" s="50">
        <f t="shared" ref="V146:X148" si="237">+V147</f>
        <v>246427588831</v>
      </c>
      <c r="W146" s="50">
        <f t="shared" si="237"/>
        <v>86108507251</v>
      </c>
      <c r="X146" s="50">
        <f t="shared" si="237"/>
        <v>0</v>
      </c>
      <c r="Y146" s="52">
        <f t="shared" si="222"/>
        <v>1</v>
      </c>
      <c r="Z146" s="52">
        <f t="shared" si="223"/>
        <v>0.25894484317806665</v>
      </c>
      <c r="AA146" s="52">
        <f t="shared" si="224"/>
        <v>0.25894484317806665</v>
      </c>
      <c r="AB146" s="52">
        <f t="shared" si="122"/>
        <v>0.25894484317806665</v>
      </c>
      <c r="AC146" s="53">
        <f t="shared" si="123"/>
        <v>1</v>
      </c>
    </row>
    <row r="147" spans="1:29" ht="94.5" customHeight="1" x14ac:dyDescent="0.25">
      <c r="A147" s="46" t="s">
        <v>281</v>
      </c>
      <c r="B147" s="47" t="s">
        <v>38</v>
      </c>
      <c r="C147" s="47">
        <v>10</v>
      </c>
      <c r="D147" s="47" t="s">
        <v>39</v>
      </c>
      <c r="E147" s="105" t="s">
        <v>258</v>
      </c>
      <c r="F147" s="50">
        <f t="shared" si="236"/>
        <v>332536096082</v>
      </c>
      <c r="G147" s="50">
        <f t="shared" si="236"/>
        <v>0</v>
      </c>
      <c r="H147" s="50">
        <f t="shared" si="236"/>
        <v>0</v>
      </c>
      <c r="I147" s="50">
        <f t="shared" si="236"/>
        <v>0</v>
      </c>
      <c r="J147" s="50">
        <f t="shared" si="236"/>
        <v>0</v>
      </c>
      <c r="K147" s="50">
        <f t="shared" si="236"/>
        <v>0</v>
      </c>
      <c r="L147" s="50">
        <f t="shared" si="227"/>
        <v>0</v>
      </c>
      <c r="M147" s="50">
        <f t="shared" si="236"/>
        <v>332536096082</v>
      </c>
      <c r="N147" s="96">
        <f t="shared" si="177"/>
        <v>3.2438143466448903E-2</v>
      </c>
      <c r="O147" s="50">
        <f t="shared" si="236"/>
        <v>0</v>
      </c>
      <c r="P147" s="50">
        <f t="shared" si="236"/>
        <v>332536096082</v>
      </c>
      <c r="Q147" s="50">
        <f t="shared" si="236"/>
        <v>0</v>
      </c>
      <c r="R147" s="50">
        <f t="shared" si="236"/>
        <v>332536096082</v>
      </c>
      <c r="S147" s="50">
        <f t="shared" si="236"/>
        <v>0</v>
      </c>
      <c r="T147" s="50">
        <f t="shared" si="236"/>
        <v>0</v>
      </c>
      <c r="U147" s="50">
        <f t="shared" si="236"/>
        <v>86108507251</v>
      </c>
      <c r="V147" s="50">
        <f t="shared" si="237"/>
        <v>246427588831</v>
      </c>
      <c r="W147" s="50">
        <f t="shared" si="237"/>
        <v>86108507251</v>
      </c>
      <c r="X147" s="50">
        <f t="shared" si="237"/>
        <v>0</v>
      </c>
      <c r="Y147" s="52">
        <f t="shared" si="222"/>
        <v>1</v>
      </c>
      <c r="Z147" s="52">
        <f t="shared" si="223"/>
        <v>0.25894484317806665</v>
      </c>
      <c r="AA147" s="52">
        <f t="shared" si="224"/>
        <v>0.25894484317806665</v>
      </c>
      <c r="AB147" s="52">
        <f t="shared" si="122"/>
        <v>0.25894484317806665</v>
      </c>
      <c r="AC147" s="53">
        <f t="shared" si="123"/>
        <v>1</v>
      </c>
    </row>
    <row r="148" spans="1:29" ht="42" customHeight="1" x14ac:dyDescent="0.25">
      <c r="A148" s="46" t="s">
        <v>282</v>
      </c>
      <c r="B148" s="47" t="s">
        <v>38</v>
      </c>
      <c r="C148" s="47">
        <v>10</v>
      </c>
      <c r="D148" s="47" t="s">
        <v>39</v>
      </c>
      <c r="E148" s="48" t="s">
        <v>267</v>
      </c>
      <c r="F148" s="50">
        <f t="shared" si="236"/>
        <v>332536096082</v>
      </c>
      <c r="G148" s="50">
        <f t="shared" si="236"/>
        <v>0</v>
      </c>
      <c r="H148" s="50">
        <f t="shared" si="236"/>
        <v>0</v>
      </c>
      <c r="I148" s="50">
        <f t="shared" si="236"/>
        <v>0</v>
      </c>
      <c r="J148" s="50">
        <f t="shared" si="236"/>
        <v>0</v>
      </c>
      <c r="K148" s="50">
        <f t="shared" si="236"/>
        <v>0</v>
      </c>
      <c r="L148" s="50">
        <f t="shared" si="227"/>
        <v>0</v>
      </c>
      <c r="M148" s="50">
        <f t="shared" si="236"/>
        <v>332536096082</v>
      </c>
      <c r="N148" s="96">
        <f t="shared" si="177"/>
        <v>3.2438143466448903E-2</v>
      </c>
      <c r="O148" s="50">
        <f t="shared" si="236"/>
        <v>0</v>
      </c>
      <c r="P148" s="50">
        <f t="shared" si="236"/>
        <v>332536096082</v>
      </c>
      <c r="Q148" s="50">
        <f t="shared" si="236"/>
        <v>0</v>
      </c>
      <c r="R148" s="50">
        <f t="shared" si="236"/>
        <v>332536096082</v>
      </c>
      <c r="S148" s="50">
        <f t="shared" si="236"/>
        <v>0</v>
      </c>
      <c r="T148" s="50">
        <f t="shared" si="236"/>
        <v>0</v>
      </c>
      <c r="U148" s="50">
        <f t="shared" si="236"/>
        <v>86108507251</v>
      </c>
      <c r="V148" s="50">
        <f t="shared" si="237"/>
        <v>246427588831</v>
      </c>
      <c r="W148" s="50">
        <f t="shared" si="237"/>
        <v>86108507251</v>
      </c>
      <c r="X148" s="50">
        <f t="shared" si="237"/>
        <v>0</v>
      </c>
      <c r="Y148" s="52">
        <f t="shared" si="222"/>
        <v>1</v>
      </c>
      <c r="Z148" s="52">
        <f t="shared" si="223"/>
        <v>0.25894484317806665</v>
      </c>
      <c r="AA148" s="52">
        <f t="shared" si="224"/>
        <v>0.25894484317806665</v>
      </c>
      <c r="AB148" s="52">
        <f t="shared" si="122"/>
        <v>0.25894484317806665</v>
      </c>
      <c r="AC148" s="53">
        <f t="shared" si="123"/>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27"/>
        <v>0</v>
      </c>
      <c r="M149" s="58">
        <f>+F149+L149</f>
        <v>332536096082</v>
      </c>
      <c r="N149" s="114">
        <f t="shared" si="177"/>
        <v>3.2438143466448903E-2</v>
      </c>
      <c r="O149" s="57">
        <v>0</v>
      </c>
      <c r="P149" s="57">
        <v>332536096082</v>
      </c>
      <c r="Q149" s="57">
        <f t="shared" ref="Q149" si="238">M149-P149</f>
        <v>0</v>
      </c>
      <c r="R149" s="109">
        <v>332536096082</v>
      </c>
      <c r="S149" s="57">
        <f t="shared" ref="S149" si="239">+M149-R149</f>
        <v>0</v>
      </c>
      <c r="T149" s="57">
        <f t="shared" ref="T149" si="240">P149-R149</f>
        <v>0</v>
      </c>
      <c r="U149" s="109">
        <v>86108507251</v>
      </c>
      <c r="V149" s="57">
        <f>+R149-U149</f>
        <v>246427588831</v>
      </c>
      <c r="W149" s="109">
        <v>86108507251</v>
      </c>
      <c r="X149" s="60">
        <f t="shared" ref="X149" si="241">+U149-W149</f>
        <v>0</v>
      </c>
      <c r="Y149" s="61">
        <f t="shared" si="222"/>
        <v>1</v>
      </c>
      <c r="Z149" s="61">
        <f t="shared" si="223"/>
        <v>0.25894484317806665</v>
      </c>
      <c r="AA149" s="61">
        <f t="shared" si="224"/>
        <v>0.25894484317806665</v>
      </c>
      <c r="AB149" s="61">
        <f t="shared" si="122"/>
        <v>0.25894484317806665</v>
      </c>
      <c r="AC149" s="62">
        <f t="shared" si="123"/>
        <v>1</v>
      </c>
    </row>
    <row r="150" spans="1:29" ht="99.75" customHeight="1" x14ac:dyDescent="0.25">
      <c r="A150" s="46" t="s">
        <v>284</v>
      </c>
      <c r="B150" s="47" t="s">
        <v>38</v>
      </c>
      <c r="C150" s="47">
        <v>10</v>
      </c>
      <c r="D150" s="47" t="s">
        <v>39</v>
      </c>
      <c r="E150" s="105" t="s">
        <v>285</v>
      </c>
      <c r="F150" s="50">
        <f t="shared" ref="F150:U156" si="242">+F151</f>
        <v>233962050936</v>
      </c>
      <c r="G150" s="50">
        <f t="shared" si="242"/>
        <v>0</v>
      </c>
      <c r="H150" s="50">
        <f t="shared" si="242"/>
        <v>0</v>
      </c>
      <c r="I150" s="50">
        <f t="shared" si="242"/>
        <v>0</v>
      </c>
      <c r="J150" s="50">
        <f t="shared" si="242"/>
        <v>0</v>
      </c>
      <c r="K150" s="50">
        <f t="shared" si="242"/>
        <v>0</v>
      </c>
      <c r="L150" s="50">
        <f t="shared" si="227"/>
        <v>0</v>
      </c>
      <c r="M150" s="50">
        <f t="shared" si="242"/>
        <v>233962050936</v>
      </c>
      <c r="N150" s="96">
        <f t="shared" si="177"/>
        <v>2.2822468488037918E-2</v>
      </c>
      <c r="O150" s="50">
        <f t="shared" si="242"/>
        <v>0</v>
      </c>
      <c r="P150" s="50">
        <f t="shared" si="242"/>
        <v>233962050936</v>
      </c>
      <c r="Q150" s="50">
        <f t="shared" si="242"/>
        <v>0</v>
      </c>
      <c r="R150" s="50">
        <f t="shared" si="242"/>
        <v>233962050936</v>
      </c>
      <c r="S150" s="50">
        <f t="shared" si="242"/>
        <v>0</v>
      </c>
      <c r="T150" s="50">
        <f t="shared" si="242"/>
        <v>0</v>
      </c>
      <c r="U150" s="50">
        <f t="shared" si="242"/>
        <v>59334662967</v>
      </c>
      <c r="V150" s="50">
        <f t="shared" ref="V150:X152" si="243">+V151</f>
        <v>174627387969</v>
      </c>
      <c r="W150" s="50">
        <f t="shared" si="243"/>
        <v>59334662967</v>
      </c>
      <c r="X150" s="50">
        <f t="shared" si="243"/>
        <v>0</v>
      </c>
      <c r="Y150" s="52">
        <f t="shared" si="222"/>
        <v>1</v>
      </c>
      <c r="Z150" s="52">
        <f t="shared" si="223"/>
        <v>0.25360806476786663</v>
      </c>
      <c r="AA150" s="52">
        <f t="shared" si="224"/>
        <v>0.25360806476786663</v>
      </c>
      <c r="AB150" s="52">
        <f t="shared" si="122"/>
        <v>0.25360806476786663</v>
      </c>
      <c r="AC150" s="53">
        <f t="shared" si="123"/>
        <v>1</v>
      </c>
    </row>
    <row r="151" spans="1:29" ht="99.75" customHeight="1" x14ac:dyDescent="0.25">
      <c r="A151" s="46" t="s">
        <v>286</v>
      </c>
      <c r="B151" s="47" t="s">
        <v>38</v>
      </c>
      <c r="C151" s="47">
        <v>10</v>
      </c>
      <c r="D151" s="47" t="s">
        <v>39</v>
      </c>
      <c r="E151" s="105" t="s">
        <v>258</v>
      </c>
      <c r="F151" s="50">
        <f t="shared" si="242"/>
        <v>233962050936</v>
      </c>
      <c r="G151" s="50">
        <f t="shared" si="242"/>
        <v>0</v>
      </c>
      <c r="H151" s="50">
        <f t="shared" si="242"/>
        <v>0</v>
      </c>
      <c r="I151" s="50">
        <f t="shared" si="242"/>
        <v>0</v>
      </c>
      <c r="J151" s="50">
        <f t="shared" si="242"/>
        <v>0</v>
      </c>
      <c r="K151" s="50">
        <f t="shared" si="242"/>
        <v>0</v>
      </c>
      <c r="L151" s="50">
        <f t="shared" si="227"/>
        <v>0</v>
      </c>
      <c r="M151" s="50">
        <f t="shared" si="242"/>
        <v>233962050936</v>
      </c>
      <c r="N151" s="96">
        <f t="shared" si="177"/>
        <v>2.2822468488037918E-2</v>
      </c>
      <c r="O151" s="50">
        <f t="shared" si="242"/>
        <v>0</v>
      </c>
      <c r="P151" s="50">
        <f t="shared" si="242"/>
        <v>233962050936</v>
      </c>
      <c r="Q151" s="50">
        <f t="shared" si="242"/>
        <v>0</v>
      </c>
      <c r="R151" s="50">
        <f t="shared" si="242"/>
        <v>233962050936</v>
      </c>
      <c r="S151" s="50">
        <f t="shared" si="242"/>
        <v>0</v>
      </c>
      <c r="T151" s="50">
        <f t="shared" si="242"/>
        <v>0</v>
      </c>
      <c r="U151" s="50">
        <f t="shared" si="242"/>
        <v>59334662967</v>
      </c>
      <c r="V151" s="50">
        <f t="shared" si="243"/>
        <v>174627387969</v>
      </c>
      <c r="W151" s="50">
        <f t="shared" si="243"/>
        <v>59334662967</v>
      </c>
      <c r="X151" s="50">
        <f t="shared" si="243"/>
        <v>0</v>
      </c>
      <c r="Y151" s="52">
        <f t="shared" si="222"/>
        <v>1</v>
      </c>
      <c r="Z151" s="52">
        <f t="shared" si="223"/>
        <v>0.25360806476786663</v>
      </c>
      <c r="AA151" s="52">
        <f t="shared" si="224"/>
        <v>0.25360806476786663</v>
      </c>
      <c r="AB151" s="52">
        <f t="shared" si="122"/>
        <v>0.25360806476786663</v>
      </c>
      <c r="AC151" s="53">
        <f t="shared" si="123"/>
        <v>1</v>
      </c>
    </row>
    <row r="152" spans="1:29" ht="42" customHeight="1" x14ac:dyDescent="0.25">
      <c r="A152" s="46" t="s">
        <v>287</v>
      </c>
      <c r="B152" s="47" t="s">
        <v>38</v>
      </c>
      <c r="C152" s="47">
        <v>10</v>
      </c>
      <c r="D152" s="47" t="s">
        <v>39</v>
      </c>
      <c r="E152" s="48" t="s">
        <v>267</v>
      </c>
      <c r="F152" s="50">
        <f t="shared" si="242"/>
        <v>233962050936</v>
      </c>
      <c r="G152" s="50">
        <f t="shared" si="242"/>
        <v>0</v>
      </c>
      <c r="H152" s="50">
        <f t="shared" si="242"/>
        <v>0</v>
      </c>
      <c r="I152" s="50">
        <f t="shared" si="242"/>
        <v>0</v>
      </c>
      <c r="J152" s="50">
        <f t="shared" si="242"/>
        <v>0</v>
      </c>
      <c r="K152" s="50">
        <f t="shared" si="242"/>
        <v>0</v>
      </c>
      <c r="L152" s="50">
        <f t="shared" si="227"/>
        <v>0</v>
      </c>
      <c r="M152" s="50">
        <f t="shared" si="242"/>
        <v>233962050936</v>
      </c>
      <c r="N152" s="96">
        <f t="shared" si="177"/>
        <v>2.2822468488037918E-2</v>
      </c>
      <c r="O152" s="50">
        <f t="shared" si="242"/>
        <v>0</v>
      </c>
      <c r="P152" s="50">
        <f t="shared" si="242"/>
        <v>233962050936</v>
      </c>
      <c r="Q152" s="50">
        <f t="shared" si="242"/>
        <v>0</v>
      </c>
      <c r="R152" s="50">
        <f t="shared" si="242"/>
        <v>233962050936</v>
      </c>
      <c r="S152" s="50">
        <f t="shared" si="242"/>
        <v>0</v>
      </c>
      <c r="T152" s="50">
        <f t="shared" si="242"/>
        <v>0</v>
      </c>
      <c r="U152" s="50">
        <f t="shared" si="242"/>
        <v>59334662967</v>
      </c>
      <c r="V152" s="50">
        <f t="shared" si="243"/>
        <v>174627387969</v>
      </c>
      <c r="W152" s="50">
        <f t="shared" si="243"/>
        <v>59334662967</v>
      </c>
      <c r="X152" s="50">
        <f t="shared" si="243"/>
        <v>0</v>
      </c>
      <c r="Y152" s="52">
        <f t="shared" si="222"/>
        <v>1</v>
      </c>
      <c r="Z152" s="52">
        <f t="shared" si="223"/>
        <v>0.25360806476786663</v>
      </c>
      <c r="AA152" s="52">
        <f t="shared" si="224"/>
        <v>0.25360806476786663</v>
      </c>
      <c r="AB152" s="52">
        <f t="shared" si="122"/>
        <v>0.25360806476786663</v>
      </c>
      <c r="AC152" s="53">
        <f t="shared" si="123"/>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27"/>
        <v>0</v>
      </c>
      <c r="M153" s="58">
        <f>+F153+L153</f>
        <v>233962050936</v>
      </c>
      <c r="N153" s="114">
        <f t="shared" si="177"/>
        <v>2.2822468488037918E-2</v>
      </c>
      <c r="O153" s="57">
        <v>0</v>
      </c>
      <c r="P153" s="57">
        <v>233962050936</v>
      </c>
      <c r="Q153" s="57">
        <f t="shared" ref="Q153" si="244">M153-P153</f>
        <v>0</v>
      </c>
      <c r="R153" s="109">
        <v>233962050936</v>
      </c>
      <c r="S153" s="57">
        <f t="shared" ref="S153" si="245">+M153-R153</f>
        <v>0</v>
      </c>
      <c r="T153" s="57">
        <f t="shared" ref="T153" si="246">P153-R153</f>
        <v>0</v>
      </c>
      <c r="U153" s="57">
        <v>59334662967</v>
      </c>
      <c r="V153" s="57">
        <f>+R153-U153</f>
        <v>174627387969</v>
      </c>
      <c r="W153" s="57">
        <v>59334662967</v>
      </c>
      <c r="X153" s="60">
        <f t="shared" ref="X153" si="247">+U153-W153</f>
        <v>0</v>
      </c>
      <c r="Y153" s="61">
        <f t="shared" si="222"/>
        <v>1</v>
      </c>
      <c r="Z153" s="61">
        <f t="shared" si="223"/>
        <v>0.25360806476786663</v>
      </c>
      <c r="AA153" s="61">
        <f t="shared" si="224"/>
        <v>0.25360806476786663</v>
      </c>
      <c r="AB153" s="61">
        <f t="shared" si="122"/>
        <v>0.25360806476786663</v>
      </c>
      <c r="AC153" s="62">
        <f t="shared" si="123"/>
        <v>1</v>
      </c>
    </row>
    <row r="154" spans="1:29" ht="92.25" customHeight="1" x14ac:dyDescent="0.25">
      <c r="A154" s="46" t="s">
        <v>289</v>
      </c>
      <c r="B154" s="47" t="s">
        <v>38</v>
      </c>
      <c r="C154" s="47">
        <v>11</v>
      </c>
      <c r="D154" s="47" t="s">
        <v>39</v>
      </c>
      <c r="E154" s="105" t="s">
        <v>290</v>
      </c>
      <c r="F154" s="50">
        <f t="shared" ref="F154:U156" si="248">+F155</f>
        <v>253911263548</v>
      </c>
      <c r="G154" s="50">
        <f t="shared" si="248"/>
        <v>0</v>
      </c>
      <c r="H154" s="50">
        <f t="shared" si="248"/>
        <v>0</v>
      </c>
      <c r="I154" s="50">
        <f t="shared" si="248"/>
        <v>0</v>
      </c>
      <c r="J154" s="50">
        <f t="shared" si="248"/>
        <v>0</v>
      </c>
      <c r="K154" s="50">
        <f t="shared" si="248"/>
        <v>0</v>
      </c>
      <c r="L154" s="50">
        <f t="shared" si="227"/>
        <v>0</v>
      </c>
      <c r="M154" s="50">
        <f t="shared" si="248"/>
        <v>253911263548</v>
      </c>
      <c r="N154" s="96">
        <f t="shared" si="177"/>
        <v>2.4768469022642067E-2</v>
      </c>
      <c r="O154" s="50">
        <f t="shared" si="248"/>
        <v>0</v>
      </c>
      <c r="P154" s="50">
        <f t="shared" si="248"/>
        <v>253911263548</v>
      </c>
      <c r="Q154" s="50">
        <f t="shared" si="242"/>
        <v>0</v>
      </c>
      <c r="R154" s="50">
        <f t="shared" si="248"/>
        <v>253911263548</v>
      </c>
      <c r="S154" s="50">
        <f t="shared" si="248"/>
        <v>0</v>
      </c>
      <c r="T154" s="50">
        <f t="shared" si="248"/>
        <v>0</v>
      </c>
      <c r="U154" s="50">
        <f t="shared" si="248"/>
        <v>70754759322</v>
      </c>
      <c r="V154" s="50">
        <f t="shared" ref="V154:X156" si="249">+V155</f>
        <v>183156504226</v>
      </c>
      <c r="W154" s="50">
        <f t="shared" si="249"/>
        <v>0</v>
      </c>
      <c r="X154" s="50">
        <f t="shared" si="249"/>
        <v>70754759322</v>
      </c>
      <c r="Y154" s="52">
        <f t="shared" si="222"/>
        <v>1</v>
      </c>
      <c r="Z154" s="52">
        <f t="shared" si="223"/>
        <v>0.27865939593744865</v>
      </c>
      <c r="AA154" s="52">
        <f t="shared" si="224"/>
        <v>0</v>
      </c>
      <c r="AB154" s="52">
        <f t="shared" si="122"/>
        <v>0.27865939593744865</v>
      </c>
      <c r="AC154" s="53">
        <f t="shared" si="123"/>
        <v>0</v>
      </c>
    </row>
    <row r="155" spans="1:29" ht="92.25" customHeight="1" x14ac:dyDescent="0.25">
      <c r="A155" s="46" t="s">
        <v>291</v>
      </c>
      <c r="B155" s="47" t="s">
        <v>38</v>
      </c>
      <c r="C155" s="47">
        <v>11</v>
      </c>
      <c r="D155" s="47" t="s">
        <v>39</v>
      </c>
      <c r="E155" s="105" t="s">
        <v>258</v>
      </c>
      <c r="F155" s="50">
        <f t="shared" si="248"/>
        <v>253911263548</v>
      </c>
      <c r="G155" s="50">
        <f t="shared" si="248"/>
        <v>0</v>
      </c>
      <c r="H155" s="50">
        <f t="shared" si="248"/>
        <v>0</v>
      </c>
      <c r="I155" s="50">
        <f t="shared" si="248"/>
        <v>0</v>
      </c>
      <c r="J155" s="50">
        <f t="shared" si="248"/>
        <v>0</v>
      </c>
      <c r="K155" s="50">
        <f t="shared" si="248"/>
        <v>0</v>
      </c>
      <c r="L155" s="50">
        <f t="shared" si="227"/>
        <v>0</v>
      </c>
      <c r="M155" s="50">
        <f t="shared" si="248"/>
        <v>253911263548</v>
      </c>
      <c r="N155" s="96">
        <f t="shared" si="177"/>
        <v>2.4768469022642067E-2</v>
      </c>
      <c r="O155" s="50">
        <f t="shared" si="248"/>
        <v>0</v>
      </c>
      <c r="P155" s="50">
        <f t="shared" si="248"/>
        <v>253911263548</v>
      </c>
      <c r="Q155" s="50">
        <f t="shared" si="242"/>
        <v>0</v>
      </c>
      <c r="R155" s="50">
        <f t="shared" si="248"/>
        <v>253911263548</v>
      </c>
      <c r="S155" s="50">
        <f t="shared" si="248"/>
        <v>0</v>
      </c>
      <c r="T155" s="50">
        <f t="shared" si="248"/>
        <v>0</v>
      </c>
      <c r="U155" s="50">
        <f t="shared" si="248"/>
        <v>70754759322</v>
      </c>
      <c r="V155" s="50">
        <f t="shared" si="249"/>
        <v>183156504226</v>
      </c>
      <c r="W155" s="50">
        <f t="shared" si="249"/>
        <v>0</v>
      </c>
      <c r="X155" s="50">
        <f t="shared" si="249"/>
        <v>70754759322</v>
      </c>
      <c r="Y155" s="52">
        <f t="shared" si="222"/>
        <v>1</v>
      </c>
      <c r="Z155" s="52">
        <f t="shared" si="223"/>
        <v>0.27865939593744865</v>
      </c>
      <c r="AA155" s="52">
        <f t="shared" si="224"/>
        <v>0</v>
      </c>
      <c r="AB155" s="52">
        <f t="shared" si="122"/>
        <v>0.27865939593744865</v>
      </c>
      <c r="AC155" s="53">
        <f t="shared" si="123"/>
        <v>0</v>
      </c>
    </row>
    <row r="156" spans="1:29" ht="42" customHeight="1" x14ac:dyDescent="0.25">
      <c r="A156" s="46" t="s">
        <v>292</v>
      </c>
      <c r="B156" s="47" t="s">
        <v>38</v>
      </c>
      <c r="C156" s="47">
        <v>11</v>
      </c>
      <c r="D156" s="47" t="s">
        <v>39</v>
      </c>
      <c r="E156" s="48" t="s">
        <v>267</v>
      </c>
      <c r="F156" s="50">
        <f t="shared" si="248"/>
        <v>253911263548</v>
      </c>
      <c r="G156" s="50">
        <f t="shared" si="248"/>
        <v>0</v>
      </c>
      <c r="H156" s="50">
        <f t="shared" si="248"/>
        <v>0</v>
      </c>
      <c r="I156" s="50">
        <f t="shared" si="248"/>
        <v>0</v>
      </c>
      <c r="J156" s="50">
        <f t="shared" si="248"/>
        <v>0</v>
      </c>
      <c r="K156" s="50">
        <f t="shared" si="248"/>
        <v>0</v>
      </c>
      <c r="L156" s="50">
        <f t="shared" si="227"/>
        <v>0</v>
      </c>
      <c r="M156" s="50">
        <f t="shared" si="248"/>
        <v>253911263548</v>
      </c>
      <c r="N156" s="96">
        <f t="shared" si="177"/>
        <v>2.4768469022642067E-2</v>
      </c>
      <c r="O156" s="50">
        <f t="shared" si="248"/>
        <v>0</v>
      </c>
      <c r="P156" s="50">
        <f t="shared" si="248"/>
        <v>253911263548</v>
      </c>
      <c r="Q156" s="50">
        <f t="shared" si="242"/>
        <v>0</v>
      </c>
      <c r="R156" s="50">
        <f t="shared" si="248"/>
        <v>253911263548</v>
      </c>
      <c r="S156" s="50">
        <f t="shared" si="248"/>
        <v>0</v>
      </c>
      <c r="T156" s="50">
        <f t="shared" si="248"/>
        <v>0</v>
      </c>
      <c r="U156" s="50">
        <f t="shared" si="248"/>
        <v>70754759322</v>
      </c>
      <c r="V156" s="50">
        <f t="shared" si="249"/>
        <v>183156504226</v>
      </c>
      <c r="W156" s="50">
        <f t="shared" si="249"/>
        <v>0</v>
      </c>
      <c r="X156" s="50">
        <f t="shared" si="249"/>
        <v>70754759322</v>
      </c>
      <c r="Y156" s="52">
        <f t="shared" si="222"/>
        <v>1</v>
      </c>
      <c r="Z156" s="52">
        <f t="shared" si="223"/>
        <v>0.27865939593744865</v>
      </c>
      <c r="AA156" s="52">
        <f t="shared" si="224"/>
        <v>0</v>
      </c>
      <c r="AB156" s="52">
        <f t="shared" si="122"/>
        <v>0.27865939593744865</v>
      </c>
      <c r="AC156" s="53">
        <f t="shared" si="123"/>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27"/>
        <v>0</v>
      </c>
      <c r="M157" s="58">
        <f>+F157+L157</f>
        <v>253911263548</v>
      </c>
      <c r="N157" s="114">
        <f t="shared" si="177"/>
        <v>2.4768469022642067E-2</v>
      </c>
      <c r="O157" s="57">
        <v>0</v>
      </c>
      <c r="P157" s="57">
        <v>253911263548</v>
      </c>
      <c r="Q157" s="57">
        <f t="shared" ref="Q157" si="250">M157-P157</f>
        <v>0</v>
      </c>
      <c r="R157" s="109">
        <v>253911263548</v>
      </c>
      <c r="S157" s="57">
        <f t="shared" ref="S157" si="251">+M157-R157</f>
        <v>0</v>
      </c>
      <c r="T157" s="57">
        <f t="shared" ref="T157" si="252">P157-R157</f>
        <v>0</v>
      </c>
      <c r="U157" s="57">
        <v>70754759322</v>
      </c>
      <c r="V157" s="57">
        <f t="shared" ref="V157" si="253">+R157-U157</f>
        <v>183156504226</v>
      </c>
      <c r="W157" s="57">
        <v>0</v>
      </c>
      <c r="X157" s="60">
        <f t="shared" ref="X157" si="254">+U157-W157</f>
        <v>70754759322</v>
      </c>
      <c r="Y157" s="61">
        <f t="shared" si="222"/>
        <v>1</v>
      </c>
      <c r="Z157" s="61">
        <f t="shared" si="223"/>
        <v>0.27865939593744865</v>
      </c>
      <c r="AA157" s="61">
        <f t="shared" si="224"/>
        <v>0</v>
      </c>
      <c r="AB157" s="61">
        <f t="shared" ref="AB157:AB220" si="255">+U157/R157</f>
        <v>0.27865939593744865</v>
      </c>
      <c r="AC157" s="62">
        <f t="shared" ref="AC157:AC217" si="256">+W157/U157</f>
        <v>0</v>
      </c>
    </row>
    <row r="158" spans="1:29" ht="81.75" customHeight="1" x14ac:dyDescent="0.25">
      <c r="A158" s="46" t="s">
        <v>294</v>
      </c>
      <c r="B158" s="47" t="s">
        <v>38</v>
      </c>
      <c r="C158" s="47">
        <v>10</v>
      </c>
      <c r="D158" s="47" t="s">
        <v>39</v>
      </c>
      <c r="E158" s="105" t="s">
        <v>295</v>
      </c>
      <c r="F158" s="50">
        <f t="shared" ref="F158:U164" si="257">+F159</f>
        <v>281343803944</v>
      </c>
      <c r="G158" s="50">
        <f t="shared" si="257"/>
        <v>0</v>
      </c>
      <c r="H158" s="50">
        <f t="shared" si="257"/>
        <v>0</v>
      </c>
      <c r="I158" s="50">
        <f t="shared" si="257"/>
        <v>0</v>
      </c>
      <c r="J158" s="50">
        <f t="shared" si="257"/>
        <v>0</v>
      </c>
      <c r="K158" s="50">
        <f t="shared" si="257"/>
        <v>0</v>
      </c>
      <c r="L158" s="50">
        <f t="shared" si="227"/>
        <v>0</v>
      </c>
      <c r="M158" s="50">
        <f t="shared" si="257"/>
        <v>281343803944</v>
      </c>
      <c r="N158" s="96">
        <f t="shared" si="177"/>
        <v>2.7444451243817756E-2</v>
      </c>
      <c r="O158" s="50">
        <f t="shared" si="257"/>
        <v>0</v>
      </c>
      <c r="P158" s="50">
        <f t="shared" si="257"/>
        <v>281343803944</v>
      </c>
      <c r="Q158" s="50">
        <f t="shared" si="257"/>
        <v>0</v>
      </c>
      <c r="R158" s="50">
        <f t="shared" si="257"/>
        <v>281343803944</v>
      </c>
      <c r="S158" s="50">
        <f t="shared" si="257"/>
        <v>0</v>
      </c>
      <c r="T158" s="50">
        <f t="shared" si="257"/>
        <v>0</v>
      </c>
      <c r="U158" s="50">
        <f t="shared" si="257"/>
        <v>79478734626</v>
      </c>
      <c r="V158" s="50">
        <f t="shared" ref="V158:X160" si="258">+V159</f>
        <v>201865069318</v>
      </c>
      <c r="W158" s="50">
        <f t="shared" si="258"/>
        <v>79478734626</v>
      </c>
      <c r="X158" s="50">
        <f t="shared" si="258"/>
        <v>0</v>
      </c>
      <c r="Y158" s="52">
        <f t="shared" si="222"/>
        <v>1</v>
      </c>
      <c r="Z158" s="52">
        <f t="shared" si="223"/>
        <v>0.28249683665263808</v>
      </c>
      <c r="AA158" s="52">
        <f t="shared" si="224"/>
        <v>0.28249683665263808</v>
      </c>
      <c r="AB158" s="52">
        <f t="shared" si="255"/>
        <v>0.28249683665263808</v>
      </c>
      <c r="AC158" s="53">
        <f t="shared" si="256"/>
        <v>1</v>
      </c>
    </row>
    <row r="159" spans="1:29" ht="81.75" customHeight="1" x14ac:dyDescent="0.25">
      <c r="A159" s="46" t="s">
        <v>296</v>
      </c>
      <c r="B159" s="47" t="s">
        <v>38</v>
      </c>
      <c r="C159" s="47">
        <v>10</v>
      </c>
      <c r="D159" s="47" t="s">
        <v>39</v>
      </c>
      <c r="E159" s="105" t="s">
        <v>258</v>
      </c>
      <c r="F159" s="50">
        <f t="shared" si="257"/>
        <v>281343803944</v>
      </c>
      <c r="G159" s="50">
        <f t="shared" si="257"/>
        <v>0</v>
      </c>
      <c r="H159" s="50">
        <f t="shared" si="257"/>
        <v>0</v>
      </c>
      <c r="I159" s="50">
        <f t="shared" si="257"/>
        <v>0</v>
      </c>
      <c r="J159" s="50">
        <f t="shared" si="257"/>
        <v>0</v>
      </c>
      <c r="K159" s="50">
        <f t="shared" si="257"/>
        <v>0</v>
      </c>
      <c r="L159" s="50">
        <f t="shared" si="227"/>
        <v>0</v>
      </c>
      <c r="M159" s="50">
        <f t="shared" si="257"/>
        <v>281343803944</v>
      </c>
      <c r="N159" s="96">
        <f t="shared" si="177"/>
        <v>2.7444451243817756E-2</v>
      </c>
      <c r="O159" s="50">
        <f t="shared" si="257"/>
        <v>0</v>
      </c>
      <c r="P159" s="50">
        <f t="shared" si="257"/>
        <v>281343803944</v>
      </c>
      <c r="Q159" s="50">
        <f t="shared" si="257"/>
        <v>0</v>
      </c>
      <c r="R159" s="50">
        <f t="shared" si="257"/>
        <v>281343803944</v>
      </c>
      <c r="S159" s="50">
        <f t="shared" si="257"/>
        <v>0</v>
      </c>
      <c r="T159" s="50">
        <f t="shared" si="257"/>
        <v>0</v>
      </c>
      <c r="U159" s="50">
        <f t="shared" si="257"/>
        <v>79478734626</v>
      </c>
      <c r="V159" s="50">
        <f t="shared" si="258"/>
        <v>201865069318</v>
      </c>
      <c r="W159" s="50">
        <f t="shared" si="258"/>
        <v>79478734626</v>
      </c>
      <c r="X159" s="50">
        <f t="shared" si="258"/>
        <v>0</v>
      </c>
      <c r="Y159" s="52">
        <f t="shared" si="222"/>
        <v>1</v>
      </c>
      <c r="Z159" s="52">
        <f t="shared" si="223"/>
        <v>0.28249683665263808</v>
      </c>
      <c r="AA159" s="52">
        <f t="shared" si="224"/>
        <v>0.28249683665263808</v>
      </c>
      <c r="AB159" s="52">
        <f t="shared" si="255"/>
        <v>0.28249683665263808</v>
      </c>
      <c r="AC159" s="53">
        <f t="shared" si="256"/>
        <v>1</v>
      </c>
    </row>
    <row r="160" spans="1:29" ht="42" customHeight="1" x14ac:dyDescent="0.25">
      <c r="A160" s="46" t="s">
        <v>297</v>
      </c>
      <c r="B160" s="47" t="s">
        <v>38</v>
      </c>
      <c r="C160" s="47">
        <v>10</v>
      </c>
      <c r="D160" s="47" t="s">
        <v>39</v>
      </c>
      <c r="E160" s="48" t="s">
        <v>267</v>
      </c>
      <c r="F160" s="50">
        <f t="shared" si="257"/>
        <v>281343803944</v>
      </c>
      <c r="G160" s="50">
        <f t="shared" si="257"/>
        <v>0</v>
      </c>
      <c r="H160" s="50">
        <f t="shared" si="257"/>
        <v>0</v>
      </c>
      <c r="I160" s="50">
        <f t="shared" si="257"/>
        <v>0</v>
      </c>
      <c r="J160" s="50">
        <f t="shared" si="257"/>
        <v>0</v>
      </c>
      <c r="K160" s="50">
        <f t="shared" si="257"/>
        <v>0</v>
      </c>
      <c r="L160" s="50">
        <f t="shared" si="227"/>
        <v>0</v>
      </c>
      <c r="M160" s="50">
        <f t="shared" si="257"/>
        <v>281343803944</v>
      </c>
      <c r="N160" s="96">
        <f t="shared" si="177"/>
        <v>2.7444451243817756E-2</v>
      </c>
      <c r="O160" s="50">
        <f t="shared" si="257"/>
        <v>0</v>
      </c>
      <c r="P160" s="50">
        <f t="shared" si="257"/>
        <v>281343803944</v>
      </c>
      <c r="Q160" s="50">
        <f t="shared" si="257"/>
        <v>0</v>
      </c>
      <c r="R160" s="50">
        <f t="shared" si="257"/>
        <v>281343803944</v>
      </c>
      <c r="S160" s="50">
        <f t="shared" si="257"/>
        <v>0</v>
      </c>
      <c r="T160" s="50">
        <f t="shared" si="257"/>
        <v>0</v>
      </c>
      <c r="U160" s="50">
        <f t="shared" si="257"/>
        <v>79478734626</v>
      </c>
      <c r="V160" s="50">
        <f t="shared" si="258"/>
        <v>201865069318</v>
      </c>
      <c r="W160" s="50">
        <f t="shared" si="258"/>
        <v>79478734626</v>
      </c>
      <c r="X160" s="50">
        <f t="shared" si="258"/>
        <v>0</v>
      </c>
      <c r="Y160" s="52">
        <f t="shared" si="222"/>
        <v>1</v>
      </c>
      <c r="Z160" s="52">
        <f t="shared" si="223"/>
        <v>0.28249683665263808</v>
      </c>
      <c r="AA160" s="52">
        <f t="shared" si="224"/>
        <v>0.28249683665263808</v>
      </c>
      <c r="AB160" s="52">
        <f t="shared" si="255"/>
        <v>0.28249683665263808</v>
      </c>
      <c r="AC160" s="53">
        <f t="shared" si="256"/>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27"/>
        <v>0</v>
      </c>
      <c r="M161" s="58">
        <f>+F161+L161</f>
        <v>281343803944</v>
      </c>
      <c r="N161" s="114">
        <f t="shared" si="177"/>
        <v>2.7444451243817756E-2</v>
      </c>
      <c r="O161" s="57">
        <v>0</v>
      </c>
      <c r="P161" s="57">
        <v>281343803944</v>
      </c>
      <c r="Q161" s="57">
        <f t="shared" ref="Q161" si="259">M161-P161</f>
        <v>0</v>
      </c>
      <c r="R161" s="109">
        <v>281343803944</v>
      </c>
      <c r="S161" s="57">
        <f t="shared" ref="S161" si="260">+M161-R161</f>
        <v>0</v>
      </c>
      <c r="T161" s="57">
        <f t="shared" ref="T161" si="261">P161-R161</f>
        <v>0</v>
      </c>
      <c r="U161" s="109">
        <v>79478734626</v>
      </c>
      <c r="V161" s="57">
        <f t="shared" ref="V161" si="262">+R161-U161</f>
        <v>201865069318</v>
      </c>
      <c r="W161" s="109">
        <v>79478734626</v>
      </c>
      <c r="X161" s="60">
        <f t="shared" ref="X161" si="263">+U161-W161</f>
        <v>0</v>
      </c>
      <c r="Y161" s="61">
        <f t="shared" si="222"/>
        <v>1</v>
      </c>
      <c r="Z161" s="61">
        <f t="shared" si="223"/>
        <v>0.28249683665263808</v>
      </c>
      <c r="AA161" s="61">
        <f t="shared" si="224"/>
        <v>0.28249683665263808</v>
      </c>
      <c r="AB161" s="61">
        <f t="shared" si="255"/>
        <v>0.28249683665263808</v>
      </c>
      <c r="AC161" s="62">
        <f t="shared" si="256"/>
        <v>1</v>
      </c>
    </row>
    <row r="162" spans="1:29" ht="70.5" customHeight="1" x14ac:dyDescent="0.25">
      <c r="A162" s="46" t="s">
        <v>299</v>
      </c>
      <c r="B162" s="47" t="s">
        <v>38</v>
      </c>
      <c r="C162" s="47">
        <v>10</v>
      </c>
      <c r="D162" s="47" t="s">
        <v>39</v>
      </c>
      <c r="E162" s="105" t="s">
        <v>300</v>
      </c>
      <c r="F162" s="50">
        <f t="shared" ref="F162:U163" si="264">+F163</f>
        <v>9500000000</v>
      </c>
      <c r="G162" s="50">
        <f t="shared" si="264"/>
        <v>0</v>
      </c>
      <c r="H162" s="50">
        <f t="shared" si="264"/>
        <v>0</v>
      </c>
      <c r="I162" s="50">
        <f t="shared" si="264"/>
        <v>0</v>
      </c>
      <c r="J162" s="50">
        <f t="shared" si="264"/>
        <v>0</v>
      </c>
      <c r="K162" s="50">
        <f t="shared" si="264"/>
        <v>0</v>
      </c>
      <c r="L162" s="50">
        <f t="shared" si="227"/>
        <v>0</v>
      </c>
      <c r="M162" s="50">
        <f t="shared" si="264"/>
        <v>9500000000</v>
      </c>
      <c r="N162" s="51">
        <f t="shared" si="177"/>
        <v>9.2670349643869914E-4</v>
      </c>
      <c r="O162" s="50">
        <f t="shared" si="264"/>
        <v>0</v>
      </c>
      <c r="P162" s="50">
        <f t="shared" si="264"/>
        <v>8547075851.5</v>
      </c>
      <c r="Q162" s="50">
        <f t="shared" si="257"/>
        <v>952924148.5</v>
      </c>
      <c r="R162" s="50">
        <f t="shared" si="264"/>
        <v>8102176414.5</v>
      </c>
      <c r="S162" s="50">
        <f t="shared" si="264"/>
        <v>1397823585.5</v>
      </c>
      <c r="T162" s="50">
        <f t="shared" si="264"/>
        <v>444899437</v>
      </c>
      <c r="U162" s="50">
        <f t="shared" si="264"/>
        <v>1511718162.5</v>
      </c>
      <c r="V162" s="50">
        <f t="shared" ref="V162:X163" si="265">+V163</f>
        <v>6590458252</v>
      </c>
      <c r="W162" s="50">
        <f t="shared" si="265"/>
        <v>1497042031.5</v>
      </c>
      <c r="X162" s="50">
        <f t="shared" si="265"/>
        <v>14676131</v>
      </c>
      <c r="Y162" s="52">
        <f t="shared" si="222"/>
        <v>0.85286067521052633</v>
      </c>
      <c r="Z162" s="52">
        <f t="shared" si="223"/>
        <v>0.15912822763157894</v>
      </c>
      <c r="AA162" s="52">
        <f t="shared" si="224"/>
        <v>0.15758337173684211</v>
      </c>
      <c r="AB162" s="52">
        <f t="shared" si="255"/>
        <v>0.18658173867882769</v>
      </c>
      <c r="AC162" s="53">
        <f t="shared" si="256"/>
        <v>0.99029175453198937</v>
      </c>
    </row>
    <row r="163" spans="1:29" ht="86.25" customHeight="1" x14ac:dyDescent="0.25">
      <c r="A163" s="46" t="s">
        <v>301</v>
      </c>
      <c r="B163" s="47" t="s">
        <v>38</v>
      </c>
      <c r="C163" s="47">
        <v>10</v>
      </c>
      <c r="D163" s="47" t="s">
        <v>39</v>
      </c>
      <c r="E163" s="105" t="s">
        <v>258</v>
      </c>
      <c r="F163" s="50">
        <f t="shared" si="264"/>
        <v>9500000000</v>
      </c>
      <c r="G163" s="50">
        <f t="shared" si="264"/>
        <v>0</v>
      </c>
      <c r="H163" s="50">
        <f t="shared" si="264"/>
        <v>0</v>
      </c>
      <c r="I163" s="50">
        <f t="shared" si="264"/>
        <v>0</v>
      </c>
      <c r="J163" s="50">
        <f t="shared" si="264"/>
        <v>0</v>
      </c>
      <c r="K163" s="50">
        <f t="shared" si="264"/>
        <v>0</v>
      </c>
      <c r="L163" s="50">
        <f t="shared" si="227"/>
        <v>0</v>
      </c>
      <c r="M163" s="50">
        <f t="shared" si="264"/>
        <v>9500000000</v>
      </c>
      <c r="N163" s="51">
        <f t="shared" si="177"/>
        <v>9.2670349643869914E-4</v>
      </c>
      <c r="O163" s="50">
        <f t="shared" si="264"/>
        <v>0</v>
      </c>
      <c r="P163" s="50">
        <f t="shared" si="264"/>
        <v>8547075851.5</v>
      </c>
      <c r="Q163" s="50">
        <f t="shared" si="257"/>
        <v>952924148.5</v>
      </c>
      <c r="R163" s="50">
        <f t="shared" si="264"/>
        <v>8102176414.5</v>
      </c>
      <c r="S163" s="50">
        <f t="shared" si="264"/>
        <v>1397823585.5</v>
      </c>
      <c r="T163" s="50">
        <f t="shared" si="264"/>
        <v>444899437</v>
      </c>
      <c r="U163" s="50">
        <f t="shared" si="264"/>
        <v>1511718162.5</v>
      </c>
      <c r="V163" s="50">
        <f t="shared" si="265"/>
        <v>6590458252</v>
      </c>
      <c r="W163" s="50">
        <f t="shared" si="265"/>
        <v>1497042031.5</v>
      </c>
      <c r="X163" s="50">
        <f t="shared" si="265"/>
        <v>14676131</v>
      </c>
      <c r="Y163" s="52">
        <f t="shared" si="222"/>
        <v>0.85286067521052633</v>
      </c>
      <c r="Z163" s="52">
        <f t="shared" si="223"/>
        <v>0.15912822763157894</v>
      </c>
      <c r="AA163" s="52">
        <f t="shared" si="224"/>
        <v>0.15758337173684211</v>
      </c>
      <c r="AB163" s="52">
        <f t="shared" si="255"/>
        <v>0.18658173867882769</v>
      </c>
      <c r="AC163" s="53">
        <f t="shared" si="256"/>
        <v>0.99029175453198937</v>
      </c>
    </row>
    <row r="164" spans="1:29" ht="70.5" customHeight="1" x14ac:dyDescent="0.25">
      <c r="A164" s="46" t="s">
        <v>302</v>
      </c>
      <c r="B164" s="47" t="s">
        <v>38</v>
      </c>
      <c r="C164" s="47">
        <v>10</v>
      </c>
      <c r="D164" s="47" t="s">
        <v>39</v>
      </c>
      <c r="E164" s="105" t="s">
        <v>303</v>
      </c>
      <c r="F164" s="50">
        <f t="shared" ref="F164:X164" si="266">SUM(F165:F165)</f>
        <v>9500000000</v>
      </c>
      <c r="G164" s="50">
        <f t="shared" si="266"/>
        <v>0</v>
      </c>
      <c r="H164" s="50">
        <f t="shared" si="266"/>
        <v>0</v>
      </c>
      <c r="I164" s="50">
        <f t="shared" si="266"/>
        <v>0</v>
      </c>
      <c r="J164" s="50">
        <f t="shared" si="266"/>
        <v>0</v>
      </c>
      <c r="K164" s="50">
        <f t="shared" si="266"/>
        <v>0</v>
      </c>
      <c r="L164" s="50">
        <f t="shared" si="227"/>
        <v>0</v>
      </c>
      <c r="M164" s="50">
        <f t="shared" si="266"/>
        <v>9500000000</v>
      </c>
      <c r="N164" s="51">
        <f t="shared" si="177"/>
        <v>9.2670349643869914E-4</v>
      </c>
      <c r="O164" s="50">
        <f t="shared" si="266"/>
        <v>0</v>
      </c>
      <c r="P164" s="50">
        <f t="shared" si="266"/>
        <v>8547075851.5</v>
      </c>
      <c r="Q164" s="50">
        <f t="shared" si="257"/>
        <v>952924148.5</v>
      </c>
      <c r="R164" s="50">
        <f t="shared" si="266"/>
        <v>8102176414.5</v>
      </c>
      <c r="S164" s="50">
        <f t="shared" si="266"/>
        <v>1397823585.5</v>
      </c>
      <c r="T164" s="50">
        <f t="shared" si="266"/>
        <v>444899437</v>
      </c>
      <c r="U164" s="50">
        <f t="shared" si="266"/>
        <v>1511718162.5</v>
      </c>
      <c r="V164" s="50">
        <f t="shared" si="266"/>
        <v>6590458252</v>
      </c>
      <c r="W164" s="50">
        <f t="shared" si="266"/>
        <v>1497042031.5</v>
      </c>
      <c r="X164" s="50">
        <f t="shared" si="266"/>
        <v>14676131</v>
      </c>
      <c r="Y164" s="52">
        <f t="shared" si="222"/>
        <v>0.85286067521052633</v>
      </c>
      <c r="Z164" s="52">
        <f t="shared" si="223"/>
        <v>0.15912822763157894</v>
      </c>
      <c r="AA164" s="52">
        <f t="shared" si="224"/>
        <v>0.15758337173684211</v>
      </c>
      <c r="AB164" s="52">
        <f t="shared" si="255"/>
        <v>0.18658173867882769</v>
      </c>
      <c r="AC164" s="53">
        <f t="shared" si="256"/>
        <v>0.99029175453198937</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77"/>
        <v>9.2670349643869914E-4</v>
      </c>
      <c r="O165" s="57">
        <v>0</v>
      </c>
      <c r="P165" s="58">
        <v>8547075851.5</v>
      </c>
      <c r="Q165" s="57">
        <f t="shared" ref="Q165" si="267">M165-P165</f>
        <v>952924148.5</v>
      </c>
      <c r="R165" s="109">
        <v>8102176414.5</v>
      </c>
      <c r="S165" s="57">
        <f t="shared" ref="S165" si="268">+M165-R165</f>
        <v>1397823585.5</v>
      </c>
      <c r="T165" s="57">
        <f t="shared" ref="T165" si="269">P165-R165</f>
        <v>444899437</v>
      </c>
      <c r="U165" s="109">
        <v>1511718162.5</v>
      </c>
      <c r="V165" s="57">
        <f t="shared" ref="V165" si="270">+R165-U165</f>
        <v>6590458252</v>
      </c>
      <c r="W165" s="109">
        <v>1497042031.5</v>
      </c>
      <c r="X165" s="60">
        <f t="shared" ref="X165" si="271">+U165-W165</f>
        <v>14676131</v>
      </c>
      <c r="Y165" s="61">
        <f t="shared" si="222"/>
        <v>0.85286067521052633</v>
      </c>
      <c r="Z165" s="61">
        <f t="shared" si="223"/>
        <v>0.15912822763157894</v>
      </c>
      <c r="AA165" s="61">
        <f t="shared" si="224"/>
        <v>0.15758337173684211</v>
      </c>
      <c r="AB165" s="61">
        <f t="shared" si="255"/>
        <v>0.18658173867882769</v>
      </c>
      <c r="AC165" s="62">
        <f t="shared" si="256"/>
        <v>0.99029175453198937</v>
      </c>
    </row>
    <row r="166" spans="1:29" ht="93" customHeight="1" x14ac:dyDescent="0.25">
      <c r="A166" s="46" t="s">
        <v>305</v>
      </c>
      <c r="B166" s="47" t="s">
        <v>38</v>
      </c>
      <c r="C166" s="47">
        <v>11</v>
      </c>
      <c r="D166" s="47" t="s">
        <v>39</v>
      </c>
      <c r="E166" s="105" t="s">
        <v>306</v>
      </c>
      <c r="F166" s="50">
        <f>+F167</f>
        <v>299641352504</v>
      </c>
      <c r="G166" s="50">
        <f t="shared" ref="G166:V175" si="272">+G167</f>
        <v>0</v>
      </c>
      <c r="H166" s="50">
        <f t="shared" si="272"/>
        <v>0</v>
      </c>
      <c r="I166" s="50">
        <f t="shared" si="272"/>
        <v>0</v>
      </c>
      <c r="J166" s="50">
        <f t="shared" si="272"/>
        <v>0</v>
      </c>
      <c r="K166" s="50">
        <f t="shared" si="272"/>
        <v>0</v>
      </c>
      <c r="L166" s="50">
        <f t="shared" ref="L166:L229" si="273">+G166-H166-I166+J166-K166</f>
        <v>0</v>
      </c>
      <c r="M166" s="50">
        <f t="shared" si="272"/>
        <v>299641352504</v>
      </c>
      <c r="N166" s="96">
        <f t="shared" si="177"/>
        <v>2.9229335688745008E-2</v>
      </c>
      <c r="O166" s="50">
        <f t="shared" si="272"/>
        <v>0</v>
      </c>
      <c r="P166" s="50">
        <f t="shared" si="272"/>
        <v>299641352504</v>
      </c>
      <c r="Q166" s="50">
        <f t="shared" si="272"/>
        <v>0</v>
      </c>
      <c r="R166" s="50">
        <f t="shared" si="272"/>
        <v>299641352504</v>
      </c>
      <c r="S166" s="50">
        <f t="shared" si="272"/>
        <v>0</v>
      </c>
      <c r="T166" s="50">
        <f t="shared" si="272"/>
        <v>0</v>
      </c>
      <c r="U166" s="50">
        <f t="shared" si="272"/>
        <v>59601362590</v>
      </c>
      <c r="V166" s="50">
        <f t="shared" si="272"/>
        <v>240039989914</v>
      </c>
      <c r="W166" s="50">
        <f t="shared" ref="W166:X168" si="274">+W167</f>
        <v>59601362590</v>
      </c>
      <c r="X166" s="50">
        <f t="shared" si="274"/>
        <v>0</v>
      </c>
      <c r="Y166" s="52">
        <f t="shared" si="222"/>
        <v>1</v>
      </c>
      <c r="Z166" s="52">
        <f t="shared" si="223"/>
        <v>0.1989090026858171</v>
      </c>
      <c r="AA166" s="52">
        <f t="shared" si="224"/>
        <v>0.1989090026858171</v>
      </c>
      <c r="AB166" s="52">
        <f t="shared" si="255"/>
        <v>0.1989090026858171</v>
      </c>
      <c r="AC166" s="53">
        <f t="shared" si="256"/>
        <v>1</v>
      </c>
    </row>
    <row r="167" spans="1:29" ht="93" customHeight="1" x14ac:dyDescent="0.25">
      <c r="A167" s="46" t="s">
        <v>307</v>
      </c>
      <c r="B167" s="47" t="s">
        <v>38</v>
      </c>
      <c r="C167" s="47">
        <v>11</v>
      </c>
      <c r="D167" s="47" t="s">
        <v>39</v>
      </c>
      <c r="E167" s="105" t="s">
        <v>258</v>
      </c>
      <c r="F167" s="50">
        <f>+F168</f>
        <v>299641352504</v>
      </c>
      <c r="G167" s="50">
        <f t="shared" si="272"/>
        <v>0</v>
      </c>
      <c r="H167" s="50">
        <f t="shared" si="272"/>
        <v>0</v>
      </c>
      <c r="I167" s="50">
        <f t="shared" si="272"/>
        <v>0</v>
      </c>
      <c r="J167" s="50">
        <f t="shared" si="272"/>
        <v>0</v>
      </c>
      <c r="K167" s="50">
        <f t="shared" si="272"/>
        <v>0</v>
      </c>
      <c r="L167" s="50">
        <f t="shared" si="273"/>
        <v>0</v>
      </c>
      <c r="M167" s="50">
        <f t="shared" si="272"/>
        <v>299641352504</v>
      </c>
      <c r="N167" s="96">
        <f t="shared" si="177"/>
        <v>2.9229335688745008E-2</v>
      </c>
      <c r="O167" s="50">
        <f t="shared" si="272"/>
        <v>0</v>
      </c>
      <c r="P167" s="50">
        <f t="shared" si="272"/>
        <v>299641352504</v>
      </c>
      <c r="Q167" s="50">
        <f t="shared" si="272"/>
        <v>0</v>
      </c>
      <c r="R167" s="50">
        <f t="shared" si="272"/>
        <v>299641352504</v>
      </c>
      <c r="S167" s="50">
        <f t="shared" si="272"/>
        <v>0</v>
      </c>
      <c r="T167" s="50">
        <f t="shared" si="272"/>
        <v>0</v>
      </c>
      <c r="U167" s="50">
        <f t="shared" si="272"/>
        <v>59601362590</v>
      </c>
      <c r="V167" s="50">
        <f t="shared" si="272"/>
        <v>240039989914</v>
      </c>
      <c r="W167" s="50">
        <f t="shared" si="274"/>
        <v>59601362590</v>
      </c>
      <c r="X167" s="50">
        <f t="shared" si="274"/>
        <v>0</v>
      </c>
      <c r="Y167" s="52">
        <f t="shared" si="222"/>
        <v>1</v>
      </c>
      <c r="Z167" s="52">
        <f t="shared" si="223"/>
        <v>0.1989090026858171</v>
      </c>
      <c r="AA167" s="52">
        <f t="shared" si="224"/>
        <v>0.1989090026858171</v>
      </c>
      <c r="AB167" s="52">
        <f t="shared" si="255"/>
        <v>0.1989090026858171</v>
      </c>
      <c r="AC167" s="53">
        <f t="shared" si="256"/>
        <v>1</v>
      </c>
    </row>
    <row r="168" spans="1:29" ht="42" customHeight="1" x14ac:dyDescent="0.25">
      <c r="A168" s="46" t="s">
        <v>308</v>
      </c>
      <c r="B168" s="47" t="s">
        <v>38</v>
      </c>
      <c r="C168" s="47">
        <v>11</v>
      </c>
      <c r="D168" s="47" t="s">
        <v>39</v>
      </c>
      <c r="E168" s="48" t="s">
        <v>267</v>
      </c>
      <c r="F168" s="50">
        <f>+F169</f>
        <v>299641352504</v>
      </c>
      <c r="G168" s="50">
        <f t="shared" si="272"/>
        <v>0</v>
      </c>
      <c r="H168" s="50">
        <f t="shared" si="272"/>
        <v>0</v>
      </c>
      <c r="I168" s="50">
        <f t="shared" si="272"/>
        <v>0</v>
      </c>
      <c r="J168" s="50">
        <f t="shared" si="272"/>
        <v>0</v>
      </c>
      <c r="K168" s="50">
        <f t="shared" si="272"/>
        <v>0</v>
      </c>
      <c r="L168" s="50">
        <f t="shared" si="273"/>
        <v>0</v>
      </c>
      <c r="M168" s="50">
        <f t="shared" si="272"/>
        <v>299641352504</v>
      </c>
      <c r="N168" s="96">
        <f t="shared" si="177"/>
        <v>2.9229335688745008E-2</v>
      </c>
      <c r="O168" s="50">
        <f t="shared" si="272"/>
        <v>0</v>
      </c>
      <c r="P168" s="50">
        <f t="shared" si="272"/>
        <v>299641352504</v>
      </c>
      <c r="Q168" s="50">
        <f t="shared" si="272"/>
        <v>0</v>
      </c>
      <c r="R168" s="50">
        <f t="shared" si="272"/>
        <v>299641352504</v>
      </c>
      <c r="S168" s="50">
        <f t="shared" si="272"/>
        <v>0</v>
      </c>
      <c r="T168" s="50">
        <f t="shared" si="272"/>
        <v>0</v>
      </c>
      <c r="U168" s="50">
        <f t="shared" si="272"/>
        <v>59601362590</v>
      </c>
      <c r="V168" s="50">
        <f t="shared" si="272"/>
        <v>240039989914</v>
      </c>
      <c r="W168" s="50">
        <f t="shared" si="274"/>
        <v>59601362590</v>
      </c>
      <c r="X168" s="50">
        <f t="shared" si="274"/>
        <v>0</v>
      </c>
      <c r="Y168" s="52">
        <f t="shared" si="222"/>
        <v>1</v>
      </c>
      <c r="Z168" s="52">
        <f t="shared" si="223"/>
        <v>0.1989090026858171</v>
      </c>
      <c r="AA168" s="52">
        <f t="shared" si="224"/>
        <v>0.1989090026858171</v>
      </c>
      <c r="AB168" s="52">
        <f t="shared" si="255"/>
        <v>0.1989090026858171</v>
      </c>
      <c r="AC168" s="53">
        <f t="shared" si="256"/>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73"/>
        <v>0</v>
      </c>
      <c r="M169" s="58">
        <f>+F169+L169</f>
        <v>299641352504</v>
      </c>
      <c r="N169" s="114">
        <f t="shared" si="177"/>
        <v>2.9229335688745008E-2</v>
      </c>
      <c r="O169" s="57">
        <v>0</v>
      </c>
      <c r="P169" s="57">
        <v>299641352504</v>
      </c>
      <c r="Q169" s="57">
        <f t="shared" ref="Q169" si="275">M169-P169</f>
        <v>0</v>
      </c>
      <c r="R169" s="109">
        <v>299641352504</v>
      </c>
      <c r="S169" s="57">
        <f t="shared" ref="S169" si="276">+M169-R169</f>
        <v>0</v>
      </c>
      <c r="T169" s="57">
        <f t="shared" ref="T169" si="277">P169-R169</f>
        <v>0</v>
      </c>
      <c r="U169" s="109">
        <v>59601362590</v>
      </c>
      <c r="V169" s="57">
        <f t="shared" ref="V169" si="278">+R169-U169</f>
        <v>240039989914</v>
      </c>
      <c r="W169" s="109">
        <v>59601362590</v>
      </c>
      <c r="X169" s="60">
        <f t="shared" ref="X169" si="279">+U169-W169</f>
        <v>0</v>
      </c>
      <c r="Y169" s="61">
        <f t="shared" si="222"/>
        <v>1</v>
      </c>
      <c r="Z169" s="61">
        <f t="shared" si="223"/>
        <v>0.1989090026858171</v>
      </c>
      <c r="AA169" s="61">
        <f t="shared" si="224"/>
        <v>0.1989090026858171</v>
      </c>
      <c r="AB169" s="61">
        <f t="shared" si="255"/>
        <v>0.1989090026858171</v>
      </c>
      <c r="AC169" s="62">
        <f t="shared" si="256"/>
        <v>1</v>
      </c>
    </row>
    <row r="170" spans="1:29" ht="78" customHeight="1" x14ac:dyDescent="0.25">
      <c r="A170" s="46" t="s">
        <v>310</v>
      </c>
      <c r="B170" s="47" t="s">
        <v>38</v>
      </c>
      <c r="C170" s="47">
        <v>10</v>
      </c>
      <c r="D170" s="47" t="s">
        <v>39</v>
      </c>
      <c r="E170" s="48" t="s">
        <v>311</v>
      </c>
      <c r="F170" s="50">
        <f>+F171</f>
        <v>345161334205</v>
      </c>
      <c r="G170" s="50">
        <f t="shared" ref="G170:X172" si="280">+G171</f>
        <v>0</v>
      </c>
      <c r="H170" s="50">
        <f t="shared" si="280"/>
        <v>0</v>
      </c>
      <c r="I170" s="50">
        <f>+I171</f>
        <v>345161334205</v>
      </c>
      <c r="J170" s="50">
        <f t="shared" si="280"/>
        <v>0</v>
      </c>
      <c r="K170" s="50">
        <f t="shared" si="280"/>
        <v>0</v>
      </c>
      <c r="L170" s="50">
        <f t="shared" si="273"/>
        <v>-345161334205</v>
      </c>
      <c r="M170" s="50">
        <f t="shared" si="280"/>
        <v>0</v>
      </c>
      <c r="N170" s="96">
        <f t="shared" si="177"/>
        <v>0</v>
      </c>
      <c r="O170" s="50">
        <f t="shared" si="280"/>
        <v>0</v>
      </c>
      <c r="P170" s="50">
        <f t="shared" si="280"/>
        <v>0</v>
      </c>
      <c r="Q170" s="50">
        <f>+Q171</f>
        <v>0</v>
      </c>
      <c r="R170" s="50">
        <f t="shared" si="280"/>
        <v>0</v>
      </c>
      <c r="S170" s="50">
        <f t="shared" si="280"/>
        <v>0</v>
      </c>
      <c r="T170" s="50">
        <f t="shared" si="280"/>
        <v>0</v>
      </c>
      <c r="U170" s="50">
        <f t="shared" si="280"/>
        <v>0</v>
      </c>
      <c r="V170" s="50">
        <f t="shared" si="280"/>
        <v>0</v>
      </c>
      <c r="W170" s="50">
        <f t="shared" si="280"/>
        <v>0</v>
      </c>
      <c r="X170" s="50">
        <f t="shared" si="280"/>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73"/>
        <v>-345161334205</v>
      </c>
      <c r="M171" s="50">
        <f>+M172</f>
        <v>0</v>
      </c>
      <c r="N171" s="96">
        <f t="shared" si="177"/>
        <v>0</v>
      </c>
      <c r="O171" s="50">
        <f t="shared" si="280"/>
        <v>0</v>
      </c>
      <c r="P171" s="50">
        <f t="shared" si="280"/>
        <v>0</v>
      </c>
      <c r="Q171" s="50">
        <f>+Q172</f>
        <v>0</v>
      </c>
      <c r="R171" s="50">
        <f t="shared" si="280"/>
        <v>0</v>
      </c>
      <c r="S171" s="50">
        <f t="shared" si="280"/>
        <v>0</v>
      </c>
      <c r="T171" s="50">
        <f t="shared" si="280"/>
        <v>0</v>
      </c>
      <c r="U171" s="50">
        <f t="shared" si="280"/>
        <v>0</v>
      </c>
      <c r="V171" s="50">
        <f t="shared" si="280"/>
        <v>0</v>
      </c>
      <c r="W171" s="50">
        <f t="shared" si="280"/>
        <v>0</v>
      </c>
      <c r="X171" s="50">
        <f t="shared" si="280"/>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81">+F173</f>
        <v>0</v>
      </c>
      <c r="G172" s="50">
        <f>+G173</f>
        <v>0</v>
      </c>
      <c r="H172" s="50">
        <f>+H173</f>
        <v>0</v>
      </c>
      <c r="I172" s="50">
        <f>+I173</f>
        <v>0</v>
      </c>
      <c r="J172" s="50">
        <f>+J173</f>
        <v>0</v>
      </c>
      <c r="K172" s="50">
        <f>+K173</f>
        <v>0</v>
      </c>
      <c r="L172" s="50">
        <f t="shared" si="273"/>
        <v>0</v>
      </c>
      <c r="M172" s="50">
        <f>+M173</f>
        <v>0</v>
      </c>
      <c r="N172" s="96">
        <f t="shared" si="177"/>
        <v>0</v>
      </c>
      <c r="O172" s="50">
        <f t="shared" si="280"/>
        <v>0</v>
      </c>
      <c r="P172" s="50">
        <f t="shared" si="280"/>
        <v>0</v>
      </c>
      <c r="Q172" s="50">
        <f t="shared" si="281"/>
        <v>0</v>
      </c>
      <c r="R172" s="50">
        <f t="shared" si="280"/>
        <v>0</v>
      </c>
      <c r="S172" s="50">
        <f t="shared" si="280"/>
        <v>0</v>
      </c>
      <c r="T172" s="50">
        <f t="shared" si="280"/>
        <v>0</v>
      </c>
      <c r="U172" s="50">
        <f t="shared" si="280"/>
        <v>0</v>
      </c>
      <c r="V172" s="50">
        <f t="shared" si="280"/>
        <v>0</v>
      </c>
      <c r="W172" s="50">
        <f t="shared" si="280"/>
        <v>0</v>
      </c>
      <c r="X172" s="50">
        <f t="shared" si="280"/>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73"/>
        <v>0</v>
      </c>
      <c r="M173" s="57">
        <v>0</v>
      </c>
      <c r="N173" s="114">
        <f t="shared" si="177"/>
        <v>0</v>
      </c>
      <c r="O173" s="57">
        <v>0</v>
      </c>
      <c r="P173" s="57">
        <v>0</v>
      </c>
      <c r="Q173" s="57">
        <f t="shared" ref="Q173" si="282">M173-P173</f>
        <v>0</v>
      </c>
      <c r="R173" s="57">
        <v>0</v>
      </c>
      <c r="S173" s="57">
        <f t="shared" ref="S173" si="283">+M173-R173</f>
        <v>0</v>
      </c>
      <c r="T173" s="57">
        <f t="shared" ref="T173" si="284">P173-R173</f>
        <v>0</v>
      </c>
      <c r="U173" s="57">
        <v>0</v>
      </c>
      <c r="V173" s="57">
        <f t="shared" ref="V173" si="285">+R173-U173</f>
        <v>0</v>
      </c>
      <c r="W173" s="57">
        <v>0</v>
      </c>
      <c r="X173" s="60">
        <f t="shared" ref="X173" si="286">+U173-W173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87">+G175</f>
        <v>0</v>
      </c>
      <c r="H174" s="50">
        <f t="shared" si="287"/>
        <v>0</v>
      </c>
      <c r="I174" s="50">
        <f t="shared" si="287"/>
        <v>0</v>
      </c>
      <c r="J174" s="50">
        <f t="shared" si="287"/>
        <v>0</v>
      </c>
      <c r="K174" s="50">
        <f t="shared" si="287"/>
        <v>0</v>
      </c>
      <c r="L174" s="50">
        <f t="shared" si="273"/>
        <v>0</v>
      </c>
      <c r="M174" s="50">
        <f>+M175</f>
        <v>89617815997</v>
      </c>
      <c r="N174" s="51">
        <f t="shared" si="177"/>
        <v>8.7420150976441988E-3</v>
      </c>
      <c r="O174" s="50">
        <f t="shared" ref="O174:X176" si="288">+O175</f>
        <v>0</v>
      </c>
      <c r="P174" s="50">
        <f t="shared" si="288"/>
        <v>89617815997</v>
      </c>
      <c r="Q174" s="50">
        <f t="shared" si="288"/>
        <v>0</v>
      </c>
      <c r="R174" s="50">
        <f t="shared" si="288"/>
        <v>89617815997</v>
      </c>
      <c r="S174" s="50">
        <f t="shared" si="288"/>
        <v>0</v>
      </c>
      <c r="T174" s="50">
        <f t="shared" si="288"/>
        <v>0</v>
      </c>
      <c r="U174" s="50">
        <f t="shared" si="288"/>
        <v>24161784259</v>
      </c>
      <c r="V174" s="50">
        <f t="shared" si="288"/>
        <v>65456031738</v>
      </c>
      <c r="W174" s="50">
        <f t="shared" si="288"/>
        <v>24161784259</v>
      </c>
      <c r="X174" s="50">
        <f t="shared" si="288"/>
        <v>0</v>
      </c>
      <c r="Y174" s="52">
        <f t="shared" si="222"/>
        <v>1</v>
      </c>
      <c r="Z174" s="52">
        <f t="shared" si="223"/>
        <v>0.26960916186362793</v>
      </c>
      <c r="AA174" s="52">
        <f t="shared" si="224"/>
        <v>0.26960916186362793</v>
      </c>
      <c r="AB174" s="52">
        <f t="shared" si="255"/>
        <v>0.26960916186362793</v>
      </c>
      <c r="AC174" s="53">
        <f t="shared" si="256"/>
        <v>1</v>
      </c>
    </row>
    <row r="175" spans="1:29" ht="74.25" customHeight="1" x14ac:dyDescent="0.25">
      <c r="A175" s="46" t="s">
        <v>317</v>
      </c>
      <c r="B175" s="47" t="s">
        <v>38</v>
      </c>
      <c r="C175" s="47">
        <v>10</v>
      </c>
      <c r="D175" s="47" t="s">
        <v>39</v>
      </c>
      <c r="E175" s="105" t="s">
        <v>258</v>
      </c>
      <c r="F175" s="50">
        <f t="shared" si="281"/>
        <v>89617815997</v>
      </c>
      <c r="G175" s="50">
        <f t="shared" si="281"/>
        <v>0</v>
      </c>
      <c r="H175" s="50">
        <f t="shared" si="281"/>
        <v>0</v>
      </c>
      <c r="I175" s="50">
        <f t="shared" si="281"/>
        <v>0</v>
      </c>
      <c r="J175" s="50">
        <f t="shared" si="281"/>
        <v>0</v>
      </c>
      <c r="K175" s="50">
        <f t="shared" si="281"/>
        <v>0</v>
      </c>
      <c r="L175" s="50">
        <f t="shared" si="273"/>
        <v>0</v>
      </c>
      <c r="M175" s="50">
        <f t="shared" si="281"/>
        <v>89617815997</v>
      </c>
      <c r="N175" s="51">
        <f t="shared" si="177"/>
        <v>8.7420150976441988E-3</v>
      </c>
      <c r="O175" s="50">
        <f t="shared" si="281"/>
        <v>0</v>
      </c>
      <c r="P175" s="50">
        <f t="shared" si="281"/>
        <v>89617815997</v>
      </c>
      <c r="Q175" s="50">
        <f t="shared" si="281"/>
        <v>0</v>
      </c>
      <c r="R175" s="50">
        <f t="shared" si="281"/>
        <v>89617815997</v>
      </c>
      <c r="S175" s="50">
        <f t="shared" si="281"/>
        <v>0</v>
      </c>
      <c r="T175" s="50">
        <f t="shared" si="281"/>
        <v>0</v>
      </c>
      <c r="U175" s="50">
        <f t="shared" si="272"/>
        <v>24161784259</v>
      </c>
      <c r="V175" s="50">
        <f t="shared" si="288"/>
        <v>65456031738</v>
      </c>
      <c r="W175" s="50">
        <f t="shared" si="288"/>
        <v>24161784259</v>
      </c>
      <c r="X175" s="50">
        <f t="shared" si="288"/>
        <v>0</v>
      </c>
      <c r="Y175" s="52">
        <f t="shared" si="222"/>
        <v>1</v>
      </c>
      <c r="Z175" s="52">
        <f t="shared" si="223"/>
        <v>0.26960916186362793</v>
      </c>
      <c r="AA175" s="52">
        <f t="shared" si="224"/>
        <v>0.26960916186362793</v>
      </c>
      <c r="AB175" s="52">
        <f t="shared" si="255"/>
        <v>0.26960916186362793</v>
      </c>
      <c r="AC175" s="53">
        <f t="shared" si="256"/>
        <v>1</v>
      </c>
    </row>
    <row r="176" spans="1:29" ht="42" customHeight="1" x14ac:dyDescent="0.25">
      <c r="A176" s="46" t="s">
        <v>318</v>
      </c>
      <c r="B176" s="47" t="s">
        <v>38</v>
      </c>
      <c r="C176" s="47">
        <v>10</v>
      </c>
      <c r="D176" s="47" t="s">
        <v>39</v>
      </c>
      <c r="E176" s="48" t="s">
        <v>267</v>
      </c>
      <c r="F176" s="50">
        <f t="shared" si="281"/>
        <v>89617815997</v>
      </c>
      <c r="G176" s="50">
        <f t="shared" si="281"/>
        <v>0</v>
      </c>
      <c r="H176" s="50">
        <f t="shared" si="281"/>
        <v>0</v>
      </c>
      <c r="I176" s="50">
        <f t="shared" si="281"/>
        <v>0</v>
      </c>
      <c r="J176" s="50">
        <f t="shared" si="281"/>
        <v>0</v>
      </c>
      <c r="K176" s="50">
        <f t="shared" si="281"/>
        <v>0</v>
      </c>
      <c r="L176" s="50">
        <f t="shared" si="273"/>
        <v>0</v>
      </c>
      <c r="M176" s="50">
        <f t="shared" si="281"/>
        <v>89617815997</v>
      </c>
      <c r="N176" s="51">
        <f t="shared" si="177"/>
        <v>8.7420150976441988E-3</v>
      </c>
      <c r="O176" s="50">
        <f t="shared" si="288"/>
        <v>0</v>
      </c>
      <c r="P176" s="50">
        <f t="shared" si="288"/>
        <v>89617815997</v>
      </c>
      <c r="Q176" s="50">
        <f t="shared" si="288"/>
        <v>0</v>
      </c>
      <c r="R176" s="50">
        <f t="shared" si="288"/>
        <v>89617815997</v>
      </c>
      <c r="S176" s="50">
        <f t="shared" si="288"/>
        <v>0</v>
      </c>
      <c r="T176" s="50">
        <f t="shared" si="288"/>
        <v>0</v>
      </c>
      <c r="U176" s="50">
        <f t="shared" si="288"/>
        <v>24161784259</v>
      </c>
      <c r="V176" s="50">
        <f t="shared" si="288"/>
        <v>65456031738</v>
      </c>
      <c r="W176" s="50">
        <f t="shared" si="288"/>
        <v>24161784259</v>
      </c>
      <c r="X176" s="50">
        <f t="shared" si="288"/>
        <v>0</v>
      </c>
      <c r="Y176" s="52">
        <f t="shared" si="222"/>
        <v>1</v>
      </c>
      <c r="Z176" s="52">
        <f t="shared" si="223"/>
        <v>0.26960916186362793</v>
      </c>
      <c r="AA176" s="52">
        <f t="shared" si="224"/>
        <v>0.26960916186362793</v>
      </c>
      <c r="AB176" s="52">
        <f t="shared" si="255"/>
        <v>0.26960916186362793</v>
      </c>
      <c r="AC176" s="53">
        <f t="shared" si="256"/>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73"/>
        <v>0</v>
      </c>
      <c r="M177" s="58">
        <f>+F177+L177</f>
        <v>89617815997</v>
      </c>
      <c r="N177" s="59">
        <f t="shared" si="177"/>
        <v>8.7420150976441988E-3</v>
      </c>
      <c r="O177" s="57">
        <v>0</v>
      </c>
      <c r="P177" s="57">
        <v>89617815997</v>
      </c>
      <c r="Q177" s="57">
        <f t="shared" ref="Q177" si="289">M177-P177</f>
        <v>0</v>
      </c>
      <c r="R177" s="109">
        <v>89617815997</v>
      </c>
      <c r="S177" s="57">
        <f t="shared" ref="S177" si="290">+M177-R177</f>
        <v>0</v>
      </c>
      <c r="T177" s="57">
        <f t="shared" ref="T177" si="291">P177-R177</f>
        <v>0</v>
      </c>
      <c r="U177" s="109">
        <v>24161784259</v>
      </c>
      <c r="V177" s="57">
        <f t="shared" ref="V177" si="292">+R177-U177</f>
        <v>65456031738</v>
      </c>
      <c r="W177" s="109">
        <v>24161784259</v>
      </c>
      <c r="X177" s="60">
        <f t="shared" ref="X177" si="293">+U177-W177</f>
        <v>0</v>
      </c>
      <c r="Y177" s="61">
        <f t="shared" si="222"/>
        <v>1</v>
      </c>
      <c r="Z177" s="61">
        <f t="shared" si="223"/>
        <v>0.26960916186362793</v>
      </c>
      <c r="AA177" s="61">
        <f t="shared" si="224"/>
        <v>0.26960916186362793</v>
      </c>
      <c r="AB177" s="61">
        <f t="shared" si="255"/>
        <v>0.26960916186362793</v>
      </c>
      <c r="AC177" s="62">
        <f t="shared" si="256"/>
        <v>1</v>
      </c>
    </row>
    <row r="178" spans="1:29" ht="113.25" customHeight="1" x14ac:dyDescent="0.25">
      <c r="A178" s="46" t="s">
        <v>320</v>
      </c>
      <c r="B178" s="47" t="s">
        <v>38</v>
      </c>
      <c r="C178" s="47">
        <v>10</v>
      </c>
      <c r="D178" s="47" t="s">
        <v>39</v>
      </c>
      <c r="E178" s="105" t="s">
        <v>321</v>
      </c>
      <c r="F178" s="50">
        <f t="shared" ref="F178:U180" si="294">+F179</f>
        <v>228232198899</v>
      </c>
      <c r="G178" s="50">
        <f t="shared" si="294"/>
        <v>0</v>
      </c>
      <c r="H178" s="50">
        <f t="shared" si="294"/>
        <v>0</v>
      </c>
      <c r="I178" s="50">
        <f t="shared" si="294"/>
        <v>0</v>
      </c>
      <c r="J178" s="50">
        <f t="shared" si="294"/>
        <v>0</v>
      </c>
      <c r="K178" s="50">
        <f t="shared" si="294"/>
        <v>0</v>
      </c>
      <c r="L178" s="50">
        <f t="shared" si="273"/>
        <v>0</v>
      </c>
      <c r="M178" s="50">
        <f t="shared" si="294"/>
        <v>228232198899</v>
      </c>
      <c r="N178" s="51">
        <f t="shared" si="177"/>
        <v>2.2263534391536412E-2</v>
      </c>
      <c r="O178" s="50">
        <f t="shared" si="294"/>
        <v>0</v>
      </c>
      <c r="P178" s="50">
        <f t="shared" si="294"/>
        <v>228232198899</v>
      </c>
      <c r="Q178" s="50">
        <f t="shared" si="294"/>
        <v>0</v>
      </c>
      <c r="R178" s="50">
        <f t="shared" si="294"/>
        <v>228232198899</v>
      </c>
      <c r="S178" s="50">
        <f t="shared" si="294"/>
        <v>0</v>
      </c>
      <c r="T178" s="50">
        <f t="shared" si="294"/>
        <v>0</v>
      </c>
      <c r="U178" s="50">
        <f t="shared" si="294"/>
        <v>49587776026</v>
      </c>
      <c r="V178" s="50">
        <f t="shared" ref="V178:X180" si="295">+V179</f>
        <v>178644422873</v>
      </c>
      <c r="W178" s="50">
        <f t="shared" si="295"/>
        <v>49587776026</v>
      </c>
      <c r="X178" s="50">
        <f t="shared" si="295"/>
        <v>0</v>
      </c>
      <c r="Y178" s="52">
        <f t="shared" si="222"/>
        <v>1</v>
      </c>
      <c r="Z178" s="52">
        <f t="shared" si="223"/>
        <v>0.21726897547853957</v>
      </c>
      <c r="AA178" s="52">
        <f t="shared" si="224"/>
        <v>0.21726897547853957</v>
      </c>
      <c r="AB178" s="52">
        <f t="shared" si="255"/>
        <v>0.21726897547853957</v>
      </c>
      <c r="AC178" s="53">
        <f t="shared" si="256"/>
        <v>1</v>
      </c>
    </row>
    <row r="179" spans="1:29" ht="101.25" customHeight="1" x14ac:dyDescent="0.25">
      <c r="A179" s="46" t="s">
        <v>322</v>
      </c>
      <c r="B179" s="47" t="s">
        <v>38</v>
      </c>
      <c r="C179" s="47">
        <v>10</v>
      </c>
      <c r="D179" s="47" t="s">
        <v>39</v>
      </c>
      <c r="E179" s="105" t="s">
        <v>258</v>
      </c>
      <c r="F179" s="50">
        <f t="shared" si="294"/>
        <v>228232198899</v>
      </c>
      <c r="G179" s="50">
        <f t="shared" si="294"/>
        <v>0</v>
      </c>
      <c r="H179" s="50">
        <f t="shared" si="294"/>
        <v>0</v>
      </c>
      <c r="I179" s="50">
        <f t="shared" si="294"/>
        <v>0</v>
      </c>
      <c r="J179" s="50">
        <f t="shared" si="294"/>
        <v>0</v>
      </c>
      <c r="K179" s="50">
        <f t="shared" si="294"/>
        <v>0</v>
      </c>
      <c r="L179" s="50">
        <f t="shared" si="273"/>
        <v>0</v>
      </c>
      <c r="M179" s="50">
        <f t="shared" si="294"/>
        <v>228232198899</v>
      </c>
      <c r="N179" s="51">
        <f t="shared" si="177"/>
        <v>2.2263534391536412E-2</v>
      </c>
      <c r="O179" s="50">
        <f t="shared" si="294"/>
        <v>0</v>
      </c>
      <c r="P179" s="50">
        <f t="shared" si="294"/>
        <v>228232198899</v>
      </c>
      <c r="Q179" s="50">
        <f t="shared" si="294"/>
        <v>0</v>
      </c>
      <c r="R179" s="50">
        <f t="shared" si="294"/>
        <v>228232198899</v>
      </c>
      <c r="S179" s="50">
        <f t="shared" si="294"/>
        <v>0</v>
      </c>
      <c r="T179" s="50">
        <f t="shared" si="294"/>
        <v>0</v>
      </c>
      <c r="U179" s="50">
        <f t="shared" si="294"/>
        <v>49587776026</v>
      </c>
      <c r="V179" s="50">
        <f t="shared" si="295"/>
        <v>178644422873</v>
      </c>
      <c r="W179" s="50">
        <f t="shared" si="295"/>
        <v>49587776026</v>
      </c>
      <c r="X179" s="50">
        <f t="shared" si="295"/>
        <v>0</v>
      </c>
      <c r="Y179" s="52">
        <f t="shared" si="222"/>
        <v>1</v>
      </c>
      <c r="Z179" s="52">
        <f t="shared" si="223"/>
        <v>0.21726897547853957</v>
      </c>
      <c r="AA179" s="52">
        <f t="shared" si="224"/>
        <v>0.21726897547853957</v>
      </c>
      <c r="AB179" s="52">
        <f t="shared" si="255"/>
        <v>0.21726897547853957</v>
      </c>
      <c r="AC179" s="53">
        <f t="shared" si="256"/>
        <v>1</v>
      </c>
    </row>
    <row r="180" spans="1:29" ht="42" customHeight="1" x14ac:dyDescent="0.25">
      <c r="A180" s="46" t="s">
        <v>323</v>
      </c>
      <c r="B180" s="47" t="s">
        <v>38</v>
      </c>
      <c r="C180" s="47">
        <v>10</v>
      </c>
      <c r="D180" s="47" t="s">
        <v>39</v>
      </c>
      <c r="E180" s="48" t="s">
        <v>267</v>
      </c>
      <c r="F180" s="50">
        <f t="shared" si="294"/>
        <v>228232198899</v>
      </c>
      <c r="G180" s="50">
        <f t="shared" si="294"/>
        <v>0</v>
      </c>
      <c r="H180" s="50">
        <f t="shared" si="294"/>
        <v>0</v>
      </c>
      <c r="I180" s="50">
        <f t="shared" si="294"/>
        <v>0</v>
      </c>
      <c r="J180" s="50">
        <f t="shared" si="294"/>
        <v>0</v>
      </c>
      <c r="K180" s="50">
        <f t="shared" si="294"/>
        <v>0</v>
      </c>
      <c r="L180" s="50">
        <f t="shared" si="273"/>
        <v>0</v>
      </c>
      <c r="M180" s="50">
        <f t="shared" si="294"/>
        <v>228232198899</v>
      </c>
      <c r="N180" s="51">
        <f t="shared" si="177"/>
        <v>2.2263534391536412E-2</v>
      </c>
      <c r="O180" s="50">
        <f t="shared" si="294"/>
        <v>0</v>
      </c>
      <c r="P180" s="50">
        <f t="shared" si="294"/>
        <v>228232198899</v>
      </c>
      <c r="Q180" s="50">
        <f t="shared" si="294"/>
        <v>0</v>
      </c>
      <c r="R180" s="50">
        <f t="shared" si="294"/>
        <v>228232198899</v>
      </c>
      <c r="S180" s="50">
        <f t="shared" si="294"/>
        <v>0</v>
      </c>
      <c r="T180" s="50">
        <f t="shared" si="294"/>
        <v>0</v>
      </c>
      <c r="U180" s="50">
        <f t="shared" si="294"/>
        <v>49587776026</v>
      </c>
      <c r="V180" s="50">
        <f t="shared" si="295"/>
        <v>178644422873</v>
      </c>
      <c r="W180" s="50">
        <f t="shared" si="295"/>
        <v>49587776026</v>
      </c>
      <c r="X180" s="50">
        <f t="shared" si="295"/>
        <v>0</v>
      </c>
      <c r="Y180" s="52">
        <f t="shared" si="222"/>
        <v>1</v>
      </c>
      <c r="Z180" s="52">
        <f t="shared" si="223"/>
        <v>0.21726897547853957</v>
      </c>
      <c r="AA180" s="52">
        <f t="shared" si="224"/>
        <v>0.21726897547853957</v>
      </c>
      <c r="AB180" s="52">
        <f t="shared" si="255"/>
        <v>0.21726897547853957</v>
      </c>
      <c r="AC180" s="53">
        <f t="shared" si="256"/>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73"/>
        <v>0</v>
      </c>
      <c r="M181" s="58">
        <f>+F181+L181</f>
        <v>228232198899</v>
      </c>
      <c r="N181" s="59">
        <f t="shared" si="177"/>
        <v>2.2263534391536412E-2</v>
      </c>
      <c r="O181" s="57">
        <v>0</v>
      </c>
      <c r="P181" s="57">
        <v>228232198899</v>
      </c>
      <c r="Q181" s="57">
        <f t="shared" ref="Q181" si="296">M181-P181</f>
        <v>0</v>
      </c>
      <c r="R181" s="109">
        <v>228232198899</v>
      </c>
      <c r="S181" s="57">
        <f t="shared" ref="S181" si="297">+M181-R181</f>
        <v>0</v>
      </c>
      <c r="T181" s="57">
        <f t="shared" ref="T181" si="298">P181-R181</f>
        <v>0</v>
      </c>
      <c r="U181" s="109">
        <v>49587776026</v>
      </c>
      <c r="V181" s="57">
        <f t="shared" ref="V181" si="299">+R181-U181</f>
        <v>178644422873</v>
      </c>
      <c r="W181" s="109">
        <v>49587776026</v>
      </c>
      <c r="X181" s="60">
        <f t="shared" ref="X181" si="300">+U181-W181</f>
        <v>0</v>
      </c>
      <c r="Y181" s="61">
        <f t="shared" si="222"/>
        <v>1</v>
      </c>
      <c r="Z181" s="61">
        <f t="shared" si="223"/>
        <v>0.21726897547853957</v>
      </c>
      <c r="AA181" s="61">
        <f t="shared" si="224"/>
        <v>0.21726897547853957</v>
      </c>
      <c r="AB181" s="61">
        <f t="shared" si="255"/>
        <v>0.21726897547853957</v>
      </c>
      <c r="AC181" s="62">
        <f t="shared" si="256"/>
        <v>1</v>
      </c>
    </row>
    <row r="182" spans="1:29" ht="91.5" customHeight="1" x14ac:dyDescent="0.25">
      <c r="A182" s="46" t="s">
        <v>325</v>
      </c>
      <c r="B182" s="47" t="s">
        <v>38</v>
      </c>
      <c r="C182" s="47">
        <v>10</v>
      </c>
      <c r="D182" s="47" t="s">
        <v>39</v>
      </c>
      <c r="E182" s="105" t="s">
        <v>326</v>
      </c>
      <c r="F182" s="50">
        <f t="shared" ref="F182:U192" si="301">+F183</f>
        <v>179852034439</v>
      </c>
      <c r="G182" s="50">
        <f t="shared" si="301"/>
        <v>0</v>
      </c>
      <c r="H182" s="50">
        <f t="shared" si="301"/>
        <v>0</v>
      </c>
      <c r="I182" s="50">
        <f t="shared" si="301"/>
        <v>0</v>
      </c>
      <c r="J182" s="50">
        <f t="shared" si="301"/>
        <v>0</v>
      </c>
      <c r="K182" s="50">
        <f t="shared" si="301"/>
        <v>0</v>
      </c>
      <c r="L182" s="50">
        <f t="shared" si="273"/>
        <v>0</v>
      </c>
      <c r="M182" s="50">
        <f t="shared" si="301"/>
        <v>179852034439</v>
      </c>
      <c r="N182" s="51">
        <f t="shared" si="177"/>
        <v>1.7544158858551016E-2</v>
      </c>
      <c r="O182" s="50">
        <f t="shared" si="301"/>
        <v>0</v>
      </c>
      <c r="P182" s="50">
        <f t="shared" si="301"/>
        <v>179852034439</v>
      </c>
      <c r="Q182" s="50">
        <f t="shared" si="301"/>
        <v>0</v>
      </c>
      <c r="R182" s="50">
        <f t="shared" si="301"/>
        <v>179852034439</v>
      </c>
      <c r="S182" s="50">
        <f t="shared" si="301"/>
        <v>0</v>
      </c>
      <c r="T182" s="50">
        <f t="shared" si="301"/>
        <v>0</v>
      </c>
      <c r="U182" s="50">
        <f t="shared" si="301"/>
        <v>18835549448</v>
      </c>
      <c r="V182" s="50">
        <f t="shared" ref="V182:X184" si="302">+V183</f>
        <v>161016484991</v>
      </c>
      <c r="W182" s="50">
        <f t="shared" si="302"/>
        <v>18835549448</v>
      </c>
      <c r="X182" s="50">
        <f t="shared" si="302"/>
        <v>0</v>
      </c>
      <c r="Y182" s="52">
        <f t="shared" si="222"/>
        <v>1</v>
      </c>
      <c r="Z182" s="52">
        <f t="shared" si="223"/>
        <v>0.10472803105481918</v>
      </c>
      <c r="AA182" s="52">
        <f t="shared" si="224"/>
        <v>0.10472803105481918</v>
      </c>
      <c r="AB182" s="52">
        <f t="shared" si="255"/>
        <v>0.10472803105481918</v>
      </c>
      <c r="AC182" s="53">
        <f t="shared" si="256"/>
        <v>1</v>
      </c>
    </row>
    <row r="183" spans="1:29" ht="73.5" customHeight="1" x14ac:dyDescent="0.25">
      <c r="A183" s="46" t="s">
        <v>327</v>
      </c>
      <c r="B183" s="47" t="s">
        <v>38</v>
      </c>
      <c r="C183" s="47">
        <v>10</v>
      </c>
      <c r="D183" s="47" t="s">
        <v>39</v>
      </c>
      <c r="E183" s="105" t="s">
        <v>258</v>
      </c>
      <c r="F183" s="50">
        <f t="shared" si="301"/>
        <v>179852034439</v>
      </c>
      <c r="G183" s="50">
        <f t="shared" si="301"/>
        <v>0</v>
      </c>
      <c r="H183" s="50">
        <f t="shared" si="301"/>
        <v>0</v>
      </c>
      <c r="I183" s="50">
        <f t="shared" si="301"/>
        <v>0</v>
      </c>
      <c r="J183" s="50">
        <f t="shared" si="301"/>
        <v>0</v>
      </c>
      <c r="K183" s="50">
        <f t="shared" si="301"/>
        <v>0</v>
      </c>
      <c r="L183" s="50">
        <f t="shared" si="273"/>
        <v>0</v>
      </c>
      <c r="M183" s="50">
        <f t="shared" si="301"/>
        <v>179852034439</v>
      </c>
      <c r="N183" s="51">
        <f t="shared" ref="N183:N229" si="303">M183/$M$345</f>
        <v>1.7544158858551016E-2</v>
      </c>
      <c r="O183" s="50">
        <f t="shared" si="301"/>
        <v>0</v>
      </c>
      <c r="P183" s="50">
        <f t="shared" si="301"/>
        <v>179852034439</v>
      </c>
      <c r="Q183" s="50">
        <f t="shared" si="301"/>
        <v>0</v>
      </c>
      <c r="R183" s="50">
        <f t="shared" si="301"/>
        <v>179852034439</v>
      </c>
      <c r="S183" s="50">
        <f t="shared" si="301"/>
        <v>0</v>
      </c>
      <c r="T183" s="50">
        <f t="shared" si="301"/>
        <v>0</v>
      </c>
      <c r="U183" s="50">
        <f t="shared" si="301"/>
        <v>18835549448</v>
      </c>
      <c r="V183" s="50">
        <f t="shared" si="302"/>
        <v>161016484991</v>
      </c>
      <c r="W183" s="50">
        <f t="shared" si="302"/>
        <v>18835549448</v>
      </c>
      <c r="X183" s="50">
        <f t="shared" si="302"/>
        <v>0</v>
      </c>
      <c r="Y183" s="52">
        <f t="shared" si="222"/>
        <v>1</v>
      </c>
      <c r="Z183" s="52">
        <f t="shared" si="223"/>
        <v>0.10472803105481918</v>
      </c>
      <c r="AA183" s="52">
        <f t="shared" si="224"/>
        <v>0.10472803105481918</v>
      </c>
      <c r="AB183" s="52">
        <f t="shared" si="255"/>
        <v>0.10472803105481918</v>
      </c>
      <c r="AC183" s="53">
        <f t="shared" si="256"/>
        <v>1</v>
      </c>
    </row>
    <row r="184" spans="1:29" ht="42" customHeight="1" x14ac:dyDescent="0.25">
      <c r="A184" s="46" t="s">
        <v>328</v>
      </c>
      <c r="B184" s="47" t="s">
        <v>38</v>
      </c>
      <c r="C184" s="47">
        <v>10</v>
      </c>
      <c r="D184" s="47" t="s">
        <v>39</v>
      </c>
      <c r="E184" s="48" t="s">
        <v>267</v>
      </c>
      <c r="F184" s="50">
        <f t="shared" si="301"/>
        <v>179852034439</v>
      </c>
      <c r="G184" s="50">
        <f t="shared" si="301"/>
        <v>0</v>
      </c>
      <c r="H184" s="50">
        <f t="shared" si="301"/>
        <v>0</v>
      </c>
      <c r="I184" s="50">
        <f t="shared" si="301"/>
        <v>0</v>
      </c>
      <c r="J184" s="50">
        <f t="shared" si="301"/>
        <v>0</v>
      </c>
      <c r="K184" s="50">
        <f t="shared" si="301"/>
        <v>0</v>
      </c>
      <c r="L184" s="50">
        <f t="shared" si="273"/>
        <v>0</v>
      </c>
      <c r="M184" s="50">
        <f t="shared" si="301"/>
        <v>179852034439</v>
      </c>
      <c r="N184" s="51">
        <f t="shared" si="303"/>
        <v>1.7544158858551016E-2</v>
      </c>
      <c r="O184" s="50">
        <f t="shared" si="301"/>
        <v>0</v>
      </c>
      <c r="P184" s="50">
        <f t="shared" si="301"/>
        <v>179852034439</v>
      </c>
      <c r="Q184" s="50">
        <f t="shared" si="301"/>
        <v>0</v>
      </c>
      <c r="R184" s="50">
        <f t="shared" si="301"/>
        <v>179852034439</v>
      </c>
      <c r="S184" s="50">
        <f t="shared" si="301"/>
        <v>0</v>
      </c>
      <c r="T184" s="50">
        <f t="shared" si="301"/>
        <v>0</v>
      </c>
      <c r="U184" s="50">
        <f t="shared" si="301"/>
        <v>18835549448</v>
      </c>
      <c r="V184" s="50">
        <f t="shared" si="302"/>
        <v>161016484991</v>
      </c>
      <c r="W184" s="50">
        <f t="shared" si="302"/>
        <v>18835549448</v>
      </c>
      <c r="X184" s="50">
        <f t="shared" si="302"/>
        <v>0</v>
      </c>
      <c r="Y184" s="52">
        <f t="shared" si="222"/>
        <v>1</v>
      </c>
      <c r="Z184" s="52">
        <f t="shared" si="223"/>
        <v>0.10472803105481918</v>
      </c>
      <c r="AA184" s="52">
        <f t="shared" si="224"/>
        <v>0.10472803105481918</v>
      </c>
      <c r="AB184" s="52">
        <f t="shared" si="255"/>
        <v>0.10472803105481918</v>
      </c>
      <c r="AC184" s="53">
        <f t="shared" si="256"/>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73"/>
        <v>0</v>
      </c>
      <c r="M185" s="58">
        <f>+F185+L185</f>
        <v>179852034439</v>
      </c>
      <c r="N185" s="59">
        <f t="shared" si="303"/>
        <v>1.7544158858551016E-2</v>
      </c>
      <c r="O185" s="57">
        <v>0</v>
      </c>
      <c r="P185" s="57">
        <v>179852034439</v>
      </c>
      <c r="Q185" s="57">
        <f t="shared" ref="Q185" si="304">M185-P185</f>
        <v>0</v>
      </c>
      <c r="R185" s="109">
        <v>179852034439</v>
      </c>
      <c r="S185" s="57">
        <f t="shared" ref="S185" si="305">+M185-R185</f>
        <v>0</v>
      </c>
      <c r="T185" s="57">
        <f t="shared" ref="T185" si="306">P185-R185</f>
        <v>0</v>
      </c>
      <c r="U185" s="109">
        <v>18835549448</v>
      </c>
      <c r="V185" s="57">
        <f t="shared" ref="V185" si="307">+R185-U185</f>
        <v>161016484991</v>
      </c>
      <c r="W185" s="109">
        <v>18835549448</v>
      </c>
      <c r="X185" s="60">
        <f t="shared" ref="X185" si="308">+U185-W185</f>
        <v>0</v>
      </c>
      <c r="Y185" s="61">
        <f t="shared" si="222"/>
        <v>1</v>
      </c>
      <c r="Z185" s="61">
        <f t="shared" si="223"/>
        <v>0.10472803105481918</v>
      </c>
      <c r="AA185" s="61">
        <f t="shared" si="224"/>
        <v>0.10472803105481918</v>
      </c>
      <c r="AB185" s="61">
        <f t="shared" si="255"/>
        <v>0.10472803105481918</v>
      </c>
      <c r="AC185" s="62">
        <f t="shared" si="256"/>
        <v>1</v>
      </c>
    </row>
    <row r="186" spans="1:29" ht="76.5" customHeight="1" x14ac:dyDescent="0.25">
      <c r="A186" s="46" t="s">
        <v>330</v>
      </c>
      <c r="B186" s="47" t="s">
        <v>38</v>
      </c>
      <c r="C186" s="47">
        <v>10</v>
      </c>
      <c r="D186" s="47" t="s">
        <v>39</v>
      </c>
      <c r="E186" s="105" t="s">
        <v>331</v>
      </c>
      <c r="F186" s="50">
        <f t="shared" ref="F186:U188" si="309">+F187</f>
        <v>291630957937</v>
      </c>
      <c r="G186" s="50">
        <f t="shared" si="309"/>
        <v>0</v>
      </c>
      <c r="H186" s="50">
        <f t="shared" si="309"/>
        <v>0</v>
      </c>
      <c r="I186" s="50">
        <f t="shared" si="309"/>
        <v>0</v>
      </c>
      <c r="J186" s="50">
        <f t="shared" si="309"/>
        <v>0</v>
      </c>
      <c r="K186" s="50">
        <f t="shared" si="309"/>
        <v>0</v>
      </c>
      <c r="L186" s="50">
        <f t="shared" si="273"/>
        <v>0</v>
      </c>
      <c r="M186" s="50">
        <f t="shared" si="309"/>
        <v>291630957937</v>
      </c>
      <c r="N186" s="51">
        <f t="shared" si="303"/>
        <v>2.8447939830524748E-2</v>
      </c>
      <c r="O186" s="50">
        <f t="shared" si="309"/>
        <v>0</v>
      </c>
      <c r="P186" s="50">
        <f t="shared" si="309"/>
        <v>291630957937</v>
      </c>
      <c r="Q186" s="50">
        <f t="shared" si="301"/>
        <v>0</v>
      </c>
      <c r="R186" s="50">
        <f t="shared" si="309"/>
        <v>291630957937</v>
      </c>
      <c r="S186" s="50">
        <f t="shared" si="309"/>
        <v>0</v>
      </c>
      <c r="T186" s="50">
        <f t="shared" si="309"/>
        <v>0</v>
      </c>
      <c r="U186" s="50">
        <f t="shared" si="309"/>
        <v>87864081419</v>
      </c>
      <c r="V186" s="50">
        <f t="shared" ref="V186:X188" si="310">+V187</f>
        <v>203766876518</v>
      </c>
      <c r="W186" s="50">
        <f t="shared" si="310"/>
        <v>87864081419</v>
      </c>
      <c r="X186" s="50">
        <f t="shared" si="310"/>
        <v>0</v>
      </c>
      <c r="Y186" s="52">
        <f t="shared" si="222"/>
        <v>1</v>
      </c>
      <c r="Z186" s="52">
        <f t="shared" si="223"/>
        <v>0.3012851654726621</v>
      </c>
      <c r="AA186" s="52">
        <f t="shared" si="224"/>
        <v>0.3012851654726621</v>
      </c>
      <c r="AB186" s="52">
        <f t="shared" si="255"/>
        <v>0.3012851654726621</v>
      </c>
      <c r="AC186" s="53">
        <f t="shared" si="256"/>
        <v>1</v>
      </c>
    </row>
    <row r="187" spans="1:29" ht="76.5" customHeight="1" x14ac:dyDescent="0.25">
      <c r="A187" s="46" t="s">
        <v>332</v>
      </c>
      <c r="B187" s="47" t="s">
        <v>38</v>
      </c>
      <c r="C187" s="47">
        <v>10</v>
      </c>
      <c r="D187" s="47" t="s">
        <v>39</v>
      </c>
      <c r="E187" s="105" t="s">
        <v>258</v>
      </c>
      <c r="F187" s="50">
        <f t="shared" si="309"/>
        <v>291630957937</v>
      </c>
      <c r="G187" s="50">
        <f t="shared" si="309"/>
        <v>0</v>
      </c>
      <c r="H187" s="50">
        <f t="shared" si="309"/>
        <v>0</v>
      </c>
      <c r="I187" s="50">
        <f t="shared" si="309"/>
        <v>0</v>
      </c>
      <c r="J187" s="50">
        <f t="shared" si="309"/>
        <v>0</v>
      </c>
      <c r="K187" s="50">
        <f t="shared" si="309"/>
        <v>0</v>
      </c>
      <c r="L187" s="50">
        <f t="shared" si="273"/>
        <v>0</v>
      </c>
      <c r="M187" s="50">
        <f t="shared" si="309"/>
        <v>291630957937</v>
      </c>
      <c r="N187" s="51">
        <f t="shared" si="303"/>
        <v>2.8447939830524748E-2</v>
      </c>
      <c r="O187" s="50">
        <f t="shared" si="309"/>
        <v>0</v>
      </c>
      <c r="P187" s="50">
        <f t="shared" si="309"/>
        <v>291630957937</v>
      </c>
      <c r="Q187" s="50">
        <f t="shared" si="301"/>
        <v>0</v>
      </c>
      <c r="R187" s="50">
        <f t="shared" si="309"/>
        <v>291630957937</v>
      </c>
      <c r="S187" s="50">
        <f t="shared" si="309"/>
        <v>0</v>
      </c>
      <c r="T187" s="50">
        <f t="shared" si="309"/>
        <v>0</v>
      </c>
      <c r="U187" s="50">
        <f t="shared" si="309"/>
        <v>87864081419</v>
      </c>
      <c r="V187" s="50">
        <f t="shared" si="310"/>
        <v>203766876518</v>
      </c>
      <c r="W187" s="50">
        <f t="shared" si="310"/>
        <v>87864081419</v>
      </c>
      <c r="X187" s="50">
        <f t="shared" si="310"/>
        <v>0</v>
      </c>
      <c r="Y187" s="52">
        <f t="shared" si="222"/>
        <v>1</v>
      </c>
      <c r="Z187" s="52">
        <f t="shared" si="223"/>
        <v>0.3012851654726621</v>
      </c>
      <c r="AA187" s="52">
        <f t="shared" si="224"/>
        <v>0.3012851654726621</v>
      </c>
      <c r="AB187" s="52">
        <f t="shared" si="255"/>
        <v>0.3012851654726621</v>
      </c>
      <c r="AC187" s="53">
        <f t="shared" si="256"/>
        <v>1</v>
      </c>
    </row>
    <row r="188" spans="1:29" ht="42" customHeight="1" x14ac:dyDescent="0.25">
      <c r="A188" s="46" t="s">
        <v>333</v>
      </c>
      <c r="B188" s="47" t="s">
        <v>38</v>
      </c>
      <c r="C188" s="47">
        <v>10</v>
      </c>
      <c r="D188" s="47" t="s">
        <v>39</v>
      </c>
      <c r="E188" s="48" t="s">
        <v>267</v>
      </c>
      <c r="F188" s="50">
        <f t="shared" si="309"/>
        <v>291630957937</v>
      </c>
      <c r="G188" s="50">
        <f t="shared" si="309"/>
        <v>0</v>
      </c>
      <c r="H188" s="50">
        <f t="shared" si="309"/>
        <v>0</v>
      </c>
      <c r="I188" s="50">
        <f t="shared" si="309"/>
        <v>0</v>
      </c>
      <c r="J188" s="50">
        <f t="shared" si="309"/>
        <v>0</v>
      </c>
      <c r="K188" s="50">
        <f t="shared" si="309"/>
        <v>0</v>
      </c>
      <c r="L188" s="50">
        <f t="shared" si="273"/>
        <v>0</v>
      </c>
      <c r="M188" s="50">
        <f t="shared" si="309"/>
        <v>291630957937</v>
      </c>
      <c r="N188" s="51">
        <f t="shared" si="303"/>
        <v>2.8447939830524748E-2</v>
      </c>
      <c r="O188" s="50">
        <f t="shared" si="309"/>
        <v>0</v>
      </c>
      <c r="P188" s="50">
        <f t="shared" si="309"/>
        <v>291630957937</v>
      </c>
      <c r="Q188" s="50">
        <f t="shared" si="301"/>
        <v>0</v>
      </c>
      <c r="R188" s="50">
        <f t="shared" si="309"/>
        <v>291630957937</v>
      </c>
      <c r="S188" s="50">
        <f t="shared" si="309"/>
        <v>0</v>
      </c>
      <c r="T188" s="50">
        <f t="shared" si="309"/>
        <v>0</v>
      </c>
      <c r="U188" s="50">
        <f t="shared" si="309"/>
        <v>87864081419</v>
      </c>
      <c r="V188" s="50">
        <f t="shared" si="310"/>
        <v>203766876518</v>
      </c>
      <c r="W188" s="50">
        <f t="shared" si="310"/>
        <v>87864081419</v>
      </c>
      <c r="X188" s="50">
        <f t="shared" si="310"/>
        <v>0</v>
      </c>
      <c r="Y188" s="52">
        <f t="shared" si="222"/>
        <v>1</v>
      </c>
      <c r="Z188" s="52">
        <f t="shared" si="223"/>
        <v>0.3012851654726621</v>
      </c>
      <c r="AA188" s="52">
        <f t="shared" si="224"/>
        <v>0.3012851654726621</v>
      </c>
      <c r="AB188" s="52">
        <f t="shared" si="255"/>
        <v>0.3012851654726621</v>
      </c>
      <c r="AC188" s="53">
        <f t="shared" si="256"/>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73"/>
        <v>0</v>
      </c>
      <c r="M189" s="58">
        <f>+F189+L189</f>
        <v>291630957937</v>
      </c>
      <c r="N189" s="59">
        <f t="shared" si="303"/>
        <v>2.8447939830524748E-2</v>
      </c>
      <c r="O189" s="57">
        <v>0</v>
      </c>
      <c r="P189" s="57">
        <v>291630957937</v>
      </c>
      <c r="Q189" s="57">
        <f t="shared" ref="Q189" si="311">M189-P189</f>
        <v>0</v>
      </c>
      <c r="R189" s="109">
        <v>291630957937</v>
      </c>
      <c r="S189" s="57">
        <f t="shared" ref="S189" si="312">+M189-R189</f>
        <v>0</v>
      </c>
      <c r="T189" s="57">
        <f>P189-R189</f>
        <v>0</v>
      </c>
      <c r="U189" s="109">
        <v>87864081419</v>
      </c>
      <c r="V189" s="57">
        <f t="shared" ref="V189" si="313">+R189-U189</f>
        <v>203766876518</v>
      </c>
      <c r="W189" s="109">
        <v>87864081419</v>
      </c>
      <c r="X189" s="60">
        <f t="shared" ref="X189" si="314">+U189-W189</f>
        <v>0</v>
      </c>
      <c r="Y189" s="61">
        <f t="shared" si="222"/>
        <v>1</v>
      </c>
      <c r="Z189" s="61">
        <f t="shared" si="223"/>
        <v>0.3012851654726621</v>
      </c>
      <c r="AA189" s="61">
        <f t="shared" si="224"/>
        <v>0.3012851654726621</v>
      </c>
      <c r="AB189" s="61">
        <f t="shared" si="255"/>
        <v>0.3012851654726621</v>
      </c>
      <c r="AC189" s="62">
        <f t="shared" si="256"/>
        <v>1</v>
      </c>
    </row>
    <row r="190" spans="1:29" ht="86.25" customHeight="1" x14ac:dyDescent="0.25">
      <c r="A190" s="46" t="s">
        <v>335</v>
      </c>
      <c r="B190" s="47" t="s">
        <v>38</v>
      </c>
      <c r="C190" s="47">
        <v>11</v>
      </c>
      <c r="D190" s="47" t="s">
        <v>39</v>
      </c>
      <c r="E190" s="105" t="s">
        <v>336</v>
      </c>
      <c r="F190" s="50">
        <f t="shared" ref="F190:U192" si="315">+F191</f>
        <v>358127983982</v>
      </c>
      <c r="G190" s="50">
        <f t="shared" si="315"/>
        <v>0</v>
      </c>
      <c r="H190" s="50">
        <f t="shared" si="315"/>
        <v>0</v>
      </c>
      <c r="I190" s="50">
        <f t="shared" si="315"/>
        <v>0</v>
      </c>
      <c r="J190" s="50">
        <f t="shared" si="315"/>
        <v>0</v>
      </c>
      <c r="K190" s="50">
        <f t="shared" si="315"/>
        <v>0</v>
      </c>
      <c r="L190" s="50">
        <f t="shared" si="273"/>
        <v>0</v>
      </c>
      <c r="M190" s="50">
        <f t="shared" si="315"/>
        <v>358127983982</v>
      </c>
      <c r="N190" s="51">
        <f t="shared" si="303"/>
        <v>3.4934574203017037E-2</v>
      </c>
      <c r="O190" s="50">
        <f t="shared" si="315"/>
        <v>0</v>
      </c>
      <c r="P190" s="50">
        <f t="shared" si="315"/>
        <v>358127983982</v>
      </c>
      <c r="Q190" s="50">
        <f t="shared" si="301"/>
        <v>0</v>
      </c>
      <c r="R190" s="50">
        <f t="shared" si="315"/>
        <v>358127983982</v>
      </c>
      <c r="S190" s="50">
        <f t="shared" si="315"/>
        <v>0</v>
      </c>
      <c r="T190" s="50">
        <f t="shared" si="315"/>
        <v>0</v>
      </c>
      <c r="U190" s="50">
        <f t="shared" si="315"/>
        <v>88666535429</v>
      </c>
      <c r="V190" s="50">
        <f t="shared" ref="V190:X192" si="316">+V191</f>
        <v>269461448553</v>
      </c>
      <c r="W190" s="50">
        <f t="shared" si="316"/>
        <v>88666535429</v>
      </c>
      <c r="X190" s="50">
        <f t="shared" si="316"/>
        <v>0</v>
      </c>
      <c r="Y190" s="52">
        <f t="shared" si="222"/>
        <v>1</v>
      </c>
      <c r="Z190" s="52">
        <f t="shared" si="223"/>
        <v>0.24758337632017191</v>
      </c>
      <c r="AA190" s="52">
        <f t="shared" si="224"/>
        <v>0.24758337632017191</v>
      </c>
      <c r="AB190" s="52">
        <f t="shared" si="255"/>
        <v>0.24758337632017191</v>
      </c>
      <c r="AC190" s="53">
        <f t="shared" si="256"/>
        <v>1</v>
      </c>
    </row>
    <row r="191" spans="1:29" ht="86.25" customHeight="1" x14ac:dyDescent="0.25">
      <c r="A191" s="46" t="s">
        <v>337</v>
      </c>
      <c r="B191" s="47" t="s">
        <v>38</v>
      </c>
      <c r="C191" s="47">
        <v>11</v>
      </c>
      <c r="D191" s="47" t="s">
        <v>39</v>
      </c>
      <c r="E191" s="105" t="s">
        <v>258</v>
      </c>
      <c r="F191" s="50">
        <f t="shared" si="315"/>
        <v>358127983982</v>
      </c>
      <c r="G191" s="50">
        <f t="shared" si="315"/>
        <v>0</v>
      </c>
      <c r="H191" s="50">
        <f t="shared" si="315"/>
        <v>0</v>
      </c>
      <c r="I191" s="50">
        <f t="shared" si="315"/>
        <v>0</v>
      </c>
      <c r="J191" s="50">
        <f t="shared" si="315"/>
        <v>0</v>
      </c>
      <c r="K191" s="50">
        <f t="shared" si="315"/>
        <v>0</v>
      </c>
      <c r="L191" s="50">
        <f t="shared" si="273"/>
        <v>0</v>
      </c>
      <c r="M191" s="50">
        <f t="shared" si="315"/>
        <v>358127983982</v>
      </c>
      <c r="N191" s="51">
        <f t="shared" si="303"/>
        <v>3.4934574203017037E-2</v>
      </c>
      <c r="O191" s="50">
        <f t="shared" si="315"/>
        <v>0</v>
      </c>
      <c r="P191" s="50">
        <f t="shared" si="315"/>
        <v>358127983982</v>
      </c>
      <c r="Q191" s="50">
        <f t="shared" si="301"/>
        <v>0</v>
      </c>
      <c r="R191" s="50">
        <f t="shared" si="315"/>
        <v>358127983982</v>
      </c>
      <c r="S191" s="50">
        <f t="shared" si="315"/>
        <v>0</v>
      </c>
      <c r="T191" s="50">
        <f t="shared" si="315"/>
        <v>0</v>
      </c>
      <c r="U191" s="50">
        <f t="shared" si="315"/>
        <v>88666535429</v>
      </c>
      <c r="V191" s="50">
        <f t="shared" si="316"/>
        <v>269461448553</v>
      </c>
      <c r="W191" s="50">
        <f t="shared" si="316"/>
        <v>88666535429</v>
      </c>
      <c r="X191" s="50">
        <f t="shared" si="316"/>
        <v>0</v>
      </c>
      <c r="Y191" s="52">
        <f t="shared" si="222"/>
        <v>1</v>
      </c>
      <c r="Z191" s="52">
        <f t="shared" si="223"/>
        <v>0.24758337632017191</v>
      </c>
      <c r="AA191" s="52">
        <f t="shared" si="224"/>
        <v>0.24758337632017191</v>
      </c>
      <c r="AB191" s="52">
        <f t="shared" si="255"/>
        <v>0.24758337632017191</v>
      </c>
      <c r="AC191" s="53">
        <f t="shared" si="256"/>
        <v>1</v>
      </c>
    </row>
    <row r="192" spans="1:29" ht="42" customHeight="1" x14ac:dyDescent="0.25">
      <c r="A192" s="46" t="s">
        <v>338</v>
      </c>
      <c r="B192" s="47" t="s">
        <v>38</v>
      </c>
      <c r="C192" s="47">
        <v>11</v>
      </c>
      <c r="D192" s="47" t="s">
        <v>39</v>
      </c>
      <c r="E192" s="105" t="s">
        <v>267</v>
      </c>
      <c r="F192" s="50">
        <f t="shared" si="315"/>
        <v>358127983982</v>
      </c>
      <c r="G192" s="50">
        <f t="shared" si="315"/>
        <v>0</v>
      </c>
      <c r="H192" s="50">
        <f t="shared" si="315"/>
        <v>0</v>
      </c>
      <c r="I192" s="50">
        <f t="shared" si="315"/>
        <v>0</v>
      </c>
      <c r="J192" s="50">
        <f t="shared" si="315"/>
        <v>0</v>
      </c>
      <c r="K192" s="50">
        <f t="shared" si="315"/>
        <v>0</v>
      </c>
      <c r="L192" s="50">
        <f t="shared" si="273"/>
        <v>0</v>
      </c>
      <c r="M192" s="50">
        <f t="shared" si="315"/>
        <v>358127983982</v>
      </c>
      <c r="N192" s="51">
        <f t="shared" si="303"/>
        <v>3.4934574203017037E-2</v>
      </c>
      <c r="O192" s="50">
        <f t="shared" si="315"/>
        <v>0</v>
      </c>
      <c r="P192" s="50">
        <f t="shared" si="315"/>
        <v>358127983982</v>
      </c>
      <c r="Q192" s="50">
        <f t="shared" si="301"/>
        <v>0</v>
      </c>
      <c r="R192" s="50">
        <f t="shared" si="315"/>
        <v>358127983982</v>
      </c>
      <c r="S192" s="50">
        <f t="shared" si="315"/>
        <v>0</v>
      </c>
      <c r="T192" s="50">
        <f t="shared" si="315"/>
        <v>0</v>
      </c>
      <c r="U192" s="50">
        <f t="shared" si="315"/>
        <v>88666535429</v>
      </c>
      <c r="V192" s="50">
        <f t="shared" si="316"/>
        <v>269461448553</v>
      </c>
      <c r="W192" s="50">
        <f t="shared" si="316"/>
        <v>88666535429</v>
      </c>
      <c r="X192" s="50">
        <f t="shared" si="316"/>
        <v>0</v>
      </c>
      <c r="Y192" s="52">
        <f t="shared" si="222"/>
        <v>1</v>
      </c>
      <c r="Z192" s="52">
        <f t="shared" si="223"/>
        <v>0.24758337632017191</v>
      </c>
      <c r="AA192" s="52">
        <f t="shared" si="224"/>
        <v>0.24758337632017191</v>
      </c>
      <c r="AB192" s="52">
        <f t="shared" si="255"/>
        <v>0.24758337632017191</v>
      </c>
      <c r="AC192" s="53">
        <f t="shared" si="256"/>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73"/>
        <v>0</v>
      </c>
      <c r="M193" s="58">
        <f>+F193+L193</f>
        <v>358127983982</v>
      </c>
      <c r="N193" s="59">
        <f t="shared" si="303"/>
        <v>3.4934574203017037E-2</v>
      </c>
      <c r="O193" s="57">
        <v>0</v>
      </c>
      <c r="P193" s="57">
        <v>358127983982</v>
      </c>
      <c r="Q193" s="57">
        <f t="shared" ref="Q193" si="317">M193-P193</f>
        <v>0</v>
      </c>
      <c r="R193" s="109">
        <v>358127983982</v>
      </c>
      <c r="S193" s="57">
        <f t="shared" ref="S193" si="318">+M193-R193</f>
        <v>0</v>
      </c>
      <c r="T193" s="57">
        <f>P193-R193</f>
        <v>0</v>
      </c>
      <c r="U193" s="109">
        <v>88666535429</v>
      </c>
      <c r="V193" s="57">
        <f t="shared" ref="V193" si="319">+R193-U193</f>
        <v>269461448553</v>
      </c>
      <c r="W193" s="109">
        <v>88666535429</v>
      </c>
      <c r="X193" s="60">
        <f t="shared" ref="X193" si="320">+U193-W193</f>
        <v>0</v>
      </c>
      <c r="Y193" s="61">
        <f t="shared" si="222"/>
        <v>1</v>
      </c>
      <c r="Z193" s="61">
        <f t="shared" si="223"/>
        <v>0.24758337632017191</v>
      </c>
      <c r="AA193" s="61">
        <f t="shared" si="224"/>
        <v>0.24758337632017191</v>
      </c>
      <c r="AB193" s="61">
        <f t="shared" si="255"/>
        <v>0.24758337632017191</v>
      </c>
      <c r="AC193" s="62">
        <f t="shared" si="256"/>
        <v>1</v>
      </c>
    </row>
    <row r="194" spans="1:29" ht="78.75" customHeight="1" x14ac:dyDescent="0.25">
      <c r="A194" s="46" t="s">
        <v>340</v>
      </c>
      <c r="B194" s="47" t="s">
        <v>38</v>
      </c>
      <c r="C194" s="47">
        <v>10</v>
      </c>
      <c r="D194" s="47" t="s">
        <v>39</v>
      </c>
      <c r="E194" s="105" t="s">
        <v>341</v>
      </c>
      <c r="F194" s="50">
        <f t="shared" ref="F194:M196" si="321">+F195</f>
        <v>194871742826</v>
      </c>
      <c r="G194" s="50">
        <f t="shared" si="321"/>
        <v>0</v>
      </c>
      <c r="H194" s="50">
        <f t="shared" si="321"/>
        <v>0</v>
      </c>
      <c r="I194" s="50">
        <f t="shared" si="321"/>
        <v>0</v>
      </c>
      <c r="J194" s="50">
        <f t="shared" si="321"/>
        <v>0</v>
      </c>
      <c r="K194" s="50">
        <f t="shared" si="321"/>
        <v>0</v>
      </c>
      <c r="L194" s="50">
        <f t="shared" si="273"/>
        <v>0</v>
      </c>
      <c r="M194" s="50">
        <f t="shared" si="321"/>
        <v>194871742826</v>
      </c>
      <c r="N194" s="51">
        <f t="shared" si="303"/>
        <v>1.9009297414100755E-2</v>
      </c>
      <c r="O194" s="50">
        <f t="shared" ref="O194:X196" si="322">+O195</f>
        <v>0</v>
      </c>
      <c r="P194" s="50">
        <f t="shared" si="322"/>
        <v>194871742826</v>
      </c>
      <c r="Q194" s="50">
        <f t="shared" si="322"/>
        <v>0</v>
      </c>
      <c r="R194" s="50">
        <f t="shared" si="322"/>
        <v>194871742826</v>
      </c>
      <c r="S194" s="50">
        <f t="shared" si="322"/>
        <v>0</v>
      </c>
      <c r="T194" s="50">
        <f t="shared" si="322"/>
        <v>0</v>
      </c>
      <c r="U194" s="50">
        <f t="shared" si="322"/>
        <v>0</v>
      </c>
      <c r="V194" s="50">
        <f t="shared" si="322"/>
        <v>194871742826</v>
      </c>
      <c r="W194" s="50">
        <f t="shared" si="322"/>
        <v>0</v>
      </c>
      <c r="X194" s="50">
        <f t="shared" si="322"/>
        <v>0</v>
      </c>
      <c r="Y194" s="52">
        <f t="shared" si="222"/>
        <v>1</v>
      </c>
      <c r="Z194" s="52">
        <f t="shared" si="223"/>
        <v>0</v>
      </c>
      <c r="AA194" s="52">
        <f t="shared" si="224"/>
        <v>0</v>
      </c>
      <c r="AB194" s="52">
        <f t="shared" si="255"/>
        <v>0</v>
      </c>
      <c r="AC194" s="53" t="s">
        <v>41</v>
      </c>
    </row>
    <row r="195" spans="1:29" ht="78.75" customHeight="1" x14ac:dyDescent="0.25">
      <c r="A195" s="46" t="s">
        <v>342</v>
      </c>
      <c r="B195" s="47" t="s">
        <v>38</v>
      </c>
      <c r="C195" s="47">
        <v>10</v>
      </c>
      <c r="D195" s="47" t="s">
        <v>39</v>
      </c>
      <c r="E195" s="105" t="s">
        <v>258</v>
      </c>
      <c r="F195" s="50">
        <f t="shared" si="321"/>
        <v>194871742826</v>
      </c>
      <c r="G195" s="50">
        <f t="shared" si="321"/>
        <v>0</v>
      </c>
      <c r="H195" s="50">
        <f t="shared" si="321"/>
        <v>0</v>
      </c>
      <c r="I195" s="50">
        <f t="shared" si="321"/>
        <v>0</v>
      </c>
      <c r="J195" s="50">
        <f t="shared" si="321"/>
        <v>0</v>
      </c>
      <c r="K195" s="50">
        <f t="shared" si="321"/>
        <v>0</v>
      </c>
      <c r="L195" s="50">
        <f t="shared" si="273"/>
        <v>0</v>
      </c>
      <c r="M195" s="50">
        <f t="shared" si="321"/>
        <v>194871742826</v>
      </c>
      <c r="N195" s="51">
        <f t="shared" si="303"/>
        <v>1.9009297414100755E-2</v>
      </c>
      <c r="O195" s="50">
        <f t="shared" si="322"/>
        <v>0</v>
      </c>
      <c r="P195" s="50">
        <f t="shared" si="322"/>
        <v>194871742826</v>
      </c>
      <c r="Q195" s="50">
        <f t="shared" si="322"/>
        <v>0</v>
      </c>
      <c r="R195" s="50">
        <f t="shared" si="322"/>
        <v>194871742826</v>
      </c>
      <c r="S195" s="50">
        <f t="shared" si="322"/>
        <v>0</v>
      </c>
      <c r="T195" s="50">
        <f t="shared" si="322"/>
        <v>0</v>
      </c>
      <c r="U195" s="50">
        <f t="shared" si="322"/>
        <v>0</v>
      </c>
      <c r="V195" s="50">
        <f t="shared" si="322"/>
        <v>194871742826</v>
      </c>
      <c r="W195" s="50">
        <f t="shared" si="322"/>
        <v>0</v>
      </c>
      <c r="X195" s="50">
        <f t="shared" si="322"/>
        <v>0</v>
      </c>
      <c r="Y195" s="52">
        <f t="shared" si="222"/>
        <v>1</v>
      </c>
      <c r="Z195" s="52">
        <f t="shared" si="223"/>
        <v>0</v>
      </c>
      <c r="AA195" s="52">
        <f t="shared" si="224"/>
        <v>0</v>
      </c>
      <c r="AB195" s="52">
        <f t="shared" si="255"/>
        <v>0</v>
      </c>
      <c r="AC195" s="53" t="s">
        <v>41</v>
      </c>
    </row>
    <row r="196" spans="1:29" ht="42" customHeight="1" x14ac:dyDescent="0.25">
      <c r="A196" s="46" t="s">
        <v>343</v>
      </c>
      <c r="B196" s="47" t="s">
        <v>38</v>
      </c>
      <c r="C196" s="47">
        <v>10</v>
      </c>
      <c r="D196" s="47" t="s">
        <v>39</v>
      </c>
      <c r="E196" s="48" t="s">
        <v>267</v>
      </c>
      <c r="F196" s="50">
        <f t="shared" si="321"/>
        <v>194871742826</v>
      </c>
      <c r="G196" s="50">
        <f t="shared" si="321"/>
        <v>0</v>
      </c>
      <c r="H196" s="50">
        <f t="shared" si="321"/>
        <v>0</v>
      </c>
      <c r="I196" s="50">
        <f t="shared" si="321"/>
        <v>0</v>
      </c>
      <c r="J196" s="50">
        <f t="shared" si="321"/>
        <v>0</v>
      </c>
      <c r="K196" s="50">
        <f t="shared" si="321"/>
        <v>0</v>
      </c>
      <c r="L196" s="50">
        <f t="shared" si="273"/>
        <v>0</v>
      </c>
      <c r="M196" s="50">
        <f t="shared" si="321"/>
        <v>194871742826</v>
      </c>
      <c r="N196" s="51">
        <f t="shared" si="303"/>
        <v>1.9009297414100755E-2</v>
      </c>
      <c r="O196" s="50">
        <f t="shared" si="322"/>
        <v>0</v>
      </c>
      <c r="P196" s="50">
        <f t="shared" si="322"/>
        <v>194871742826</v>
      </c>
      <c r="Q196" s="50">
        <f t="shared" si="322"/>
        <v>0</v>
      </c>
      <c r="R196" s="50">
        <f t="shared" si="322"/>
        <v>194871742826</v>
      </c>
      <c r="S196" s="50">
        <f t="shared" si="322"/>
        <v>0</v>
      </c>
      <c r="T196" s="50">
        <f t="shared" si="322"/>
        <v>0</v>
      </c>
      <c r="U196" s="50">
        <f t="shared" si="322"/>
        <v>0</v>
      </c>
      <c r="V196" s="50">
        <f t="shared" si="322"/>
        <v>194871742826</v>
      </c>
      <c r="W196" s="50">
        <f t="shared" si="322"/>
        <v>0</v>
      </c>
      <c r="X196" s="50">
        <f t="shared" si="322"/>
        <v>0</v>
      </c>
      <c r="Y196" s="52">
        <f t="shared" si="222"/>
        <v>1</v>
      </c>
      <c r="Z196" s="52">
        <f t="shared" si="223"/>
        <v>0</v>
      </c>
      <c r="AA196" s="52">
        <f t="shared" si="224"/>
        <v>0</v>
      </c>
      <c r="AB196" s="52">
        <f t="shared" si="255"/>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73"/>
        <v>0</v>
      </c>
      <c r="M197" s="58">
        <f>+F197+L197</f>
        <v>194871742826</v>
      </c>
      <c r="N197" s="59">
        <f t="shared" si="303"/>
        <v>1.9009297414100755E-2</v>
      </c>
      <c r="O197" s="57">
        <v>0</v>
      </c>
      <c r="P197" s="57">
        <v>194871742826</v>
      </c>
      <c r="Q197" s="57">
        <f t="shared" ref="Q197" si="323">M197-P197</f>
        <v>0</v>
      </c>
      <c r="R197" s="109">
        <v>194871742826</v>
      </c>
      <c r="S197" s="57">
        <f t="shared" ref="S197" si="324">+M197-R197</f>
        <v>0</v>
      </c>
      <c r="T197" s="57">
        <f>P197-R197</f>
        <v>0</v>
      </c>
      <c r="U197" s="57">
        <v>0</v>
      </c>
      <c r="V197" s="57">
        <f t="shared" ref="V197" si="325">+R197-U197</f>
        <v>194871742826</v>
      </c>
      <c r="W197" s="57">
        <v>0</v>
      </c>
      <c r="X197" s="60">
        <f t="shared" ref="X197" si="326">+U197-W197</f>
        <v>0</v>
      </c>
      <c r="Y197" s="61">
        <f t="shared" si="222"/>
        <v>1</v>
      </c>
      <c r="Z197" s="61">
        <f t="shared" si="223"/>
        <v>0</v>
      </c>
      <c r="AA197" s="61">
        <f t="shared" si="224"/>
        <v>0</v>
      </c>
      <c r="AB197" s="61">
        <f t="shared" si="255"/>
        <v>0</v>
      </c>
      <c r="AC197" s="62" t="s">
        <v>41</v>
      </c>
    </row>
    <row r="198" spans="1:29" ht="84.75" customHeight="1" x14ac:dyDescent="0.25">
      <c r="A198" s="46" t="s">
        <v>345</v>
      </c>
      <c r="B198" s="47" t="s">
        <v>38</v>
      </c>
      <c r="C198" s="47">
        <v>10</v>
      </c>
      <c r="D198" s="47" t="s">
        <v>39</v>
      </c>
      <c r="E198" s="105" t="s">
        <v>346</v>
      </c>
      <c r="F198" s="50">
        <f t="shared" ref="F198:U200" si="327">+F199</f>
        <v>443201573124</v>
      </c>
      <c r="G198" s="50">
        <f t="shared" si="327"/>
        <v>0</v>
      </c>
      <c r="H198" s="50">
        <f t="shared" si="327"/>
        <v>0</v>
      </c>
      <c r="I198" s="50">
        <f t="shared" si="327"/>
        <v>0</v>
      </c>
      <c r="J198" s="50">
        <f t="shared" si="327"/>
        <v>0</v>
      </c>
      <c r="K198" s="50">
        <f t="shared" si="327"/>
        <v>0</v>
      </c>
      <c r="L198" s="50">
        <f t="shared" si="273"/>
        <v>0</v>
      </c>
      <c r="M198" s="50">
        <f t="shared" si="327"/>
        <v>443201573124</v>
      </c>
      <c r="N198" s="51">
        <f t="shared" si="303"/>
        <v>4.3233310256962379E-2</v>
      </c>
      <c r="O198" s="50">
        <f t="shared" si="327"/>
        <v>0</v>
      </c>
      <c r="P198" s="50">
        <f t="shared" si="327"/>
        <v>443201573124</v>
      </c>
      <c r="Q198" s="50">
        <f t="shared" si="327"/>
        <v>0</v>
      </c>
      <c r="R198" s="50">
        <f t="shared" si="327"/>
        <v>443201573124</v>
      </c>
      <c r="S198" s="50">
        <f t="shared" si="327"/>
        <v>0</v>
      </c>
      <c r="T198" s="50">
        <f t="shared" si="327"/>
        <v>0</v>
      </c>
      <c r="U198" s="50">
        <f t="shared" si="327"/>
        <v>98830717629</v>
      </c>
      <c r="V198" s="50">
        <f t="shared" ref="P198:X200" si="328">+V199</f>
        <v>344370855495</v>
      </c>
      <c r="W198" s="50">
        <f t="shared" si="328"/>
        <v>98830717629</v>
      </c>
      <c r="X198" s="50">
        <f t="shared" si="328"/>
        <v>0</v>
      </c>
      <c r="Y198" s="52">
        <f t="shared" si="222"/>
        <v>1</v>
      </c>
      <c r="Z198" s="52">
        <f t="shared" si="223"/>
        <v>0.22299270494996393</v>
      </c>
      <c r="AA198" s="52">
        <f t="shared" si="224"/>
        <v>0.22299270494996393</v>
      </c>
      <c r="AB198" s="52">
        <f t="shared" si="255"/>
        <v>0.22299270494996393</v>
      </c>
      <c r="AC198" s="53">
        <f t="shared" si="256"/>
        <v>1</v>
      </c>
    </row>
    <row r="199" spans="1:29" ht="84.75" customHeight="1" x14ac:dyDescent="0.25">
      <c r="A199" s="46" t="s">
        <v>347</v>
      </c>
      <c r="B199" s="47" t="s">
        <v>38</v>
      </c>
      <c r="C199" s="47">
        <v>10</v>
      </c>
      <c r="D199" s="47" t="s">
        <v>39</v>
      </c>
      <c r="E199" s="105" t="s">
        <v>258</v>
      </c>
      <c r="F199" s="50">
        <f t="shared" si="327"/>
        <v>443201573124</v>
      </c>
      <c r="G199" s="50">
        <f t="shared" si="327"/>
        <v>0</v>
      </c>
      <c r="H199" s="50">
        <f t="shared" si="327"/>
        <v>0</v>
      </c>
      <c r="I199" s="50">
        <f t="shared" si="327"/>
        <v>0</v>
      </c>
      <c r="J199" s="50">
        <f t="shared" si="327"/>
        <v>0</v>
      </c>
      <c r="K199" s="50">
        <f t="shared" si="327"/>
        <v>0</v>
      </c>
      <c r="L199" s="50">
        <f t="shared" si="273"/>
        <v>0</v>
      </c>
      <c r="M199" s="50">
        <f t="shared" si="327"/>
        <v>443201573124</v>
      </c>
      <c r="N199" s="51">
        <f t="shared" si="303"/>
        <v>4.3233310256962379E-2</v>
      </c>
      <c r="O199" s="50">
        <f t="shared" si="327"/>
        <v>0</v>
      </c>
      <c r="P199" s="50">
        <f t="shared" si="328"/>
        <v>443201573124</v>
      </c>
      <c r="Q199" s="50">
        <f t="shared" si="328"/>
        <v>0</v>
      </c>
      <c r="R199" s="50">
        <f t="shared" si="328"/>
        <v>443201573124</v>
      </c>
      <c r="S199" s="50">
        <f t="shared" si="328"/>
        <v>0</v>
      </c>
      <c r="T199" s="50">
        <f t="shared" si="328"/>
        <v>0</v>
      </c>
      <c r="U199" s="50">
        <f t="shared" si="327"/>
        <v>98830717629</v>
      </c>
      <c r="V199" s="50">
        <f t="shared" si="328"/>
        <v>344370855495</v>
      </c>
      <c r="W199" s="50">
        <f t="shared" si="328"/>
        <v>98830717629</v>
      </c>
      <c r="X199" s="50">
        <f t="shared" si="328"/>
        <v>0</v>
      </c>
      <c r="Y199" s="52">
        <f t="shared" si="222"/>
        <v>1</v>
      </c>
      <c r="Z199" s="52">
        <f t="shared" si="223"/>
        <v>0.22299270494996393</v>
      </c>
      <c r="AA199" s="52">
        <f t="shared" si="224"/>
        <v>0.22299270494996393</v>
      </c>
      <c r="AB199" s="52">
        <f t="shared" si="255"/>
        <v>0.22299270494996393</v>
      </c>
      <c r="AC199" s="53">
        <f t="shared" si="256"/>
        <v>1</v>
      </c>
    </row>
    <row r="200" spans="1:29" ht="42" customHeight="1" x14ac:dyDescent="0.25">
      <c r="A200" s="46" t="s">
        <v>348</v>
      </c>
      <c r="B200" s="47" t="s">
        <v>38</v>
      </c>
      <c r="C200" s="47">
        <v>10</v>
      </c>
      <c r="D200" s="47" t="s">
        <v>39</v>
      </c>
      <c r="E200" s="48" t="s">
        <v>267</v>
      </c>
      <c r="F200" s="50">
        <f t="shared" si="327"/>
        <v>443201573124</v>
      </c>
      <c r="G200" s="50">
        <f t="shared" si="327"/>
        <v>0</v>
      </c>
      <c r="H200" s="50">
        <f t="shared" si="327"/>
        <v>0</v>
      </c>
      <c r="I200" s="50">
        <f t="shared" si="327"/>
        <v>0</v>
      </c>
      <c r="J200" s="50">
        <f t="shared" si="327"/>
        <v>0</v>
      </c>
      <c r="K200" s="50">
        <f t="shared" si="327"/>
        <v>0</v>
      </c>
      <c r="L200" s="50">
        <f t="shared" si="273"/>
        <v>0</v>
      </c>
      <c r="M200" s="50">
        <f t="shared" si="327"/>
        <v>443201573124</v>
      </c>
      <c r="N200" s="51">
        <f t="shared" si="303"/>
        <v>4.3233310256962379E-2</v>
      </c>
      <c r="O200" s="50">
        <f t="shared" si="327"/>
        <v>0</v>
      </c>
      <c r="P200" s="50">
        <f t="shared" si="328"/>
        <v>443201573124</v>
      </c>
      <c r="Q200" s="50">
        <f t="shared" si="328"/>
        <v>0</v>
      </c>
      <c r="R200" s="50">
        <f t="shared" si="328"/>
        <v>443201573124</v>
      </c>
      <c r="S200" s="50">
        <f t="shared" si="328"/>
        <v>0</v>
      </c>
      <c r="T200" s="50">
        <f t="shared" si="328"/>
        <v>0</v>
      </c>
      <c r="U200" s="50">
        <f t="shared" si="327"/>
        <v>98830717629</v>
      </c>
      <c r="V200" s="50">
        <f t="shared" si="328"/>
        <v>344370855495</v>
      </c>
      <c r="W200" s="50">
        <f t="shared" si="328"/>
        <v>98830717629</v>
      </c>
      <c r="X200" s="50">
        <f t="shared" si="328"/>
        <v>0</v>
      </c>
      <c r="Y200" s="52">
        <f t="shared" si="222"/>
        <v>1</v>
      </c>
      <c r="Z200" s="52">
        <f t="shared" si="223"/>
        <v>0.22299270494996393</v>
      </c>
      <c r="AA200" s="52">
        <f t="shared" si="224"/>
        <v>0.22299270494996393</v>
      </c>
      <c r="AB200" s="52">
        <f t="shared" si="255"/>
        <v>0.22299270494996393</v>
      </c>
      <c r="AC200" s="53">
        <f t="shared" si="256"/>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73"/>
        <v>0</v>
      </c>
      <c r="M201" s="58">
        <f>+F201+L201</f>
        <v>443201573124</v>
      </c>
      <c r="N201" s="59">
        <f t="shared" si="303"/>
        <v>4.3233310256962379E-2</v>
      </c>
      <c r="O201" s="57">
        <v>0</v>
      </c>
      <c r="P201" s="57">
        <v>443201573124</v>
      </c>
      <c r="Q201" s="57">
        <f t="shared" ref="Q201" si="329">M201-P201</f>
        <v>0</v>
      </c>
      <c r="R201" s="109">
        <v>443201573124</v>
      </c>
      <c r="S201" s="57">
        <f t="shared" ref="S201" si="330">+M201-R201</f>
        <v>0</v>
      </c>
      <c r="T201" s="57">
        <f>P201-R201</f>
        <v>0</v>
      </c>
      <c r="U201" s="109">
        <v>98830717629</v>
      </c>
      <c r="V201" s="57">
        <f t="shared" ref="V201" si="331">+R201-U201</f>
        <v>344370855495</v>
      </c>
      <c r="W201" s="109">
        <v>98830717629</v>
      </c>
      <c r="X201" s="60">
        <f t="shared" ref="X201" si="332">+U201-W201</f>
        <v>0</v>
      </c>
      <c r="Y201" s="61">
        <f t="shared" ref="Y201:Y264" si="333">+R201/M201</f>
        <v>1</v>
      </c>
      <c r="Z201" s="61">
        <f t="shared" ref="Z201:Z264" si="334">+U201/M201</f>
        <v>0.22299270494996393</v>
      </c>
      <c r="AA201" s="61">
        <f t="shared" ref="AA201:AA264" si="335">+W201/M201</f>
        <v>0.22299270494996393</v>
      </c>
      <c r="AB201" s="61">
        <f t="shared" si="255"/>
        <v>0.22299270494996393</v>
      </c>
      <c r="AC201" s="62">
        <f t="shared" si="256"/>
        <v>1</v>
      </c>
    </row>
    <row r="202" spans="1:29" ht="71.25" customHeight="1" x14ac:dyDescent="0.25">
      <c r="A202" s="46" t="s">
        <v>350</v>
      </c>
      <c r="B202" s="47" t="s">
        <v>38</v>
      </c>
      <c r="C202" s="47">
        <v>10</v>
      </c>
      <c r="D202" s="47" t="s">
        <v>39</v>
      </c>
      <c r="E202" s="105" t="s">
        <v>351</v>
      </c>
      <c r="F202" s="50">
        <f t="shared" ref="F202:U208" si="336">+F203</f>
        <v>148478830384</v>
      </c>
      <c r="G202" s="50">
        <f t="shared" si="336"/>
        <v>0</v>
      </c>
      <c r="H202" s="50">
        <f t="shared" si="336"/>
        <v>0</v>
      </c>
      <c r="I202" s="50">
        <f t="shared" si="336"/>
        <v>0</v>
      </c>
      <c r="J202" s="50">
        <f t="shared" si="336"/>
        <v>0</v>
      </c>
      <c r="K202" s="50">
        <f t="shared" si="336"/>
        <v>0</v>
      </c>
      <c r="L202" s="50">
        <f t="shared" si="273"/>
        <v>0</v>
      </c>
      <c r="M202" s="50">
        <f t="shared" si="336"/>
        <v>148478830384</v>
      </c>
      <c r="N202" s="51">
        <f t="shared" si="303"/>
        <v>1.4483773817261196E-2</v>
      </c>
      <c r="O202" s="50">
        <f t="shared" si="336"/>
        <v>0</v>
      </c>
      <c r="P202" s="50">
        <f t="shared" si="336"/>
        <v>148478830384</v>
      </c>
      <c r="Q202" s="50">
        <f t="shared" si="336"/>
        <v>0</v>
      </c>
      <c r="R202" s="50">
        <f t="shared" si="336"/>
        <v>148478830384</v>
      </c>
      <c r="S202" s="50">
        <f t="shared" si="336"/>
        <v>0</v>
      </c>
      <c r="T202" s="50">
        <f t="shared" si="336"/>
        <v>0</v>
      </c>
      <c r="U202" s="50">
        <f t="shared" si="336"/>
        <v>20190328806</v>
      </c>
      <c r="V202" s="50">
        <f t="shared" ref="V202:X204" si="337">+V203</f>
        <v>128288501578</v>
      </c>
      <c r="W202" s="50">
        <f t="shared" si="337"/>
        <v>20190328806</v>
      </c>
      <c r="X202" s="50">
        <f t="shared" si="337"/>
        <v>0</v>
      </c>
      <c r="Y202" s="52">
        <f t="shared" si="333"/>
        <v>1</v>
      </c>
      <c r="Z202" s="52">
        <f t="shared" si="334"/>
        <v>0.13598119512245094</v>
      </c>
      <c r="AA202" s="52">
        <f t="shared" si="335"/>
        <v>0.13598119512245094</v>
      </c>
      <c r="AB202" s="52">
        <f t="shared" si="255"/>
        <v>0.13598119512245094</v>
      </c>
      <c r="AC202" s="53">
        <f t="shared" si="256"/>
        <v>1</v>
      </c>
    </row>
    <row r="203" spans="1:29" ht="87" customHeight="1" x14ac:dyDescent="0.25">
      <c r="A203" s="46" t="s">
        <v>352</v>
      </c>
      <c r="B203" s="47" t="s">
        <v>38</v>
      </c>
      <c r="C203" s="47">
        <v>10</v>
      </c>
      <c r="D203" s="47" t="s">
        <v>39</v>
      </c>
      <c r="E203" s="105" t="s">
        <v>258</v>
      </c>
      <c r="F203" s="50">
        <f t="shared" si="336"/>
        <v>148478830384</v>
      </c>
      <c r="G203" s="50">
        <f t="shared" si="336"/>
        <v>0</v>
      </c>
      <c r="H203" s="50">
        <f t="shared" si="336"/>
        <v>0</v>
      </c>
      <c r="I203" s="50">
        <f t="shared" si="336"/>
        <v>0</v>
      </c>
      <c r="J203" s="50">
        <f t="shared" si="336"/>
        <v>0</v>
      </c>
      <c r="K203" s="50">
        <f t="shared" si="336"/>
        <v>0</v>
      </c>
      <c r="L203" s="50">
        <f t="shared" si="273"/>
        <v>0</v>
      </c>
      <c r="M203" s="50">
        <f t="shared" si="336"/>
        <v>148478830384</v>
      </c>
      <c r="N203" s="51">
        <f t="shared" si="303"/>
        <v>1.4483773817261196E-2</v>
      </c>
      <c r="O203" s="50">
        <f t="shared" si="336"/>
        <v>0</v>
      </c>
      <c r="P203" s="50">
        <f t="shared" si="336"/>
        <v>148478830384</v>
      </c>
      <c r="Q203" s="50">
        <f t="shared" si="336"/>
        <v>0</v>
      </c>
      <c r="R203" s="50">
        <f t="shared" si="336"/>
        <v>148478830384</v>
      </c>
      <c r="S203" s="50">
        <f t="shared" si="336"/>
        <v>0</v>
      </c>
      <c r="T203" s="50">
        <f t="shared" si="336"/>
        <v>0</v>
      </c>
      <c r="U203" s="50">
        <f t="shared" si="336"/>
        <v>20190328806</v>
      </c>
      <c r="V203" s="50">
        <f t="shared" si="337"/>
        <v>128288501578</v>
      </c>
      <c r="W203" s="50">
        <f t="shared" si="337"/>
        <v>20190328806</v>
      </c>
      <c r="X203" s="50">
        <f t="shared" si="337"/>
        <v>0</v>
      </c>
      <c r="Y203" s="52">
        <f t="shared" si="333"/>
        <v>1</v>
      </c>
      <c r="Z203" s="52">
        <f t="shared" si="334"/>
        <v>0.13598119512245094</v>
      </c>
      <c r="AA203" s="52">
        <f t="shared" si="335"/>
        <v>0.13598119512245094</v>
      </c>
      <c r="AB203" s="52">
        <f t="shared" si="255"/>
        <v>0.13598119512245094</v>
      </c>
      <c r="AC203" s="53">
        <f t="shared" si="256"/>
        <v>1</v>
      </c>
    </row>
    <row r="204" spans="1:29" ht="42" customHeight="1" x14ac:dyDescent="0.25">
      <c r="A204" s="46" t="s">
        <v>353</v>
      </c>
      <c r="B204" s="47" t="s">
        <v>38</v>
      </c>
      <c r="C204" s="47">
        <v>10</v>
      </c>
      <c r="D204" s="47" t="s">
        <v>39</v>
      </c>
      <c r="E204" s="105" t="s">
        <v>267</v>
      </c>
      <c r="F204" s="50">
        <f t="shared" si="336"/>
        <v>148478830384</v>
      </c>
      <c r="G204" s="50">
        <f t="shared" si="336"/>
        <v>0</v>
      </c>
      <c r="H204" s="50">
        <f t="shared" si="336"/>
        <v>0</v>
      </c>
      <c r="I204" s="50">
        <f t="shared" si="336"/>
        <v>0</v>
      </c>
      <c r="J204" s="50">
        <f t="shared" si="336"/>
        <v>0</v>
      </c>
      <c r="K204" s="50">
        <f t="shared" si="336"/>
        <v>0</v>
      </c>
      <c r="L204" s="50">
        <f t="shared" si="273"/>
        <v>0</v>
      </c>
      <c r="M204" s="50">
        <f t="shared" si="336"/>
        <v>148478830384</v>
      </c>
      <c r="N204" s="51">
        <f t="shared" si="303"/>
        <v>1.4483773817261196E-2</v>
      </c>
      <c r="O204" s="50">
        <f t="shared" si="336"/>
        <v>0</v>
      </c>
      <c r="P204" s="50">
        <f t="shared" si="336"/>
        <v>148478830384</v>
      </c>
      <c r="Q204" s="50">
        <f t="shared" si="336"/>
        <v>0</v>
      </c>
      <c r="R204" s="50">
        <f t="shared" si="336"/>
        <v>148478830384</v>
      </c>
      <c r="S204" s="50">
        <f t="shared" si="336"/>
        <v>0</v>
      </c>
      <c r="T204" s="50">
        <f t="shared" si="336"/>
        <v>0</v>
      </c>
      <c r="U204" s="50">
        <f t="shared" si="336"/>
        <v>20190328806</v>
      </c>
      <c r="V204" s="50">
        <f t="shared" si="337"/>
        <v>128288501578</v>
      </c>
      <c r="W204" s="50">
        <f t="shared" si="337"/>
        <v>20190328806</v>
      </c>
      <c r="X204" s="50">
        <f t="shared" si="337"/>
        <v>0</v>
      </c>
      <c r="Y204" s="52">
        <f t="shared" si="333"/>
        <v>1</v>
      </c>
      <c r="Z204" s="52">
        <f t="shared" si="334"/>
        <v>0.13598119512245094</v>
      </c>
      <c r="AA204" s="52">
        <f t="shared" si="335"/>
        <v>0.13598119512245094</v>
      </c>
      <c r="AB204" s="52">
        <f t="shared" si="255"/>
        <v>0.13598119512245094</v>
      </c>
      <c r="AC204" s="53">
        <f t="shared" si="256"/>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73"/>
        <v>0</v>
      </c>
      <c r="M205" s="58">
        <f>+F205+L205</f>
        <v>148478830384</v>
      </c>
      <c r="N205" s="59">
        <f t="shared" si="303"/>
        <v>1.4483773817261196E-2</v>
      </c>
      <c r="O205" s="57">
        <v>0</v>
      </c>
      <c r="P205" s="57">
        <v>148478830384</v>
      </c>
      <c r="Q205" s="57">
        <f t="shared" ref="Q205" si="338">M205-P205</f>
        <v>0</v>
      </c>
      <c r="R205" s="109">
        <v>148478830384</v>
      </c>
      <c r="S205" s="57">
        <f t="shared" ref="S205" si="339">+M205-R205</f>
        <v>0</v>
      </c>
      <c r="T205" s="57">
        <f>P205-R205</f>
        <v>0</v>
      </c>
      <c r="U205" s="109">
        <v>20190328806</v>
      </c>
      <c r="V205" s="57">
        <f t="shared" ref="V205" si="340">+R205-U205</f>
        <v>128288501578</v>
      </c>
      <c r="W205" s="109">
        <v>20190328806</v>
      </c>
      <c r="X205" s="60">
        <f t="shared" ref="X205" si="341">+U205-W205</f>
        <v>0</v>
      </c>
      <c r="Y205" s="61">
        <f t="shared" si="333"/>
        <v>1</v>
      </c>
      <c r="Z205" s="61">
        <f t="shared" si="334"/>
        <v>0.13598119512245094</v>
      </c>
      <c r="AA205" s="61">
        <f t="shared" si="335"/>
        <v>0.13598119512245094</v>
      </c>
      <c r="AB205" s="61">
        <f t="shared" si="255"/>
        <v>0.13598119512245094</v>
      </c>
      <c r="AC205" s="62">
        <f t="shared" si="256"/>
        <v>1</v>
      </c>
    </row>
    <row r="206" spans="1:29" ht="94.5" customHeight="1" x14ac:dyDescent="0.25">
      <c r="A206" s="46" t="s">
        <v>355</v>
      </c>
      <c r="B206" s="47" t="s">
        <v>38</v>
      </c>
      <c r="C206" s="47">
        <v>10</v>
      </c>
      <c r="D206" s="47" t="s">
        <v>39</v>
      </c>
      <c r="E206" s="105" t="s">
        <v>356</v>
      </c>
      <c r="F206" s="50">
        <f t="shared" ref="F206:U208" si="342">+F207</f>
        <v>440897072997</v>
      </c>
      <c r="G206" s="50">
        <f t="shared" si="342"/>
        <v>0</v>
      </c>
      <c r="H206" s="50">
        <f t="shared" si="342"/>
        <v>0</v>
      </c>
      <c r="I206" s="50">
        <f t="shared" si="342"/>
        <v>0</v>
      </c>
      <c r="J206" s="50">
        <f t="shared" si="342"/>
        <v>0</v>
      </c>
      <c r="K206" s="50">
        <f t="shared" si="342"/>
        <v>0</v>
      </c>
      <c r="L206" s="50">
        <f t="shared" si="273"/>
        <v>0</v>
      </c>
      <c r="M206" s="50">
        <f t="shared" si="342"/>
        <v>440897072997</v>
      </c>
      <c r="N206" s="51">
        <f t="shared" si="303"/>
        <v>4.3008511485885081E-2</v>
      </c>
      <c r="O206" s="50">
        <f t="shared" si="342"/>
        <v>0</v>
      </c>
      <c r="P206" s="50">
        <f t="shared" si="342"/>
        <v>440897072997</v>
      </c>
      <c r="Q206" s="50">
        <f t="shared" si="336"/>
        <v>0</v>
      </c>
      <c r="R206" s="50">
        <f t="shared" si="342"/>
        <v>440897072997</v>
      </c>
      <c r="S206" s="50">
        <f t="shared" si="342"/>
        <v>0</v>
      </c>
      <c r="T206" s="50">
        <f t="shared" si="342"/>
        <v>0</v>
      </c>
      <c r="U206" s="50">
        <f t="shared" si="342"/>
        <v>91537433236</v>
      </c>
      <c r="V206" s="50">
        <f t="shared" ref="P206:X208" si="343">+V207</f>
        <v>349359639761</v>
      </c>
      <c r="W206" s="50">
        <f t="shared" si="343"/>
        <v>91537433236</v>
      </c>
      <c r="X206" s="50">
        <f t="shared" si="343"/>
        <v>0</v>
      </c>
      <c r="Y206" s="52">
        <f t="shared" si="333"/>
        <v>1</v>
      </c>
      <c r="Z206" s="52">
        <f t="shared" si="334"/>
        <v>0.20761633234209032</v>
      </c>
      <c r="AA206" s="52">
        <f t="shared" si="335"/>
        <v>0.20761633234209032</v>
      </c>
      <c r="AB206" s="52">
        <f t="shared" si="255"/>
        <v>0.20761633234209032</v>
      </c>
      <c r="AC206" s="53">
        <f t="shared" si="256"/>
        <v>1</v>
      </c>
    </row>
    <row r="207" spans="1:29" ht="78" customHeight="1" x14ac:dyDescent="0.25">
      <c r="A207" s="46" t="s">
        <v>357</v>
      </c>
      <c r="B207" s="47" t="s">
        <v>38</v>
      </c>
      <c r="C207" s="47">
        <v>10</v>
      </c>
      <c r="D207" s="47" t="s">
        <v>39</v>
      </c>
      <c r="E207" s="105" t="s">
        <v>258</v>
      </c>
      <c r="F207" s="50">
        <f t="shared" si="342"/>
        <v>440897072997</v>
      </c>
      <c r="G207" s="50">
        <f t="shared" si="342"/>
        <v>0</v>
      </c>
      <c r="H207" s="50">
        <f t="shared" si="342"/>
        <v>0</v>
      </c>
      <c r="I207" s="50">
        <f t="shared" si="342"/>
        <v>0</v>
      </c>
      <c r="J207" s="50">
        <f t="shared" si="342"/>
        <v>0</v>
      </c>
      <c r="K207" s="50">
        <f t="shared" si="342"/>
        <v>0</v>
      </c>
      <c r="L207" s="50">
        <f t="shared" si="273"/>
        <v>0</v>
      </c>
      <c r="M207" s="50">
        <f t="shared" si="342"/>
        <v>440897072997</v>
      </c>
      <c r="N207" s="51">
        <f t="shared" si="303"/>
        <v>4.3008511485885081E-2</v>
      </c>
      <c r="O207" s="50">
        <f t="shared" si="342"/>
        <v>0</v>
      </c>
      <c r="P207" s="50">
        <f t="shared" si="343"/>
        <v>440897072997</v>
      </c>
      <c r="Q207" s="50">
        <f t="shared" si="336"/>
        <v>0</v>
      </c>
      <c r="R207" s="50">
        <f t="shared" si="343"/>
        <v>440897072997</v>
      </c>
      <c r="S207" s="50">
        <f t="shared" si="343"/>
        <v>0</v>
      </c>
      <c r="T207" s="50">
        <f t="shared" si="343"/>
        <v>0</v>
      </c>
      <c r="U207" s="50">
        <f t="shared" si="342"/>
        <v>91537433236</v>
      </c>
      <c r="V207" s="50">
        <f t="shared" si="343"/>
        <v>349359639761</v>
      </c>
      <c r="W207" s="50">
        <f t="shared" si="343"/>
        <v>91537433236</v>
      </c>
      <c r="X207" s="50">
        <f t="shared" si="343"/>
        <v>0</v>
      </c>
      <c r="Y207" s="52">
        <f t="shared" si="333"/>
        <v>1</v>
      </c>
      <c r="Z207" s="52">
        <f t="shared" si="334"/>
        <v>0.20761633234209032</v>
      </c>
      <c r="AA207" s="52">
        <f t="shared" si="335"/>
        <v>0.20761633234209032</v>
      </c>
      <c r="AB207" s="52">
        <f t="shared" si="255"/>
        <v>0.20761633234209032</v>
      </c>
      <c r="AC207" s="53">
        <f t="shared" si="256"/>
        <v>1</v>
      </c>
    </row>
    <row r="208" spans="1:29" ht="42" customHeight="1" x14ac:dyDescent="0.25">
      <c r="A208" s="46" t="s">
        <v>358</v>
      </c>
      <c r="B208" s="47" t="s">
        <v>38</v>
      </c>
      <c r="C208" s="47">
        <v>10</v>
      </c>
      <c r="D208" s="47" t="s">
        <v>39</v>
      </c>
      <c r="E208" s="48" t="s">
        <v>267</v>
      </c>
      <c r="F208" s="50">
        <f t="shared" si="342"/>
        <v>440897072997</v>
      </c>
      <c r="G208" s="50">
        <f t="shared" si="342"/>
        <v>0</v>
      </c>
      <c r="H208" s="50">
        <f t="shared" si="342"/>
        <v>0</v>
      </c>
      <c r="I208" s="50">
        <f t="shared" si="342"/>
        <v>0</v>
      </c>
      <c r="J208" s="50">
        <f t="shared" si="342"/>
        <v>0</v>
      </c>
      <c r="K208" s="50">
        <f t="shared" si="342"/>
        <v>0</v>
      </c>
      <c r="L208" s="50">
        <f t="shared" si="273"/>
        <v>0</v>
      </c>
      <c r="M208" s="50">
        <f t="shared" si="342"/>
        <v>440897072997</v>
      </c>
      <c r="N208" s="51">
        <f t="shared" si="303"/>
        <v>4.3008511485885081E-2</v>
      </c>
      <c r="O208" s="50">
        <f t="shared" si="342"/>
        <v>0</v>
      </c>
      <c r="P208" s="50">
        <f t="shared" si="343"/>
        <v>440897072997</v>
      </c>
      <c r="Q208" s="50">
        <f t="shared" si="336"/>
        <v>0</v>
      </c>
      <c r="R208" s="50">
        <f t="shared" si="343"/>
        <v>440897072997</v>
      </c>
      <c r="S208" s="50">
        <f t="shared" si="343"/>
        <v>0</v>
      </c>
      <c r="T208" s="50">
        <f t="shared" si="343"/>
        <v>0</v>
      </c>
      <c r="U208" s="50">
        <f t="shared" si="342"/>
        <v>91537433236</v>
      </c>
      <c r="V208" s="50">
        <f t="shared" si="343"/>
        <v>349359639761</v>
      </c>
      <c r="W208" s="50">
        <f t="shared" si="343"/>
        <v>91537433236</v>
      </c>
      <c r="X208" s="50">
        <f t="shared" si="343"/>
        <v>0</v>
      </c>
      <c r="Y208" s="52">
        <f t="shared" si="333"/>
        <v>1</v>
      </c>
      <c r="Z208" s="52">
        <f t="shared" si="334"/>
        <v>0.20761633234209032</v>
      </c>
      <c r="AA208" s="52">
        <f t="shared" si="335"/>
        <v>0.20761633234209032</v>
      </c>
      <c r="AB208" s="52">
        <f t="shared" si="255"/>
        <v>0.20761633234209032</v>
      </c>
      <c r="AC208" s="53">
        <f t="shared" si="256"/>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73"/>
        <v>0</v>
      </c>
      <c r="M209" s="58">
        <f>+F209+L209</f>
        <v>440897072997</v>
      </c>
      <c r="N209" s="59">
        <f t="shared" si="303"/>
        <v>4.3008511485885081E-2</v>
      </c>
      <c r="O209" s="57">
        <v>0</v>
      </c>
      <c r="P209" s="57">
        <v>440897072997</v>
      </c>
      <c r="Q209" s="57">
        <f t="shared" ref="Q209" si="344">M209-P209</f>
        <v>0</v>
      </c>
      <c r="R209" s="109">
        <v>440897072997</v>
      </c>
      <c r="S209" s="57">
        <f t="shared" ref="S209" si="345">+M209-R209</f>
        <v>0</v>
      </c>
      <c r="T209" s="57">
        <f>P209-R209</f>
        <v>0</v>
      </c>
      <c r="U209" s="109">
        <v>91537433236</v>
      </c>
      <c r="V209" s="57">
        <f t="shared" ref="V209" si="346">+R209-U209</f>
        <v>349359639761</v>
      </c>
      <c r="W209" s="109">
        <v>91537433236</v>
      </c>
      <c r="X209" s="60">
        <f t="shared" ref="X209" si="347">+U209-W209</f>
        <v>0</v>
      </c>
      <c r="Y209" s="61">
        <f t="shared" si="333"/>
        <v>1</v>
      </c>
      <c r="Z209" s="61">
        <f t="shared" si="334"/>
        <v>0.20761633234209032</v>
      </c>
      <c r="AA209" s="61">
        <f t="shared" si="335"/>
        <v>0.20761633234209032</v>
      </c>
      <c r="AB209" s="61">
        <f t="shared" si="255"/>
        <v>0.20761633234209032</v>
      </c>
      <c r="AC209" s="62">
        <f t="shared" si="256"/>
        <v>1</v>
      </c>
    </row>
    <row r="210" spans="1:29" ht="75.75" customHeight="1" x14ac:dyDescent="0.25">
      <c r="A210" s="46" t="s">
        <v>360</v>
      </c>
      <c r="B210" s="47" t="s">
        <v>38</v>
      </c>
      <c r="C210" s="47">
        <v>10</v>
      </c>
      <c r="D210" s="47" t="s">
        <v>39</v>
      </c>
      <c r="E210" s="105" t="s">
        <v>361</v>
      </c>
      <c r="F210" s="50">
        <f t="shared" ref="F210:U216" si="348">+F211</f>
        <v>80015521846</v>
      </c>
      <c r="G210" s="50">
        <f t="shared" si="348"/>
        <v>0</v>
      </c>
      <c r="H210" s="50">
        <f t="shared" si="348"/>
        <v>0</v>
      </c>
      <c r="I210" s="50">
        <f t="shared" si="348"/>
        <v>0</v>
      </c>
      <c r="J210" s="50">
        <f t="shared" si="348"/>
        <v>0</v>
      </c>
      <c r="K210" s="50">
        <f t="shared" si="348"/>
        <v>0</v>
      </c>
      <c r="L210" s="50">
        <f t="shared" si="273"/>
        <v>0</v>
      </c>
      <c r="M210" s="50">
        <f t="shared" si="348"/>
        <v>80015521846</v>
      </c>
      <c r="N210" s="51">
        <f t="shared" si="303"/>
        <v>7.8053330383216117E-3</v>
      </c>
      <c r="O210" s="50">
        <f t="shared" si="348"/>
        <v>0</v>
      </c>
      <c r="P210" s="50">
        <f t="shared" si="348"/>
        <v>80015521846</v>
      </c>
      <c r="Q210" s="50">
        <f t="shared" si="348"/>
        <v>0</v>
      </c>
      <c r="R210" s="50">
        <f t="shared" si="348"/>
        <v>80015521846</v>
      </c>
      <c r="S210" s="50">
        <f t="shared" si="348"/>
        <v>0</v>
      </c>
      <c r="T210" s="50">
        <f t="shared" si="348"/>
        <v>0</v>
      </c>
      <c r="U210" s="50">
        <f t="shared" si="348"/>
        <v>16817128222</v>
      </c>
      <c r="V210" s="50">
        <f t="shared" ref="V210:X212" si="349">+V211</f>
        <v>63198393624</v>
      </c>
      <c r="W210" s="50">
        <f t="shared" si="349"/>
        <v>16817128222</v>
      </c>
      <c r="X210" s="50">
        <f t="shared" si="349"/>
        <v>0</v>
      </c>
      <c r="Y210" s="52">
        <f t="shared" si="333"/>
        <v>1</v>
      </c>
      <c r="Z210" s="52">
        <f t="shared" si="334"/>
        <v>0.21017332430033628</v>
      </c>
      <c r="AA210" s="52">
        <f t="shared" si="335"/>
        <v>0.21017332430033628</v>
      </c>
      <c r="AB210" s="52">
        <f t="shared" si="255"/>
        <v>0.21017332430033628</v>
      </c>
      <c r="AC210" s="53">
        <f t="shared" si="256"/>
        <v>1</v>
      </c>
    </row>
    <row r="211" spans="1:29" ht="75.75" customHeight="1" x14ac:dyDescent="0.25">
      <c r="A211" s="46" t="s">
        <v>362</v>
      </c>
      <c r="B211" s="47" t="s">
        <v>38</v>
      </c>
      <c r="C211" s="47">
        <v>10</v>
      </c>
      <c r="D211" s="47" t="s">
        <v>39</v>
      </c>
      <c r="E211" s="105" t="s">
        <v>258</v>
      </c>
      <c r="F211" s="50">
        <f t="shared" si="348"/>
        <v>80015521846</v>
      </c>
      <c r="G211" s="50">
        <f t="shared" si="348"/>
        <v>0</v>
      </c>
      <c r="H211" s="50">
        <f t="shared" si="348"/>
        <v>0</v>
      </c>
      <c r="I211" s="50">
        <f t="shared" si="348"/>
        <v>0</v>
      </c>
      <c r="J211" s="50">
        <f t="shared" si="348"/>
        <v>0</v>
      </c>
      <c r="K211" s="50">
        <f t="shared" si="348"/>
        <v>0</v>
      </c>
      <c r="L211" s="50">
        <f t="shared" si="273"/>
        <v>0</v>
      </c>
      <c r="M211" s="50">
        <f t="shared" si="348"/>
        <v>80015521846</v>
      </c>
      <c r="N211" s="51">
        <f t="shared" si="303"/>
        <v>7.8053330383216117E-3</v>
      </c>
      <c r="O211" s="50">
        <f t="shared" si="348"/>
        <v>0</v>
      </c>
      <c r="P211" s="50">
        <f t="shared" si="348"/>
        <v>80015521846</v>
      </c>
      <c r="Q211" s="50">
        <f t="shared" si="348"/>
        <v>0</v>
      </c>
      <c r="R211" s="50">
        <f t="shared" si="348"/>
        <v>80015521846</v>
      </c>
      <c r="S211" s="50">
        <f t="shared" si="348"/>
        <v>0</v>
      </c>
      <c r="T211" s="50">
        <f t="shared" si="348"/>
        <v>0</v>
      </c>
      <c r="U211" s="50">
        <f t="shared" si="348"/>
        <v>16817128222</v>
      </c>
      <c r="V211" s="50">
        <f t="shared" si="349"/>
        <v>63198393624</v>
      </c>
      <c r="W211" s="50">
        <f t="shared" si="349"/>
        <v>16817128222</v>
      </c>
      <c r="X211" s="50">
        <f t="shared" si="349"/>
        <v>0</v>
      </c>
      <c r="Y211" s="52">
        <f t="shared" si="333"/>
        <v>1</v>
      </c>
      <c r="Z211" s="52">
        <f t="shared" si="334"/>
        <v>0.21017332430033628</v>
      </c>
      <c r="AA211" s="52">
        <f t="shared" si="335"/>
        <v>0.21017332430033628</v>
      </c>
      <c r="AB211" s="52">
        <f t="shared" si="255"/>
        <v>0.21017332430033628</v>
      </c>
      <c r="AC211" s="53">
        <f t="shared" si="256"/>
        <v>1</v>
      </c>
    </row>
    <row r="212" spans="1:29" ht="42" customHeight="1" x14ac:dyDescent="0.25">
      <c r="A212" s="46" t="s">
        <v>363</v>
      </c>
      <c r="B212" s="47" t="s">
        <v>38</v>
      </c>
      <c r="C212" s="47">
        <v>10</v>
      </c>
      <c r="D212" s="47" t="s">
        <v>39</v>
      </c>
      <c r="E212" s="105" t="s">
        <v>267</v>
      </c>
      <c r="F212" s="50">
        <f t="shared" si="348"/>
        <v>80015521846</v>
      </c>
      <c r="G212" s="50">
        <f t="shared" si="348"/>
        <v>0</v>
      </c>
      <c r="H212" s="50">
        <f t="shared" si="348"/>
        <v>0</v>
      </c>
      <c r="I212" s="50">
        <f t="shared" si="348"/>
        <v>0</v>
      </c>
      <c r="J212" s="50">
        <f t="shared" si="348"/>
        <v>0</v>
      </c>
      <c r="K212" s="50">
        <f t="shared" si="348"/>
        <v>0</v>
      </c>
      <c r="L212" s="50">
        <f t="shared" si="273"/>
        <v>0</v>
      </c>
      <c r="M212" s="50">
        <f t="shared" si="348"/>
        <v>80015521846</v>
      </c>
      <c r="N212" s="51">
        <f t="shared" si="303"/>
        <v>7.8053330383216117E-3</v>
      </c>
      <c r="O212" s="50">
        <f t="shared" si="348"/>
        <v>0</v>
      </c>
      <c r="P212" s="50">
        <f t="shared" si="348"/>
        <v>80015521846</v>
      </c>
      <c r="Q212" s="50">
        <f t="shared" si="348"/>
        <v>0</v>
      </c>
      <c r="R212" s="50">
        <f t="shared" si="348"/>
        <v>80015521846</v>
      </c>
      <c r="S212" s="50">
        <f t="shared" si="348"/>
        <v>0</v>
      </c>
      <c r="T212" s="50">
        <f t="shared" si="348"/>
        <v>0</v>
      </c>
      <c r="U212" s="50">
        <f t="shared" si="348"/>
        <v>16817128222</v>
      </c>
      <c r="V212" s="50">
        <f t="shared" si="349"/>
        <v>63198393624</v>
      </c>
      <c r="W212" s="50">
        <f t="shared" si="349"/>
        <v>16817128222</v>
      </c>
      <c r="X212" s="50">
        <f t="shared" si="349"/>
        <v>0</v>
      </c>
      <c r="Y212" s="52">
        <f t="shared" si="333"/>
        <v>1</v>
      </c>
      <c r="Z212" s="52">
        <f t="shared" si="334"/>
        <v>0.21017332430033628</v>
      </c>
      <c r="AA212" s="52">
        <f t="shared" si="335"/>
        <v>0.21017332430033628</v>
      </c>
      <c r="AB212" s="52">
        <f t="shared" si="255"/>
        <v>0.21017332430033628</v>
      </c>
      <c r="AC212" s="53">
        <f t="shared" si="256"/>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73"/>
        <v>0</v>
      </c>
      <c r="M213" s="58">
        <f>+F213+L213</f>
        <v>80015521846</v>
      </c>
      <c r="N213" s="59">
        <f t="shared" si="303"/>
        <v>7.8053330383216117E-3</v>
      </c>
      <c r="O213" s="57">
        <v>0</v>
      </c>
      <c r="P213" s="57">
        <v>80015521846</v>
      </c>
      <c r="Q213" s="57">
        <f t="shared" ref="Q213" si="350">M213-P213</f>
        <v>0</v>
      </c>
      <c r="R213" s="109">
        <v>80015521846</v>
      </c>
      <c r="S213" s="57">
        <f t="shared" ref="S213" si="351">+M213-R213</f>
        <v>0</v>
      </c>
      <c r="T213" s="57">
        <f>P213-R213</f>
        <v>0</v>
      </c>
      <c r="U213" s="109">
        <v>16817128222</v>
      </c>
      <c r="V213" s="57">
        <f t="shared" ref="V213" si="352">+R213-U213</f>
        <v>63198393624</v>
      </c>
      <c r="W213" s="109">
        <v>16817128222</v>
      </c>
      <c r="X213" s="60">
        <f t="shared" ref="X213" si="353">+U213-W213</f>
        <v>0</v>
      </c>
      <c r="Y213" s="61">
        <f t="shared" si="333"/>
        <v>1</v>
      </c>
      <c r="Z213" s="61">
        <f t="shared" si="334"/>
        <v>0.21017332430033628</v>
      </c>
      <c r="AA213" s="61">
        <f t="shared" si="335"/>
        <v>0.21017332430033628</v>
      </c>
      <c r="AB213" s="61">
        <f t="shared" si="255"/>
        <v>0.21017332430033628</v>
      </c>
      <c r="AC213" s="62">
        <f t="shared" si="256"/>
        <v>1</v>
      </c>
    </row>
    <row r="214" spans="1:29" ht="67.5" customHeight="1" x14ac:dyDescent="0.25">
      <c r="A214" s="46" t="s">
        <v>365</v>
      </c>
      <c r="B214" s="115" t="s">
        <v>38</v>
      </c>
      <c r="C214" s="47">
        <v>10</v>
      </c>
      <c r="D214" s="47" t="s">
        <v>39</v>
      </c>
      <c r="E214" s="105" t="s">
        <v>366</v>
      </c>
      <c r="F214" s="50">
        <f t="shared" ref="F214:U216" si="354">+F215</f>
        <v>46376806594</v>
      </c>
      <c r="G214" s="50">
        <f t="shared" si="354"/>
        <v>0</v>
      </c>
      <c r="H214" s="50">
        <f t="shared" si="354"/>
        <v>0</v>
      </c>
      <c r="I214" s="50">
        <f t="shared" si="354"/>
        <v>0</v>
      </c>
      <c r="J214" s="50">
        <f t="shared" si="354"/>
        <v>0</v>
      </c>
      <c r="K214" s="50">
        <f t="shared" si="354"/>
        <v>0</v>
      </c>
      <c r="L214" s="50">
        <f t="shared" si="273"/>
        <v>0</v>
      </c>
      <c r="M214" s="50">
        <f t="shared" si="354"/>
        <v>46376806594</v>
      </c>
      <c r="N214" s="51">
        <f t="shared" si="303"/>
        <v>4.523952507823276E-3</v>
      </c>
      <c r="O214" s="50">
        <f t="shared" si="354"/>
        <v>0</v>
      </c>
      <c r="P214" s="50">
        <f t="shared" si="354"/>
        <v>41924000000</v>
      </c>
      <c r="Q214" s="50">
        <f t="shared" si="348"/>
        <v>4452806594</v>
      </c>
      <c r="R214" s="50">
        <f t="shared" si="354"/>
        <v>41906012019</v>
      </c>
      <c r="S214" s="50">
        <f t="shared" si="354"/>
        <v>4470794575</v>
      </c>
      <c r="T214" s="50">
        <f t="shared" si="354"/>
        <v>17987981</v>
      </c>
      <c r="U214" s="50">
        <f t="shared" si="354"/>
        <v>1536834234</v>
      </c>
      <c r="V214" s="50">
        <f t="shared" ref="V214:X216" si="355">+V215</f>
        <v>40369177785</v>
      </c>
      <c r="W214" s="50">
        <f t="shared" si="355"/>
        <v>1536834234</v>
      </c>
      <c r="X214" s="50">
        <f t="shared" si="355"/>
        <v>0</v>
      </c>
      <c r="Y214" s="52">
        <f t="shared" si="333"/>
        <v>0.90359848158285205</v>
      </c>
      <c r="Z214" s="52">
        <f t="shared" si="334"/>
        <v>3.3137991743459716E-2</v>
      </c>
      <c r="AA214" s="52">
        <f t="shared" si="335"/>
        <v>3.3137991743459716E-2</v>
      </c>
      <c r="AB214" s="52">
        <f t="shared" si="255"/>
        <v>3.6673359261749985E-2</v>
      </c>
      <c r="AC214" s="53">
        <f t="shared" si="256"/>
        <v>1</v>
      </c>
    </row>
    <row r="215" spans="1:29" ht="67.5" customHeight="1" x14ac:dyDescent="0.25">
      <c r="A215" s="46" t="s">
        <v>367</v>
      </c>
      <c r="B215" s="115" t="s">
        <v>38</v>
      </c>
      <c r="C215" s="47">
        <v>10</v>
      </c>
      <c r="D215" s="47" t="s">
        <v>39</v>
      </c>
      <c r="E215" s="105" t="s">
        <v>258</v>
      </c>
      <c r="F215" s="50">
        <f t="shared" si="354"/>
        <v>46376806594</v>
      </c>
      <c r="G215" s="50">
        <f t="shared" si="354"/>
        <v>0</v>
      </c>
      <c r="H215" s="50">
        <f t="shared" si="354"/>
        <v>0</v>
      </c>
      <c r="I215" s="50">
        <f t="shared" si="354"/>
        <v>0</v>
      </c>
      <c r="J215" s="50">
        <f t="shared" si="354"/>
        <v>0</v>
      </c>
      <c r="K215" s="50">
        <f t="shared" si="354"/>
        <v>0</v>
      </c>
      <c r="L215" s="50">
        <f t="shared" si="273"/>
        <v>0</v>
      </c>
      <c r="M215" s="50">
        <f t="shared" si="354"/>
        <v>46376806594</v>
      </c>
      <c r="N215" s="51">
        <f t="shared" si="303"/>
        <v>4.523952507823276E-3</v>
      </c>
      <c r="O215" s="50">
        <f t="shared" si="354"/>
        <v>0</v>
      </c>
      <c r="P215" s="50">
        <f t="shared" si="354"/>
        <v>41924000000</v>
      </c>
      <c r="Q215" s="50">
        <f t="shared" si="348"/>
        <v>4452806594</v>
      </c>
      <c r="R215" s="50">
        <f t="shared" si="354"/>
        <v>41906012019</v>
      </c>
      <c r="S215" s="50">
        <f t="shared" si="354"/>
        <v>4470794575</v>
      </c>
      <c r="T215" s="50">
        <f t="shared" si="354"/>
        <v>17987981</v>
      </c>
      <c r="U215" s="50">
        <f t="shared" si="354"/>
        <v>1536834234</v>
      </c>
      <c r="V215" s="50">
        <f t="shared" si="355"/>
        <v>40369177785</v>
      </c>
      <c r="W215" s="50">
        <f t="shared" si="355"/>
        <v>1536834234</v>
      </c>
      <c r="X215" s="50">
        <f t="shared" si="355"/>
        <v>0</v>
      </c>
      <c r="Y215" s="52">
        <f t="shared" si="333"/>
        <v>0.90359848158285205</v>
      </c>
      <c r="Z215" s="52">
        <f t="shared" si="334"/>
        <v>3.3137991743459716E-2</v>
      </c>
      <c r="AA215" s="52">
        <f t="shared" si="335"/>
        <v>3.3137991743459716E-2</v>
      </c>
      <c r="AB215" s="52">
        <f t="shared" si="255"/>
        <v>3.6673359261749985E-2</v>
      </c>
      <c r="AC215" s="53">
        <f t="shared" si="256"/>
        <v>1</v>
      </c>
    </row>
    <row r="216" spans="1:29" ht="41.25" customHeight="1" x14ac:dyDescent="0.25">
      <c r="A216" s="46" t="s">
        <v>368</v>
      </c>
      <c r="B216" s="115" t="s">
        <v>38</v>
      </c>
      <c r="C216" s="47">
        <v>10</v>
      </c>
      <c r="D216" s="47" t="s">
        <v>39</v>
      </c>
      <c r="E216" s="48" t="s">
        <v>267</v>
      </c>
      <c r="F216" s="50">
        <f t="shared" si="354"/>
        <v>46376806594</v>
      </c>
      <c r="G216" s="50">
        <f t="shared" si="354"/>
        <v>0</v>
      </c>
      <c r="H216" s="50">
        <f t="shared" si="354"/>
        <v>0</v>
      </c>
      <c r="I216" s="50">
        <f t="shared" si="354"/>
        <v>0</v>
      </c>
      <c r="J216" s="50">
        <f t="shared" si="354"/>
        <v>0</v>
      </c>
      <c r="K216" s="50">
        <f t="shared" si="354"/>
        <v>0</v>
      </c>
      <c r="L216" s="50">
        <f t="shared" si="273"/>
        <v>0</v>
      </c>
      <c r="M216" s="50">
        <f t="shared" si="354"/>
        <v>46376806594</v>
      </c>
      <c r="N216" s="51">
        <f t="shared" si="303"/>
        <v>4.523952507823276E-3</v>
      </c>
      <c r="O216" s="50">
        <f t="shared" si="354"/>
        <v>0</v>
      </c>
      <c r="P216" s="50">
        <f t="shared" si="354"/>
        <v>41924000000</v>
      </c>
      <c r="Q216" s="50">
        <f t="shared" si="348"/>
        <v>4452806594</v>
      </c>
      <c r="R216" s="50">
        <f t="shared" si="354"/>
        <v>41906012019</v>
      </c>
      <c r="S216" s="50">
        <f t="shared" si="354"/>
        <v>4470794575</v>
      </c>
      <c r="T216" s="50">
        <f t="shared" si="354"/>
        <v>17987981</v>
      </c>
      <c r="U216" s="50">
        <f t="shared" si="354"/>
        <v>1536834234</v>
      </c>
      <c r="V216" s="50">
        <f t="shared" si="355"/>
        <v>40369177785</v>
      </c>
      <c r="W216" s="50">
        <f t="shared" si="355"/>
        <v>1536834234</v>
      </c>
      <c r="X216" s="50">
        <f t="shared" si="355"/>
        <v>0</v>
      </c>
      <c r="Y216" s="52">
        <f t="shared" si="333"/>
        <v>0.90359848158285205</v>
      </c>
      <c r="Z216" s="52">
        <f t="shared" si="334"/>
        <v>3.3137991743459716E-2</v>
      </c>
      <c r="AA216" s="52">
        <f t="shared" si="335"/>
        <v>3.3137991743459716E-2</v>
      </c>
      <c r="AB216" s="52">
        <f t="shared" si="255"/>
        <v>3.6673359261749985E-2</v>
      </c>
      <c r="AC216" s="53">
        <f t="shared" si="256"/>
        <v>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73"/>
        <v>0</v>
      </c>
      <c r="M217" s="58">
        <f>+F217+L217</f>
        <v>46376806594</v>
      </c>
      <c r="N217" s="59">
        <f t="shared" si="303"/>
        <v>4.523952507823276E-3</v>
      </c>
      <c r="O217" s="57">
        <v>0</v>
      </c>
      <c r="P217" s="57">
        <v>41924000000</v>
      </c>
      <c r="Q217" s="57">
        <f t="shared" ref="Q217" si="356">M217-P217</f>
        <v>4452806594</v>
      </c>
      <c r="R217" s="57">
        <v>41906012019</v>
      </c>
      <c r="S217" s="57">
        <f t="shared" ref="S217" si="357">+M217-R217</f>
        <v>4470794575</v>
      </c>
      <c r="T217" s="57">
        <f>P217-R217</f>
        <v>17987981</v>
      </c>
      <c r="U217" s="57">
        <v>1536834234</v>
      </c>
      <c r="V217" s="57">
        <f t="shared" ref="V217" si="358">+R217-U217</f>
        <v>40369177785</v>
      </c>
      <c r="W217" s="57">
        <v>1536834234</v>
      </c>
      <c r="X217" s="60">
        <f t="shared" ref="X217" si="359">+U217-W217</f>
        <v>0</v>
      </c>
      <c r="Y217" s="61">
        <f t="shared" si="333"/>
        <v>0.90359848158285205</v>
      </c>
      <c r="Z217" s="61">
        <f t="shared" si="334"/>
        <v>3.3137991743459716E-2</v>
      </c>
      <c r="AA217" s="61">
        <f t="shared" si="335"/>
        <v>3.3137991743459716E-2</v>
      </c>
      <c r="AB217" s="61">
        <f t="shared" si="255"/>
        <v>3.6673359261749985E-2</v>
      </c>
      <c r="AC217" s="62">
        <f t="shared" si="256"/>
        <v>1</v>
      </c>
    </row>
    <row r="218" spans="1:29" ht="88.5" customHeight="1" x14ac:dyDescent="0.25">
      <c r="A218" s="46" t="s">
        <v>370</v>
      </c>
      <c r="B218" s="115" t="s">
        <v>38</v>
      </c>
      <c r="C218" s="47">
        <v>10</v>
      </c>
      <c r="D218" s="47" t="s">
        <v>39</v>
      </c>
      <c r="E218" s="105" t="s">
        <v>371</v>
      </c>
      <c r="F218" s="50">
        <f t="shared" ref="F218:U220" si="360">+F219</f>
        <v>367475464543</v>
      </c>
      <c r="G218" s="50">
        <f t="shared" si="360"/>
        <v>0</v>
      </c>
      <c r="H218" s="50">
        <f t="shared" si="360"/>
        <v>0</v>
      </c>
      <c r="I218" s="50">
        <f t="shared" si="360"/>
        <v>0</v>
      </c>
      <c r="J218" s="50">
        <f t="shared" si="360"/>
        <v>0</v>
      </c>
      <c r="K218" s="50">
        <f t="shared" si="360"/>
        <v>0</v>
      </c>
      <c r="L218" s="50">
        <f t="shared" si="273"/>
        <v>0</v>
      </c>
      <c r="M218" s="50">
        <f t="shared" si="360"/>
        <v>367475464543</v>
      </c>
      <c r="N218" s="51">
        <f t="shared" si="303"/>
        <v>3.5846399773414035E-2</v>
      </c>
      <c r="O218" s="50">
        <f t="shared" si="360"/>
        <v>0</v>
      </c>
      <c r="P218" s="50">
        <f t="shared" si="360"/>
        <v>367475464543</v>
      </c>
      <c r="Q218" s="50">
        <f t="shared" si="360"/>
        <v>0</v>
      </c>
      <c r="R218" s="50">
        <f t="shared" si="360"/>
        <v>367475464543</v>
      </c>
      <c r="S218" s="50">
        <f t="shared" si="360"/>
        <v>0</v>
      </c>
      <c r="T218" s="50">
        <f t="shared" si="360"/>
        <v>0</v>
      </c>
      <c r="U218" s="50">
        <f t="shared" si="360"/>
        <v>0</v>
      </c>
      <c r="V218" s="50">
        <f t="shared" ref="V218:X220" si="361">+V219</f>
        <v>367475464543</v>
      </c>
      <c r="W218" s="50">
        <f t="shared" si="361"/>
        <v>0</v>
      </c>
      <c r="X218" s="50">
        <f t="shared" si="361"/>
        <v>0</v>
      </c>
      <c r="Y218" s="52">
        <f t="shared" si="333"/>
        <v>1</v>
      </c>
      <c r="Z218" s="52">
        <f t="shared" si="334"/>
        <v>0</v>
      </c>
      <c r="AA218" s="52">
        <f t="shared" si="335"/>
        <v>0</v>
      </c>
      <c r="AB218" s="52">
        <f t="shared" si="255"/>
        <v>0</v>
      </c>
      <c r="AC218" s="53" t="s">
        <v>41</v>
      </c>
    </row>
    <row r="219" spans="1:29" ht="83.25" customHeight="1" x14ac:dyDescent="0.25">
      <c r="A219" s="46" t="s">
        <v>372</v>
      </c>
      <c r="B219" s="115" t="s">
        <v>38</v>
      </c>
      <c r="C219" s="47">
        <v>10</v>
      </c>
      <c r="D219" s="47" t="s">
        <v>39</v>
      </c>
      <c r="E219" s="105" t="s">
        <v>258</v>
      </c>
      <c r="F219" s="50">
        <f t="shared" si="360"/>
        <v>367475464543</v>
      </c>
      <c r="G219" s="50">
        <f t="shared" si="360"/>
        <v>0</v>
      </c>
      <c r="H219" s="50">
        <f t="shared" si="360"/>
        <v>0</v>
      </c>
      <c r="I219" s="50">
        <f t="shared" si="360"/>
        <v>0</v>
      </c>
      <c r="J219" s="50">
        <f t="shared" si="360"/>
        <v>0</v>
      </c>
      <c r="K219" s="50">
        <f t="shared" si="360"/>
        <v>0</v>
      </c>
      <c r="L219" s="50">
        <f t="shared" si="273"/>
        <v>0</v>
      </c>
      <c r="M219" s="50">
        <f t="shared" si="360"/>
        <v>367475464543</v>
      </c>
      <c r="N219" s="51">
        <f t="shared" si="303"/>
        <v>3.5846399773414035E-2</v>
      </c>
      <c r="O219" s="50">
        <f t="shared" si="360"/>
        <v>0</v>
      </c>
      <c r="P219" s="50">
        <f t="shared" si="360"/>
        <v>367475464543</v>
      </c>
      <c r="Q219" s="50">
        <f t="shared" si="360"/>
        <v>0</v>
      </c>
      <c r="R219" s="50">
        <f t="shared" si="360"/>
        <v>367475464543</v>
      </c>
      <c r="S219" s="50">
        <f t="shared" si="360"/>
        <v>0</v>
      </c>
      <c r="T219" s="50">
        <f t="shared" si="360"/>
        <v>0</v>
      </c>
      <c r="U219" s="50">
        <f t="shared" si="360"/>
        <v>0</v>
      </c>
      <c r="V219" s="50">
        <f t="shared" si="361"/>
        <v>367475464543</v>
      </c>
      <c r="W219" s="50">
        <f t="shared" si="361"/>
        <v>0</v>
      </c>
      <c r="X219" s="50">
        <f t="shared" si="361"/>
        <v>0</v>
      </c>
      <c r="Y219" s="52">
        <f t="shared" si="333"/>
        <v>1</v>
      </c>
      <c r="Z219" s="52">
        <f t="shared" si="334"/>
        <v>0</v>
      </c>
      <c r="AA219" s="52">
        <f t="shared" si="335"/>
        <v>0</v>
      </c>
      <c r="AB219" s="52">
        <f t="shared" si="255"/>
        <v>0</v>
      </c>
      <c r="AC219" s="53" t="s">
        <v>41</v>
      </c>
    </row>
    <row r="220" spans="1:29" ht="42" customHeight="1" x14ac:dyDescent="0.25">
      <c r="A220" s="46" t="s">
        <v>373</v>
      </c>
      <c r="B220" s="115" t="s">
        <v>38</v>
      </c>
      <c r="C220" s="47">
        <v>10</v>
      </c>
      <c r="D220" s="47" t="s">
        <v>39</v>
      </c>
      <c r="E220" s="48" t="s">
        <v>267</v>
      </c>
      <c r="F220" s="50">
        <f t="shared" si="360"/>
        <v>367475464543</v>
      </c>
      <c r="G220" s="50">
        <f t="shared" si="360"/>
        <v>0</v>
      </c>
      <c r="H220" s="50">
        <f t="shared" si="360"/>
        <v>0</v>
      </c>
      <c r="I220" s="50">
        <f t="shared" si="360"/>
        <v>0</v>
      </c>
      <c r="J220" s="50">
        <f t="shared" si="360"/>
        <v>0</v>
      </c>
      <c r="K220" s="50">
        <f t="shared" si="360"/>
        <v>0</v>
      </c>
      <c r="L220" s="50">
        <f t="shared" si="273"/>
        <v>0</v>
      </c>
      <c r="M220" s="50">
        <f t="shared" si="360"/>
        <v>367475464543</v>
      </c>
      <c r="N220" s="51">
        <f t="shared" si="303"/>
        <v>3.5846399773414035E-2</v>
      </c>
      <c r="O220" s="50">
        <f t="shared" si="360"/>
        <v>0</v>
      </c>
      <c r="P220" s="50">
        <f t="shared" si="360"/>
        <v>367475464543</v>
      </c>
      <c r="Q220" s="50">
        <f t="shared" si="360"/>
        <v>0</v>
      </c>
      <c r="R220" s="50">
        <f t="shared" si="360"/>
        <v>367475464543</v>
      </c>
      <c r="S220" s="50">
        <f t="shared" si="360"/>
        <v>0</v>
      </c>
      <c r="T220" s="50">
        <f t="shared" si="360"/>
        <v>0</v>
      </c>
      <c r="U220" s="50">
        <f t="shared" si="360"/>
        <v>0</v>
      </c>
      <c r="V220" s="50">
        <f t="shared" si="361"/>
        <v>367475464543</v>
      </c>
      <c r="W220" s="50">
        <f t="shared" si="361"/>
        <v>0</v>
      </c>
      <c r="X220" s="50">
        <f t="shared" si="361"/>
        <v>0</v>
      </c>
      <c r="Y220" s="52">
        <f t="shared" si="333"/>
        <v>1</v>
      </c>
      <c r="Z220" s="52">
        <f t="shared" si="334"/>
        <v>0</v>
      </c>
      <c r="AA220" s="52">
        <f t="shared" si="335"/>
        <v>0</v>
      </c>
      <c r="AB220" s="52">
        <f t="shared" si="255"/>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73"/>
        <v>0</v>
      </c>
      <c r="M221" s="58">
        <f>+F221+L221</f>
        <v>367475464543</v>
      </c>
      <c r="N221" s="59">
        <f t="shared" si="303"/>
        <v>3.5846399773414035E-2</v>
      </c>
      <c r="O221" s="57">
        <v>0</v>
      </c>
      <c r="P221" s="57">
        <v>367475464543</v>
      </c>
      <c r="Q221" s="57">
        <f t="shared" ref="Q221" si="362">M221-P221</f>
        <v>0</v>
      </c>
      <c r="R221" s="57">
        <v>367475464543</v>
      </c>
      <c r="S221" s="57">
        <f t="shared" ref="S221" si="363">+M221-R221</f>
        <v>0</v>
      </c>
      <c r="T221" s="57">
        <f>P221-R221</f>
        <v>0</v>
      </c>
      <c r="U221" s="57">
        <v>0</v>
      </c>
      <c r="V221" s="57">
        <f t="shared" ref="V221" si="364">+R221-U221</f>
        <v>367475464543</v>
      </c>
      <c r="W221" s="57">
        <v>0</v>
      </c>
      <c r="X221" s="60">
        <f t="shared" ref="X221" si="365">+U221-W221</f>
        <v>0</v>
      </c>
      <c r="Y221" s="61">
        <f t="shared" si="333"/>
        <v>1</v>
      </c>
      <c r="Z221" s="61">
        <f t="shared" si="334"/>
        <v>0</v>
      </c>
      <c r="AA221" s="61">
        <f t="shared" si="335"/>
        <v>0</v>
      </c>
      <c r="AB221" s="61">
        <f t="shared" ref="AB221:AB270" si="366">+U221/R221</f>
        <v>0</v>
      </c>
      <c r="AC221" s="62" t="s">
        <v>41</v>
      </c>
    </row>
    <row r="222" spans="1:29" ht="84" customHeight="1" x14ac:dyDescent="0.25">
      <c r="A222" s="46" t="s">
        <v>375</v>
      </c>
      <c r="B222" s="115" t="s">
        <v>38</v>
      </c>
      <c r="C222" s="47">
        <v>10</v>
      </c>
      <c r="D222" s="47" t="s">
        <v>39</v>
      </c>
      <c r="E222" s="105" t="s">
        <v>376</v>
      </c>
      <c r="F222" s="50">
        <f t="shared" ref="F222:U224" si="367">+F223</f>
        <v>179912305650</v>
      </c>
      <c r="G222" s="50">
        <f t="shared" si="367"/>
        <v>0</v>
      </c>
      <c r="H222" s="50">
        <f t="shared" si="367"/>
        <v>0</v>
      </c>
      <c r="I222" s="50">
        <f t="shared" si="367"/>
        <v>0</v>
      </c>
      <c r="J222" s="50">
        <f t="shared" si="367"/>
        <v>0</v>
      </c>
      <c r="K222" s="50">
        <f t="shared" si="367"/>
        <v>0</v>
      </c>
      <c r="L222" s="50">
        <f t="shared" si="273"/>
        <v>0</v>
      </c>
      <c r="M222" s="50">
        <f t="shared" si="367"/>
        <v>179912305650</v>
      </c>
      <c r="N222" s="51">
        <f t="shared" si="303"/>
        <v>1.7550038178758203E-2</v>
      </c>
      <c r="O222" s="50">
        <f t="shared" si="367"/>
        <v>0</v>
      </c>
      <c r="P222" s="50">
        <f t="shared" si="367"/>
        <v>179912305650</v>
      </c>
      <c r="Q222" s="50">
        <f t="shared" si="367"/>
        <v>0</v>
      </c>
      <c r="R222" s="50">
        <f t="shared" si="367"/>
        <v>179912305650</v>
      </c>
      <c r="S222" s="50">
        <f t="shared" si="367"/>
        <v>0</v>
      </c>
      <c r="T222" s="50">
        <f t="shared" si="367"/>
        <v>0</v>
      </c>
      <c r="U222" s="50">
        <f t="shared" si="367"/>
        <v>0</v>
      </c>
      <c r="V222" s="50">
        <f t="shared" ref="V222:X224" si="368">+V223</f>
        <v>179912305650</v>
      </c>
      <c r="W222" s="50">
        <f t="shared" si="368"/>
        <v>0</v>
      </c>
      <c r="X222" s="50">
        <f t="shared" si="368"/>
        <v>0</v>
      </c>
      <c r="Y222" s="52">
        <f t="shared" si="333"/>
        <v>1</v>
      </c>
      <c r="Z222" s="52">
        <f t="shared" si="334"/>
        <v>0</v>
      </c>
      <c r="AA222" s="52">
        <f t="shared" si="335"/>
        <v>0</v>
      </c>
      <c r="AB222" s="52">
        <f t="shared" si="366"/>
        <v>0</v>
      </c>
      <c r="AC222" s="53" t="s">
        <v>41</v>
      </c>
    </row>
    <row r="223" spans="1:29" ht="76.5" customHeight="1" x14ac:dyDescent="0.25">
      <c r="A223" s="46" t="s">
        <v>377</v>
      </c>
      <c r="B223" s="115" t="s">
        <v>38</v>
      </c>
      <c r="C223" s="47">
        <v>10</v>
      </c>
      <c r="D223" s="47" t="s">
        <v>39</v>
      </c>
      <c r="E223" s="105" t="s">
        <v>258</v>
      </c>
      <c r="F223" s="50">
        <f t="shared" si="367"/>
        <v>179912305650</v>
      </c>
      <c r="G223" s="50">
        <f t="shared" si="367"/>
        <v>0</v>
      </c>
      <c r="H223" s="50">
        <f t="shared" si="367"/>
        <v>0</v>
      </c>
      <c r="I223" s="50">
        <f t="shared" si="367"/>
        <v>0</v>
      </c>
      <c r="J223" s="50">
        <f t="shared" si="367"/>
        <v>0</v>
      </c>
      <c r="K223" s="50">
        <f t="shared" si="367"/>
        <v>0</v>
      </c>
      <c r="L223" s="50">
        <f t="shared" si="273"/>
        <v>0</v>
      </c>
      <c r="M223" s="50">
        <f t="shared" si="367"/>
        <v>179912305650</v>
      </c>
      <c r="N223" s="51">
        <f t="shared" si="303"/>
        <v>1.7550038178758203E-2</v>
      </c>
      <c r="O223" s="50">
        <f t="shared" si="367"/>
        <v>0</v>
      </c>
      <c r="P223" s="50">
        <f t="shared" si="367"/>
        <v>179912305650</v>
      </c>
      <c r="Q223" s="50">
        <f t="shared" si="367"/>
        <v>0</v>
      </c>
      <c r="R223" s="50">
        <f t="shared" si="367"/>
        <v>179912305650</v>
      </c>
      <c r="S223" s="50">
        <f t="shared" si="367"/>
        <v>0</v>
      </c>
      <c r="T223" s="50">
        <f t="shared" si="367"/>
        <v>0</v>
      </c>
      <c r="U223" s="50">
        <f t="shared" si="367"/>
        <v>0</v>
      </c>
      <c r="V223" s="50">
        <f t="shared" si="368"/>
        <v>179912305650</v>
      </c>
      <c r="W223" s="50">
        <f t="shared" si="368"/>
        <v>0</v>
      </c>
      <c r="X223" s="50">
        <f t="shared" si="368"/>
        <v>0</v>
      </c>
      <c r="Y223" s="52">
        <f t="shared" si="333"/>
        <v>1</v>
      </c>
      <c r="Z223" s="52">
        <f t="shared" si="334"/>
        <v>0</v>
      </c>
      <c r="AA223" s="52">
        <f t="shared" si="335"/>
        <v>0</v>
      </c>
      <c r="AB223" s="52">
        <f t="shared" si="366"/>
        <v>0</v>
      </c>
      <c r="AC223" s="53" t="s">
        <v>41</v>
      </c>
    </row>
    <row r="224" spans="1:29" ht="42" customHeight="1" x14ac:dyDescent="0.25">
      <c r="A224" s="46" t="s">
        <v>378</v>
      </c>
      <c r="B224" s="115" t="s">
        <v>38</v>
      </c>
      <c r="C224" s="47">
        <v>10</v>
      </c>
      <c r="D224" s="47" t="s">
        <v>39</v>
      </c>
      <c r="E224" s="48" t="s">
        <v>267</v>
      </c>
      <c r="F224" s="50">
        <f t="shared" si="367"/>
        <v>179912305650</v>
      </c>
      <c r="G224" s="50">
        <f t="shared" si="367"/>
        <v>0</v>
      </c>
      <c r="H224" s="50">
        <f t="shared" si="367"/>
        <v>0</v>
      </c>
      <c r="I224" s="50">
        <f t="shared" si="367"/>
        <v>0</v>
      </c>
      <c r="J224" s="50">
        <f t="shared" si="367"/>
        <v>0</v>
      </c>
      <c r="K224" s="50">
        <f t="shared" si="367"/>
        <v>0</v>
      </c>
      <c r="L224" s="50">
        <f t="shared" si="273"/>
        <v>0</v>
      </c>
      <c r="M224" s="50">
        <f t="shared" si="367"/>
        <v>179912305650</v>
      </c>
      <c r="N224" s="51">
        <f t="shared" si="303"/>
        <v>1.7550038178758203E-2</v>
      </c>
      <c r="O224" s="50">
        <f t="shared" si="367"/>
        <v>0</v>
      </c>
      <c r="P224" s="50">
        <f t="shared" si="367"/>
        <v>179912305650</v>
      </c>
      <c r="Q224" s="50">
        <f t="shared" si="367"/>
        <v>0</v>
      </c>
      <c r="R224" s="50">
        <f t="shared" si="367"/>
        <v>179912305650</v>
      </c>
      <c r="S224" s="50">
        <f t="shared" si="367"/>
        <v>0</v>
      </c>
      <c r="T224" s="50">
        <f t="shared" si="367"/>
        <v>0</v>
      </c>
      <c r="U224" s="50">
        <f t="shared" si="367"/>
        <v>0</v>
      </c>
      <c r="V224" s="50">
        <f t="shared" si="368"/>
        <v>179912305650</v>
      </c>
      <c r="W224" s="50">
        <f t="shared" si="368"/>
        <v>0</v>
      </c>
      <c r="X224" s="50">
        <f t="shared" si="368"/>
        <v>0</v>
      </c>
      <c r="Y224" s="52">
        <f t="shared" si="333"/>
        <v>1</v>
      </c>
      <c r="Z224" s="52">
        <f t="shared" si="334"/>
        <v>0</v>
      </c>
      <c r="AA224" s="52">
        <f t="shared" si="335"/>
        <v>0</v>
      </c>
      <c r="AB224" s="52">
        <f t="shared" si="366"/>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73"/>
        <v>0</v>
      </c>
      <c r="M225" s="58">
        <f>+F225+L225</f>
        <v>179912305650</v>
      </c>
      <c r="N225" s="59">
        <f t="shared" si="303"/>
        <v>1.7550038178758203E-2</v>
      </c>
      <c r="O225" s="57">
        <v>0</v>
      </c>
      <c r="P225" s="57">
        <v>179912305650</v>
      </c>
      <c r="Q225" s="57">
        <f t="shared" ref="Q225" si="369">M225-P225</f>
        <v>0</v>
      </c>
      <c r="R225" s="57">
        <v>179912305650</v>
      </c>
      <c r="S225" s="57">
        <f t="shared" ref="S225" si="370">+M225-R225</f>
        <v>0</v>
      </c>
      <c r="T225" s="57">
        <f>P225-R225</f>
        <v>0</v>
      </c>
      <c r="U225" s="57">
        <v>0</v>
      </c>
      <c r="V225" s="57">
        <f t="shared" ref="V225" si="371">+R225-U225</f>
        <v>179912305650</v>
      </c>
      <c r="W225" s="57">
        <v>0</v>
      </c>
      <c r="X225" s="60">
        <f t="shared" ref="X225" si="372">+U225-W225</f>
        <v>0</v>
      </c>
      <c r="Y225" s="61">
        <f t="shared" si="333"/>
        <v>1</v>
      </c>
      <c r="Z225" s="61">
        <f t="shared" si="334"/>
        <v>0</v>
      </c>
      <c r="AA225" s="61">
        <f t="shared" si="335"/>
        <v>0</v>
      </c>
      <c r="AB225" s="61">
        <f t="shared" si="366"/>
        <v>0</v>
      </c>
      <c r="AC225" s="62" t="s">
        <v>41</v>
      </c>
    </row>
    <row r="226" spans="1:29" ht="85.5" customHeight="1" x14ac:dyDescent="0.25">
      <c r="A226" s="46" t="s">
        <v>380</v>
      </c>
      <c r="B226" s="115" t="s">
        <v>38</v>
      </c>
      <c r="C226" s="47">
        <v>10</v>
      </c>
      <c r="D226" s="47" t="s">
        <v>39</v>
      </c>
      <c r="E226" s="105" t="s">
        <v>381</v>
      </c>
      <c r="F226" s="50">
        <f t="shared" ref="F226:U228" si="373">+F227</f>
        <v>247257176862</v>
      </c>
      <c r="G226" s="50">
        <f t="shared" si="373"/>
        <v>0</v>
      </c>
      <c r="H226" s="50">
        <f t="shared" si="373"/>
        <v>0</v>
      </c>
      <c r="I226" s="50">
        <f t="shared" si="373"/>
        <v>0</v>
      </c>
      <c r="J226" s="50">
        <f t="shared" si="373"/>
        <v>0</v>
      </c>
      <c r="K226" s="50">
        <f t="shared" si="373"/>
        <v>0</v>
      </c>
      <c r="L226" s="50">
        <f t="shared" si="273"/>
        <v>0</v>
      </c>
      <c r="M226" s="50">
        <f t="shared" si="373"/>
        <v>247257176862</v>
      </c>
      <c r="N226" s="51">
        <f t="shared" si="303"/>
        <v>2.4119377928166024E-2</v>
      </c>
      <c r="O226" s="50">
        <f t="shared" si="373"/>
        <v>0</v>
      </c>
      <c r="P226" s="50">
        <f t="shared" si="373"/>
        <v>247257176862</v>
      </c>
      <c r="Q226" s="50">
        <f t="shared" si="373"/>
        <v>0</v>
      </c>
      <c r="R226" s="50">
        <f t="shared" si="373"/>
        <v>247257176862</v>
      </c>
      <c r="S226" s="50">
        <f t="shared" si="373"/>
        <v>0</v>
      </c>
      <c r="T226" s="50">
        <f t="shared" si="373"/>
        <v>0</v>
      </c>
      <c r="U226" s="50">
        <f t="shared" si="373"/>
        <v>0</v>
      </c>
      <c r="V226" s="50">
        <f t="shared" ref="V226:X228" si="374">+V227</f>
        <v>247257176862</v>
      </c>
      <c r="W226" s="50">
        <f t="shared" si="374"/>
        <v>0</v>
      </c>
      <c r="X226" s="50">
        <f t="shared" si="374"/>
        <v>0</v>
      </c>
      <c r="Y226" s="52">
        <f t="shared" si="333"/>
        <v>1</v>
      </c>
      <c r="Z226" s="52">
        <f t="shared" si="334"/>
        <v>0</v>
      </c>
      <c r="AA226" s="52">
        <f t="shared" si="335"/>
        <v>0</v>
      </c>
      <c r="AB226" s="52">
        <f t="shared" si="366"/>
        <v>0</v>
      </c>
      <c r="AC226" s="53" t="s">
        <v>41</v>
      </c>
    </row>
    <row r="227" spans="1:29" ht="85.5" customHeight="1" x14ac:dyDescent="0.25">
      <c r="A227" s="46" t="s">
        <v>382</v>
      </c>
      <c r="B227" s="115" t="s">
        <v>38</v>
      </c>
      <c r="C227" s="47">
        <v>10</v>
      </c>
      <c r="D227" s="47" t="s">
        <v>39</v>
      </c>
      <c r="E227" s="105" t="s">
        <v>258</v>
      </c>
      <c r="F227" s="50">
        <f t="shared" si="373"/>
        <v>247257176862</v>
      </c>
      <c r="G227" s="50">
        <f t="shared" si="373"/>
        <v>0</v>
      </c>
      <c r="H227" s="50">
        <f t="shared" si="373"/>
        <v>0</v>
      </c>
      <c r="I227" s="50">
        <f t="shared" si="373"/>
        <v>0</v>
      </c>
      <c r="J227" s="50">
        <f t="shared" si="373"/>
        <v>0</v>
      </c>
      <c r="K227" s="50">
        <f t="shared" si="373"/>
        <v>0</v>
      </c>
      <c r="L227" s="50">
        <f t="shared" si="273"/>
        <v>0</v>
      </c>
      <c r="M227" s="50">
        <f t="shared" si="373"/>
        <v>247257176862</v>
      </c>
      <c r="N227" s="51">
        <f t="shared" si="303"/>
        <v>2.4119377928166024E-2</v>
      </c>
      <c r="O227" s="50">
        <f t="shared" si="373"/>
        <v>0</v>
      </c>
      <c r="P227" s="50">
        <f t="shared" si="373"/>
        <v>247257176862</v>
      </c>
      <c r="Q227" s="50">
        <f t="shared" si="373"/>
        <v>0</v>
      </c>
      <c r="R227" s="50">
        <f t="shared" si="373"/>
        <v>247257176862</v>
      </c>
      <c r="S227" s="50">
        <f t="shared" si="373"/>
        <v>0</v>
      </c>
      <c r="T227" s="50">
        <f t="shared" si="373"/>
        <v>0</v>
      </c>
      <c r="U227" s="50">
        <f t="shared" si="373"/>
        <v>0</v>
      </c>
      <c r="V227" s="50">
        <f t="shared" si="374"/>
        <v>247257176862</v>
      </c>
      <c r="W227" s="50">
        <f t="shared" si="374"/>
        <v>0</v>
      </c>
      <c r="X227" s="50">
        <f t="shared" si="374"/>
        <v>0</v>
      </c>
      <c r="Y227" s="52">
        <f t="shared" si="333"/>
        <v>1</v>
      </c>
      <c r="Z227" s="52">
        <f t="shared" si="334"/>
        <v>0</v>
      </c>
      <c r="AA227" s="52">
        <f t="shared" si="335"/>
        <v>0</v>
      </c>
      <c r="AB227" s="52">
        <f t="shared" si="366"/>
        <v>0</v>
      </c>
      <c r="AC227" s="53" t="s">
        <v>41</v>
      </c>
    </row>
    <row r="228" spans="1:29" ht="42" customHeight="1" x14ac:dyDescent="0.25">
      <c r="A228" s="46" t="s">
        <v>383</v>
      </c>
      <c r="B228" s="115" t="s">
        <v>38</v>
      </c>
      <c r="C228" s="47">
        <v>10</v>
      </c>
      <c r="D228" s="47" t="s">
        <v>39</v>
      </c>
      <c r="E228" s="105" t="s">
        <v>267</v>
      </c>
      <c r="F228" s="50">
        <f t="shared" si="373"/>
        <v>247257176862</v>
      </c>
      <c r="G228" s="50">
        <f t="shared" si="373"/>
        <v>0</v>
      </c>
      <c r="H228" s="50">
        <f t="shared" si="373"/>
        <v>0</v>
      </c>
      <c r="I228" s="50">
        <f t="shared" si="373"/>
        <v>0</v>
      </c>
      <c r="J228" s="50">
        <f t="shared" si="373"/>
        <v>0</v>
      </c>
      <c r="K228" s="50">
        <f t="shared" si="373"/>
        <v>0</v>
      </c>
      <c r="L228" s="50">
        <f t="shared" si="273"/>
        <v>0</v>
      </c>
      <c r="M228" s="50">
        <f t="shared" si="373"/>
        <v>247257176862</v>
      </c>
      <c r="N228" s="51">
        <f t="shared" si="303"/>
        <v>2.4119377928166024E-2</v>
      </c>
      <c r="O228" s="50">
        <f t="shared" si="373"/>
        <v>0</v>
      </c>
      <c r="P228" s="50">
        <f t="shared" si="373"/>
        <v>247257176862</v>
      </c>
      <c r="Q228" s="50">
        <f t="shared" si="373"/>
        <v>0</v>
      </c>
      <c r="R228" s="50">
        <f t="shared" si="373"/>
        <v>247257176862</v>
      </c>
      <c r="S228" s="50">
        <f t="shared" si="373"/>
        <v>0</v>
      </c>
      <c r="T228" s="50">
        <f t="shared" si="373"/>
        <v>0</v>
      </c>
      <c r="U228" s="50">
        <f t="shared" si="373"/>
        <v>0</v>
      </c>
      <c r="V228" s="50">
        <f t="shared" si="374"/>
        <v>247257176862</v>
      </c>
      <c r="W228" s="50">
        <f t="shared" si="374"/>
        <v>0</v>
      </c>
      <c r="X228" s="50">
        <f t="shared" si="374"/>
        <v>0</v>
      </c>
      <c r="Y228" s="52">
        <f t="shared" si="333"/>
        <v>1</v>
      </c>
      <c r="Z228" s="52">
        <f t="shared" si="334"/>
        <v>0</v>
      </c>
      <c r="AA228" s="52">
        <f t="shared" si="335"/>
        <v>0</v>
      </c>
      <c r="AB228" s="52">
        <f t="shared" si="366"/>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73"/>
        <v>0</v>
      </c>
      <c r="M229" s="58">
        <f>+F229+L229</f>
        <v>247257176862</v>
      </c>
      <c r="N229" s="59">
        <f t="shared" si="303"/>
        <v>2.4119377928166024E-2</v>
      </c>
      <c r="O229" s="57">
        <v>0</v>
      </c>
      <c r="P229" s="57">
        <v>247257176862</v>
      </c>
      <c r="Q229" s="57">
        <f t="shared" ref="Q229" si="375">M229-P229</f>
        <v>0</v>
      </c>
      <c r="R229" s="57">
        <v>247257176862</v>
      </c>
      <c r="S229" s="57">
        <f t="shared" ref="S229" si="376">+M229-R229</f>
        <v>0</v>
      </c>
      <c r="T229" s="57">
        <f>P229-R229</f>
        <v>0</v>
      </c>
      <c r="U229" s="57">
        <v>0</v>
      </c>
      <c r="V229" s="57">
        <f t="shared" ref="V229" si="377">+R229-U229</f>
        <v>247257176862</v>
      </c>
      <c r="W229" s="57">
        <v>0</v>
      </c>
      <c r="X229" s="60">
        <f t="shared" ref="X229" si="378">+U229-W229</f>
        <v>0</v>
      </c>
      <c r="Y229" s="61">
        <f t="shared" si="333"/>
        <v>1</v>
      </c>
      <c r="Z229" s="61">
        <f t="shared" si="334"/>
        <v>0</v>
      </c>
      <c r="AA229" s="61">
        <f t="shared" si="335"/>
        <v>0</v>
      </c>
      <c r="AB229" s="61">
        <f t="shared" si="366"/>
        <v>0</v>
      </c>
      <c r="AC229" s="62" t="s">
        <v>41</v>
      </c>
    </row>
    <row r="230" spans="1:29" ht="51.75" customHeight="1" x14ac:dyDescent="0.25">
      <c r="A230" s="312" t="s">
        <v>385</v>
      </c>
      <c r="B230" s="115" t="s">
        <v>38</v>
      </c>
      <c r="C230" s="47">
        <v>10</v>
      </c>
      <c r="D230" s="47" t="s">
        <v>39</v>
      </c>
      <c r="E230" s="308" t="s">
        <v>386</v>
      </c>
      <c r="F230" s="50">
        <f>+F232</f>
        <v>7330000000</v>
      </c>
      <c r="G230" s="50">
        <f t="shared" ref="G230:K232" si="379">+G232</f>
        <v>0</v>
      </c>
      <c r="H230" s="50">
        <f t="shared" si="379"/>
        <v>0</v>
      </c>
      <c r="I230" s="50">
        <f t="shared" si="379"/>
        <v>0</v>
      </c>
      <c r="J230" s="50">
        <f t="shared" si="379"/>
        <v>0</v>
      </c>
      <c r="K230" s="50">
        <f t="shared" si="379"/>
        <v>0</v>
      </c>
      <c r="L230" s="50">
        <f t="shared" ref="L230:L314" si="380">+G230-H230-I230+J230-K230</f>
        <v>0</v>
      </c>
      <c r="M230" s="50">
        <f>+M232</f>
        <v>7330000000</v>
      </c>
      <c r="N230" s="51">
        <f t="shared" ref="N230" si="381">+N232</f>
        <v>1.2628375416217949E-3</v>
      </c>
      <c r="O230" s="50">
        <f>+O232</f>
        <v>0</v>
      </c>
      <c r="P230" s="50">
        <f t="shared" ref="P230:X232" si="382">+P232</f>
        <v>3131927646</v>
      </c>
      <c r="Q230" s="50">
        <f t="shared" si="382"/>
        <v>4198072354</v>
      </c>
      <c r="R230" s="50">
        <f t="shared" si="382"/>
        <v>3131777646</v>
      </c>
      <c r="S230" s="50">
        <f t="shared" si="382"/>
        <v>4198222354</v>
      </c>
      <c r="T230" s="50">
        <f t="shared" si="382"/>
        <v>150000</v>
      </c>
      <c r="U230" s="50">
        <f t="shared" si="382"/>
        <v>614031815</v>
      </c>
      <c r="V230" s="50">
        <f t="shared" si="382"/>
        <v>2517745831</v>
      </c>
      <c r="W230" s="50">
        <f t="shared" si="382"/>
        <v>614031815</v>
      </c>
      <c r="X230" s="50">
        <f t="shared" si="382"/>
        <v>0</v>
      </c>
      <c r="Y230" s="52">
        <f t="shared" si="333"/>
        <v>0.4272547948158254</v>
      </c>
      <c r="Z230" s="52">
        <f t="shared" si="334"/>
        <v>8.3769688267394268E-2</v>
      </c>
      <c r="AA230" s="52">
        <f t="shared" si="335"/>
        <v>8.3769688267394268E-2</v>
      </c>
      <c r="AB230" s="52">
        <f t="shared" si="366"/>
        <v>0.19606494598499347</v>
      </c>
      <c r="AC230" s="53">
        <f t="shared" ref="AC230:AC259" si="383">+W230/U230</f>
        <v>1</v>
      </c>
    </row>
    <row r="231" spans="1:29" ht="51.75" customHeight="1" x14ac:dyDescent="0.25">
      <c r="A231" s="312"/>
      <c r="B231" s="115" t="s">
        <v>42</v>
      </c>
      <c r="C231" s="47">
        <v>21</v>
      </c>
      <c r="D231" s="47" t="s">
        <v>39</v>
      </c>
      <c r="E231" s="308"/>
      <c r="F231" s="50">
        <f>+F233</f>
        <v>20290000000</v>
      </c>
      <c r="G231" s="50">
        <f t="shared" si="379"/>
        <v>0</v>
      </c>
      <c r="H231" s="50">
        <f t="shared" si="379"/>
        <v>0</v>
      </c>
      <c r="I231" s="50">
        <f t="shared" si="379"/>
        <v>0</v>
      </c>
      <c r="J231" s="50">
        <f t="shared" si="379"/>
        <v>0</v>
      </c>
      <c r="K231" s="50">
        <f t="shared" si="379"/>
        <v>0</v>
      </c>
      <c r="L231" s="50">
        <f t="shared" si="380"/>
        <v>0</v>
      </c>
      <c r="M231" s="50">
        <f>+M233</f>
        <v>20290000000</v>
      </c>
      <c r="N231" s="51">
        <f t="shared" ref="N231" si="384">+N238</f>
        <v>5.4781263331698811E-4</v>
      </c>
      <c r="O231" s="50">
        <f>+O233</f>
        <v>0</v>
      </c>
      <c r="P231" s="50">
        <f t="shared" si="382"/>
        <v>0</v>
      </c>
      <c r="Q231" s="50">
        <f t="shared" si="382"/>
        <v>20290000000</v>
      </c>
      <c r="R231" s="50">
        <f t="shared" si="382"/>
        <v>0</v>
      </c>
      <c r="S231" s="50">
        <f t="shared" si="382"/>
        <v>20290000000</v>
      </c>
      <c r="T231" s="50">
        <f t="shared" si="382"/>
        <v>0</v>
      </c>
      <c r="U231" s="50">
        <f t="shared" si="382"/>
        <v>0</v>
      </c>
      <c r="V231" s="50">
        <f t="shared" si="382"/>
        <v>0</v>
      </c>
      <c r="W231" s="50">
        <f t="shared" si="382"/>
        <v>0</v>
      </c>
      <c r="X231" s="50">
        <f t="shared" si="382"/>
        <v>0</v>
      </c>
      <c r="Y231" s="52">
        <f t="shared" si="333"/>
        <v>0</v>
      </c>
      <c r="Z231" s="52">
        <f t="shared" si="334"/>
        <v>0</v>
      </c>
      <c r="AA231" s="52">
        <f t="shared" si="335"/>
        <v>0</v>
      </c>
      <c r="AB231" s="52" t="s">
        <v>41</v>
      </c>
      <c r="AC231" s="53" t="s">
        <v>41</v>
      </c>
    </row>
    <row r="232" spans="1:29" ht="48.75" customHeight="1" x14ac:dyDescent="0.25">
      <c r="A232" s="312" t="s">
        <v>387</v>
      </c>
      <c r="B232" s="115" t="s">
        <v>38</v>
      </c>
      <c r="C232" s="47">
        <v>10</v>
      </c>
      <c r="D232" s="47" t="s">
        <v>39</v>
      </c>
      <c r="E232" s="308" t="s">
        <v>388</v>
      </c>
      <c r="F232" s="50">
        <f>+F234</f>
        <v>7330000000</v>
      </c>
      <c r="G232" s="50">
        <f t="shared" si="379"/>
        <v>0</v>
      </c>
      <c r="H232" s="50">
        <f t="shared" si="379"/>
        <v>0</v>
      </c>
      <c r="I232" s="50">
        <f t="shared" si="379"/>
        <v>0</v>
      </c>
      <c r="J232" s="50">
        <f t="shared" si="379"/>
        <v>0</v>
      </c>
      <c r="K232" s="50">
        <f t="shared" si="379"/>
        <v>0</v>
      </c>
      <c r="L232" s="50">
        <f t="shared" si="380"/>
        <v>0</v>
      </c>
      <c r="M232" s="50">
        <f>+M234</f>
        <v>7330000000</v>
      </c>
      <c r="N232" s="51">
        <f>+N238+N234</f>
        <v>1.2628375416217949E-3</v>
      </c>
      <c r="O232" s="50">
        <f>+O234</f>
        <v>0</v>
      </c>
      <c r="P232" s="50">
        <f t="shared" si="382"/>
        <v>3131927646</v>
      </c>
      <c r="Q232" s="50">
        <f t="shared" si="382"/>
        <v>4198072354</v>
      </c>
      <c r="R232" s="50">
        <f t="shared" si="382"/>
        <v>3131777646</v>
      </c>
      <c r="S232" s="50">
        <f t="shared" si="382"/>
        <v>4198222354</v>
      </c>
      <c r="T232" s="50">
        <f t="shared" si="382"/>
        <v>150000</v>
      </c>
      <c r="U232" s="50">
        <f t="shared" si="382"/>
        <v>614031815</v>
      </c>
      <c r="V232" s="50">
        <f t="shared" si="382"/>
        <v>2517745831</v>
      </c>
      <c r="W232" s="50">
        <f t="shared" si="382"/>
        <v>614031815</v>
      </c>
      <c r="X232" s="50">
        <f t="shared" si="382"/>
        <v>0</v>
      </c>
      <c r="Y232" s="52">
        <f t="shared" si="333"/>
        <v>0.4272547948158254</v>
      </c>
      <c r="Z232" s="52">
        <f t="shared" si="334"/>
        <v>8.3769688267394268E-2</v>
      </c>
      <c r="AA232" s="52">
        <f t="shared" si="335"/>
        <v>8.3769688267394268E-2</v>
      </c>
      <c r="AB232" s="52">
        <f t="shared" si="366"/>
        <v>0.19606494598499347</v>
      </c>
      <c r="AC232" s="53">
        <f t="shared" si="383"/>
        <v>1</v>
      </c>
    </row>
    <row r="233" spans="1:29" ht="48.75" customHeight="1" x14ac:dyDescent="0.25">
      <c r="A233" s="312"/>
      <c r="B233" s="115" t="s">
        <v>42</v>
      </c>
      <c r="C233" s="47">
        <v>21</v>
      </c>
      <c r="D233" s="47" t="s">
        <v>39</v>
      </c>
      <c r="E233" s="308"/>
      <c r="F233" s="50">
        <f>+F238+F235</f>
        <v>20290000000</v>
      </c>
      <c r="G233" s="50">
        <f t="shared" ref="G233:K233" si="385">+G238+G235</f>
        <v>0</v>
      </c>
      <c r="H233" s="50">
        <f t="shared" si="385"/>
        <v>0</v>
      </c>
      <c r="I233" s="50">
        <f t="shared" si="385"/>
        <v>0</v>
      </c>
      <c r="J233" s="50">
        <f t="shared" si="385"/>
        <v>0</v>
      </c>
      <c r="K233" s="50">
        <f t="shared" si="385"/>
        <v>0</v>
      </c>
      <c r="L233" s="50">
        <f t="shared" si="380"/>
        <v>0</v>
      </c>
      <c r="M233" s="50">
        <f>+M238+M235</f>
        <v>20290000000</v>
      </c>
      <c r="N233" s="51">
        <f>+N239+N236</f>
        <v>1.2628375416217949E-3</v>
      </c>
      <c r="O233" s="50">
        <f>+O238+O235</f>
        <v>0</v>
      </c>
      <c r="P233" s="50">
        <f t="shared" ref="P233:X233" si="386">+P238+P235</f>
        <v>0</v>
      </c>
      <c r="Q233" s="50">
        <f t="shared" si="386"/>
        <v>20290000000</v>
      </c>
      <c r="R233" s="50">
        <f t="shared" si="386"/>
        <v>0</v>
      </c>
      <c r="S233" s="50">
        <f t="shared" si="386"/>
        <v>20290000000</v>
      </c>
      <c r="T233" s="50">
        <f t="shared" si="386"/>
        <v>0</v>
      </c>
      <c r="U233" s="50">
        <f t="shared" si="386"/>
        <v>0</v>
      </c>
      <c r="V233" s="50">
        <f t="shared" si="386"/>
        <v>0</v>
      </c>
      <c r="W233" s="50">
        <f t="shared" si="386"/>
        <v>0</v>
      </c>
      <c r="X233" s="50">
        <f t="shared" si="386"/>
        <v>0</v>
      </c>
      <c r="Y233" s="52">
        <f t="shared" si="333"/>
        <v>0</v>
      </c>
      <c r="Z233" s="52">
        <f t="shared" si="334"/>
        <v>0</v>
      </c>
      <c r="AA233" s="52">
        <f t="shared" si="335"/>
        <v>0</v>
      </c>
      <c r="AB233" s="52" t="s">
        <v>41</v>
      </c>
      <c r="AC233" s="53" t="s">
        <v>41</v>
      </c>
    </row>
    <row r="234" spans="1:29" ht="39" customHeight="1" x14ac:dyDescent="0.25">
      <c r="A234" s="312" t="s">
        <v>389</v>
      </c>
      <c r="B234" s="115" t="s">
        <v>38</v>
      </c>
      <c r="C234" s="47">
        <v>10</v>
      </c>
      <c r="D234" s="47" t="s">
        <v>39</v>
      </c>
      <c r="E234" s="308" t="s">
        <v>390</v>
      </c>
      <c r="F234" s="50">
        <f t="shared" ref="F234:K235" si="387">+F236</f>
        <v>7330000000</v>
      </c>
      <c r="G234" s="50">
        <f t="shared" si="387"/>
        <v>0</v>
      </c>
      <c r="H234" s="50">
        <f t="shared" si="387"/>
        <v>0</v>
      </c>
      <c r="I234" s="50">
        <f t="shared" si="387"/>
        <v>0</v>
      </c>
      <c r="J234" s="50">
        <f t="shared" si="387"/>
        <v>0</v>
      </c>
      <c r="K234" s="50">
        <f t="shared" si="387"/>
        <v>0</v>
      </c>
      <c r="L234" s="50">
        <f>+G234-H234-I234+J234-K234</f>
        <v>0</v>
      </c>
      <c r="M234" s="50">
        <f t="shared" ref="M234:M235" si="388">+M236</f>
        <v>7330000000</v>
      </c>
      <c r="N234" s="51">
        <f t="shared" ref="N234:N248" si="389">M234/$M$345</f>
        <v>7.1502490830480678E-4</v>
      </c>
      <c r="O234" s="50">
        <f t="shared" ref="O234:X235" si="390">+O236</f>
        <v>0</v>
      </c>
      <c r="P234" s="50">
        <f t="shared" si="390"/>
        <v>3131927646</v>
      </c>
      <c r="Q234" s="50">
        <f t="shared" si="390"/>
        <v>4198072354</v>
      </c>
      <c r="R234" s="50">
        <f t="shared" si="390"/>
        <v>3131777646</v>
      </c>
      <c r="S234" s="50">
        <f t="shared" si="390"/>
        <v>4198222354</v>
      </c>
      <c r="T234" s="50">
        <f t="shared" si="390"/>
        <v>150000</v>
      </c>
      <c r="U234" s="50">
        <f t="shared" si="390"/>
        <v>614031815</v>
      </c>
      <c r="V234" s="50">
        <f t="shared" si="390"/>
        <v>2517745831</v>
      </c>
      <c r="W234" s="50">
        <f t="shared" si="390"/>
        <v>614031815</v>
      </c>
      <c r="X234" s="50">
        <f t="shared" si="390"/>
        <v>0</v>
      </c>
      <c r="Y234" s="52">
        <f t="shared" si="333"/>
        <v>0.4272547948158254</v>
      </c>
      <c r="Z234" s="52">
        <f t="shared" si="334"/>
        <v>8.3769688267394268E-2</v>
      </c>
      <c r="AA234" s="52">
        <f t="shared" si="335"/>
        <v>8.3769688267394268E-2</v>
      </c>
      <c r="AB234" s="52">
        <f t="shared" si="366"/>
        <v>0.19606494598499347</v>
      </c>
      <c r="AC234" s="53">
        <f t="shared" si="383"/>
        <v>1</v>
      </c>
    </row>
    <row r="235" spans="1:29" ht="39" customHeight="1" x14ac:dyDescent="0.25">
      <c r="A235" s="312"/>
      <c r="B235" s="115" t="s">
        <v>42</v>
      </c>
      <c r="C235" s="47">
        <v>21</v>
      </c>
      <c r="D235" s="47" t="s">
        <v>39</v>
      </c>
      <c r="E235" s="308"/>
      <c r="F235" s="50">
        <f t="shared" si="387"/>
        <v>14674158432</v>
      </c>
      <c r="G235" s="50">
        <f t="shared" si="387"/>
        <v>0</v>
      </c>
      <c r="H235" s="50">
        <f t="shared" si="387"/>
        <v>0</v>
      </c>
      <c r="I235" s="50">
        <f t="shared" si="387"/>
        <v>0</v>
      </c>
      <c r="J235" s="50">
        <f t="shared" si="387"/>
        <v>0</v>
      </c>
      <c r="K235" s="50">
        <f t="shared" si="387"/>
        <v>0</v>
      </c>
      <c r="L235" s="50">
        <f t="shared" ref="L235:L237" si="391">+G235-H235-I235+J235-K235</f>
        <v>0</v>
      </c>
      <c r="M235" s="50">
        <f t="shared" si="388"/>
        <v>14674158432</v>
      </c>
      <c r="N235" s="51">
        <f t="shared" si="389"/>
        <v>1.4314309396031388E-3</v>
      </c>
      <c r="O235" s="50">
        <f t="shared" si="390"/>
        <v>0</v>
      </c>
      <c r="P235" s="50">
        <f t="shared" si="390"/>
        <v>0</v>
      </c>
      <c r="Q235" s="50">
        <f t="shared" si="390"/>
        <v>14674158432</v>
      </c>
      <c r="R235" s="50">
        <f t="shared" si="390"/>
        <v>0</v>
      </c>
      <c r="S235" s="50">
        <f t="shared" si="390"/>
        <v>14674158432</v>
      </c>
      <c r="T235" s="50">
        <f t="shared" si="390"/>
        <v>0</v>
      </c>
      <c r="U235" s="50">
        <f t="shared" si="390"/>
        <v>0</v>
      </c>
      <c r="V235" s="50">
        <f t="shared" si="390"/>
        <v>0</v>
      </c>
      <c r="W235" s="50">
        <f t="shared" si="390"/>
        <v>0</v>
      </c>
      <c r="X235" s="50">
        <f t="shared" si="390"/>
        <v>0</v>
      </c>
      <c r="Y235" s="52">
        <f t="shared" si="333"/>
        <v>0</v>
      </c>
      <c r="Z235" s="52">
        <f t="shared" si="334"/>
        <v>0</v>
      </c>
      <c r="AA235" s="52">
        <f t="shared" si="335"/>
        <v>0</v>
      </c>
      <c r="AB235" s="52" t="s">
        <v>41</v>
      </c>
      <c r="AC235" s="53" t="s">
        <v>41</v>
      </c>
    </row>
    <row r="236" spans="1:29" ht="34.5" customHeight="1" x14ac:dyDescent="0.25">
      <c r="A236" s="321" t="s">
        <v>391</v>
      </c>
      <c r="B236" s="116" t="s">
        <v>38</v>
      </c>
      <c r="C236" s="55">
        <v>10</v>
      </c>
      <c r="D236" s="322" t="s">
        <v>39</v>
      </c>
      <c r="E236" s="323" t="s">
        <v>262</v>
      </c>
      <c r="F236" s="57">
        <v>7330000000</v>
      </c>
      <c r="G236" s="57">
        <v>0</v>
      </c>
      <c r="H236" s="57">
        <v>0</v>
      </c>
      <c r="I236" s="57">
        <v>0</v>
      </c>
      <c r="J236" s="57">
        <v>0</v>
      </c>
      <c r="K236" s="57"/>
      <c r="L236" s="57">
        <f>+G236-H236-I236+J236-K236</f>
        <v>0</v>
      </c>
      <c r="M236" s="58">
        <f>+F236+L236</f>
        <v>7330000000</v>
      </c>
      <c r="N236" s="59">
        <f t="shared" si="389"/>
        <v>7.1502490830480678E-4</v>
      </c>
      <c r="O236" s="58">
        <v>0</v>
      </c>
      <c r="P236" s="57">
        <v>3131927646</v>
      </c>
      <c r="Q236" s="57">
        <f t="shared" ref="Q236:Q237" si="392">M236-P236</f>
        <v>4198072354</v>
      </c>
      <c r="R236" s="57">
        <v>3131777646</v>
      </c>
      <c r="S236" s="57">
        <f t="shared" ref="S236:S237" si="393">+M236-R236</f>
        <v>4198222354</v>
      </c>
      <c r="T236" s="57">
        <f t="shared" ref="T236:T239" si="394">P236-R236</f>
        <v>150000</v>
      </c>
      <c r="U236" s="57">
        <v>614031815</v>
      </c>
      <c r="V236" s="57">
        <f t="shared" ref="V236:V237" si="395">+R236-U236</f>
        <v>2517745831</v>
      </c>
      <c r="W236" s="57">
        <v>614031815</v>
      </c>
      <c r="X236" s="60">
        <f t="shared" ref="X236:X237" si="396">+U236-W236</f>
        <v>0</v>
      </c>
      <c r="Y236" s="61">
        <f t="shared" si="333"/>
        <v>0.4272547948158254</v>
      </c>
      <c r="Z236" s="61">
        <f t="shared" si="334"/>
        <v>8.3769688267394268E-2</v>
      </c>
      <c r="AA236" s="61">
        <f t="shared" si="335"/>
        <v>8.3769688267394268E-2</v>
      </c>
      <c r="AB236" s="61">
        <f t="shared" si="366"/>
        <v>0.19606494598499347</v>
      </c>
      <c r="AC236" s="62">
        <f t="shared" si="383"/>
        <v>1</v>
      </c>
    </row>
    <row r="237" spans="1:29" ht="34.5" customHeight="1" x14ac:dyDescent="0.25">
      <c r="A237" s="321"/>
      <c r="B237" s="116" t="s">
        <v>42</v>
      </c>
      <c r="C237" s="55">
        <v>21</v>
      </c>
      <c r="D237" s="322"/>
      <c r="E237" s="323"/>
      <c r="F237" s="57">
        <v>14674158432</v>
      </c>
      <c r="G237" s="57">
        <v>0</v>
      </c>
      <c r="H237" s="57">
        <v>0</v>
      </c>
      <c r="I237" s="57">
        <v>0</v>
      </c>
      <c r="J237" s="57">
        <v>0</v>
      </c>
      <c r="K237" s="57"/>
      <c r="L237" s="57">
        <f t="shared" si="391"/>
        <v>0</v>
      </c>
      <c r="M237" s="58">
        <f>+F237+L237</f>
        <v>14674158432</v>
      </c>
      <c r="N237" s="59">
        <f t="shared" si="389"/>
        <v>1.4314309396031388E-3</v>
      </c>
      <c r="O237" s="58">
        <v>0</v>
      </c>
      <c r="P237" s="57">
        <v>0</v>
      </c>
      <c r="Q237" s="57">
        <f t="shared" si="392"/>
        <v>14674158432</v>
      </c>
      <c r="R237" s="57">
        <v>0</v>
      </c>
      <c r="S237" s="57">
        <f t="shared" si="393"/>
        <v>14674158432</v>
      </c>
      <c r="T237" s="57">
        <f t="shared" si="394"/>
        <v>0</v>
      </c>
      <c r="U237" s="57">
        <v>0</v>
      </c>
      <c r="V237" s="57">
        <f t="shared" si="395"/>
        <v>0</v>
      </c>
      <c r="W237" s="57">
        <v>0</v>
      </c>
      <c r="X237" s="60">
        <f t="shared" si="396"/>
        <v>0</v>
      </c>
      <c r="Y237" s="61">
        <f t="shared" si="333"/>
        <v>0</v>
      </c>
      <c r="Z237" s="61">
        <f t="shared" si="334"/>
        <v>0</v>
      </c>
      <c r="AA237" s="61">
        <f t="shared" si="335"/>
        <v>0</v>
      </c>
      <c r="AB237" s="61" t="s">
        <v>41</v>
      </c>
      <c r="AC237" s="62" t="s">
        <v>41</v>
      </c>
    </row>
    <row r="238" spans="1:29" ht="47.25" customHeight="1" x14ac:dyDescent="0.25">
      <c r="A238" s="46" t="s">
        <v>392</v>
      </c>
      <c r="B238" s="115" t="s">
        <v>42</v>
      </c>
      <c r="C238" s="47">
        <v>21</v>
      </c>
      <c r="D238" s="47" t="s">
        <v>39</v>
      </c>
      <c r="E238" s="48" t="s">
        <v>393</v>
      </c>
      <c r="F238" s="50">
        <f t="shared" ref="F238:X238" si="397">+F239</f>
        <v>5615841568</v>
      </c>
      <c r="G238" s="50">
        <f t="shared" si="397"/>
        <v>0</v>
      </c>
      <c r="H238" s="50">
        <f t="shared" si="397"/>
        <v>0</v>
      </c>
      <c r="I238" s="50">
        <f t="shared" si="397"/>
        <v>0</v>
      </c>
      <c r="J238" s="50">
        <f t="shared" si="397"/>
        <v>0</v>
      </c>
      <c r="K238" s="50">
        <f t="shared" si="397"/>
        <v>0</v>
      </c>
      <c r="L238" s="50">
        <f t="shared" si="380"/>
        <v>0</v>
      </c>
      <c r="M238" s="50">
        <f t="shared" si="397"/>
        <v>5615841568</v>
      </c>
      <c r="N238" s="51">
        <f t="shared" si="389"/>
        <v>5.4781263331698811E-4</v>
      </c>
      <c r="O238" s="50">
        <f t="shared" si="397"/>
        <v>0</v>
      </c>
      <c r="P238" s="50">
        <f t="shared" si="397"/>
        <v>0</v>
      </c>
      <c r="Q238" s="50">
        <f t="shared" si="397"/>
        <v>5615841568</v>
      </c>
      <c r="R238" s="50">
        <f t="shared" si="397"/>
        <v>0</v>
      </c>
      <c r="S238" s="50">
        <f t="shared" si="397"/>
        <v>5615841568</v>
      </c>
      <c r="T238" s="50">
        <f t="shared" si="397"/>
        <v>0</v>
      </c>
      <c r="U238" s="50">
        <f t="shared" si="397"/>
        <v>0</v>
      </c>
      <c r="V238" s="50">
        <f t="shared" si="397"/>
        <v>0</v>
      </c>
      <c r="W238" s="50">
        <f t="shared" si="397"/>
        <v>0</v>
      </c>
      <c r="X238" s="50">
        <f t="shared" si="397"/>
        <v>0</v>
      </c>
      <c r="Y238" s="52">
        <f t="shared" si="333"/>
        <v>0</v>
      </c>
      <c r="Z238" s="52">
        <f t="shared" si="334"/>
        <v>0</v>
      </c>
      <c r="AA238" s="52">
        <f t="shared" si="335"/>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80"/>
        <v>0</v>
      </c>
      <c r="M239" s="58">
        <f>+F239+L239</f>
        <v>5615841568</v>
      </c>
      <c r="N239" s="59">
        <f t="shared" si="389"/>
        <v>5.4781263331698811E-4</v>
      </c>
      <c r="O239" s="58">
        <v>0</v>
      </c>
      <c r="P239" s="57">
        <v>0</v>
      </c>
      <c r="Q239" s="57">
        <f t="shared" ref="Q239" si="398">M239-P239</f>
        <v>5615841568</v>
      </c>
      <c r="R239" s="57">
        <v>0</v>
      </c>
      <c r="S239" s="57">
        <f t="shared" ref="S239" si="399">+M239-R239</f>
        <v>5615841568</v>
      </c>
      <c r="T239" s="57">
        <f t="shared" si="394"/>
        <v>0</v>
      </c>
      <c r="U239" s="57">
        <v>0</v>
      </c>
      <c r="V239" s="57">
        <f t="shared" ref="V239" si="400">+R239-U239</f>
        <v>0</v>
      </c>
      <c r="W239" s="57">
        <v>0</v>
      </c>
      <c r="X239" s="60">
        <f t="shared" ref="X239" si="401">+U239-W239</f>
        <v>0</v>
      </c>
      <c r="Y239" s="61">
        <f t="shared" si="333"/>
        <v>0</v>
      </c>
      <c r="Z239" s="61">
        <f t="shared" si="334"/>
        <v>0</v>
      </c>
      <c r="AA239" s="61">
        <f t="shared" si="335"/>
        <v>0</v>
      </c>
      <c r="AB239" s="61" t="s">
        <v>41</v>
      </c>
      <c r="AC239" s="62" t="s">
        <v>41</v>
      </c>
    </row>
    <row r="240" spans="1:29" ht="42" customHeight="1" x14ac:dyDescent="0.25">
      <c r="A240" s="46" t="s">
        <v>395</v>
      </c>
      <c r="B240" s="47" t="s">
        <v>38</v>
      </c>
      <c r="C240" s="47">
        <v>10</v>
      </c>
      <c r="D240" s="47" t="s">
        <v>39</v>
      </c>
      <c r="E240" s="105" t="s">
        <v>396</v>
      </c>
      <c r="F240" s="50">
        <f t="shared" ref="F240:U244" si="402">+F241</f>
        <v>4403281909</v>
      </c>
      <c r="G240" s="50">
        <f t="shared" si="402"/>
        <v>0</v>
      </c>
      <c r="H240" s="50">
        <f t="shared" si="402"/>
        <v>0</v>
      </c>
      <c r="I240" s="50">
        <f t="shared" si="402"/>
        <v>0</v>
      </c>
      <c r="J240" s="50">
        <f t="shared" si="402"/>
        <v>0</v>
      </c>
      <c r="K240" s="50">
        <f t="shared" si="402"/>
        <v>0</v>
      </c>
      <c r="L240" s="50">
        <f t="shared" si="380"/>
        <v>0</v>
      </c>
      <c r="M240" s="50">
        <f t="shared" si="402"/>
        <v>4403281909</v>
      </c>
      <c r="N240" s="51">
        <f t="shared" si="389"/>
        <v>4.2953018325006E-4</v>
      </c>
      <c r="O240" s="50">
        <f t="shared" si="402"/>
        <v>0</v>
      </c>
      <c r="P240" s="50">
        <f t="shared" si="402"/>
        <v>4098322256.1999998</v>
      </c>
      <c r="Q240" s="50">
        <f t="shared" si="402"/>
        <v>304959652.80000019</v>
      </c>
      <c r="R240" s="50">
        <f t="shared" si="402"/>
        <v>3961134204.1999998</v>
      </c>
      <c r="S240" s="50">
        <f t="shared" si="402"/>
        <v>442147704.80000019</v>
      </c>
      <c r="T240" s="50">
        <f t="shared" si="402"/>
        <v>137188052</v>
      </c>
      <c r="U240" s="50">
        <f t="shared" si="402"/>
        <v>736488844</v>
      </c>
      <c r="V240" s="50">
        <f t="shared" ref="V240:X244" si="403">+V241</f>
        <v>3224645360.1999998</v>
      </c>
      <c r="W240" s="50">
        <f t="shared" si="403"/>
        <v>733398444</v>
      </c>
      <c r="X240" s="50">
        <f t="shared" si="403"/>
        <v>3090400</v>
      </c>
      <c r="Y240" s="52">
        <f t="shared" si="333"/>
        <v>0.89958678232790834</v>
      </c>
      <c r="Z240" s="52">
        <f t="shared" si="334"/>
        <v>0.1672590715790121</v>
      </c>
      <c r="AA240" s="52">
        <f t="shared" si="335"/>
        <v>0.16655723143707535</v>
      </c>
      <c r="AB240" s="52">
        <f t="shared" si="366"/>
        <v>0.18592877848448033</v>
      </c>
      <c r="AC240" s="53">
        <f t="shared" si="383"/>
        <v>0.99580387398237358</v>
      </c>
    </row>
    <row r="241" spans="1:29" ht="42" customHeight="1" x14ac:dyDescent="0.25">
      <c r="A241" s="46" t="s">
        <v>397</v>
      </c>
      <c r="B241" s="47" t="s">
        <v>38</v>
      </c>
      <c r="C241" s="47">
        <v>10</v>
      </c>
      <c r="D241" s="47" t="s">
        <v>39</v>
      </c>
      <c r="E241" s="105" t="s">
        <v>254</v>
      </c>
      <c r="F241" s="50">
        <f>+F242</f>
        <v>4403281909</v>
      </c>
      <c r="G241" s="50">
        <f t="shared" si="402"/>
        <v>0</v>
      </c>
      <c r="H241" s="50">
        <f t="shared" si="402"/>
        <v>0</v>
      </c>
      <c r="I241" s="50">
        <f t="shared" si="402"/>
        <v>0</v>
      </c>
      <c r="J241" s="50">
        <f t="shared" si="402"/>
        <v>0</v>
      </c>
      <c r="K241" s="50">
        <f t="shared" si="402"/>
        <v>0</v>
      </c>
      <c r="L241" s="50">
        <f t="shared" si="380"/>
        <v>0</v>
      </c>
      <c r="M241" s="50">
        <f>+M242</f>
        <v>4403281909</v>
      </c>
      <c r="N241" s="51">
        <f t="shared" si="389"/>
        <v>4.2953018325006E-4</v>
      </c>
      <c r="O241" s="50">
        <f t="shared" si="402"/>
        <v>0</v>
      </c>
      <c r="P241" s="50">
        <f t="shared" si="402"/>
        <v>4098322256.1999998</v>
      </c>
      <c r="Q241" s="50">
        <f t="shared" si="402"/>
        <v>304959652.80000019</v>
      </c>
      <c r="R241" s="50">
        <f t="shared" si="402"/>
        <v>3961134204.1999998</v>
      </c>
      <c r="S241" s="50">
        <f t="shared" si="402"/>
        <v>442147704.80000019</v>
      </c>
      <c r="T241" s="50">
        <f t="shared" si="402"/>
        <v>137188052</v>
      </c>
      <c r="U241" s="50">
        <f t="shared" si="402"/>
        <v>736488844</v>
      </c>
      <c r="V241" s="50">
        <f t="shared" si="403"/>
        <v>3224645360.1999998</v>
      </c>
      <c r="W241" s="50">
        <f t="shared" si="403"/>
        <v>733398444</v>
      </c>
      <c r="X241" s="50">
        <f t="shared" si="403"/>
        <v>3090400</v>
      </c>
      <c r="Y241" s="52">
        <f t="shared" si="333"/>
        <v>0.89958678232790834</v>
      </c>
      <c r="Z241" s="52">
        <f t="shared" si="334"/>
        <v>0.1672590715790121</v>
      </c>
      <c r="AA241" s="52">
        <f t="shared" si="335"/>
        <v>0.16655723143707535</v>
      </c>
      <c r="AB241" s="52">
        <f t="shared" si="366"/>
        <v>0.18592877848448033</v>
      </c>
      <c r="AC241" s="53">
        <f t="shared" si="383"/>
        <v>0.99580387398237358</v>
      </c>
    </row>
    <row r="242" spans="1:29" s="32" customFormat="1" ht="63.75" customHeight="1" x14ac:dyDescent="0.25">
      <c r="A242" s="46" t="s">
        <v>398</v>
      </c>
      <c r="B242" s="47" t="s">
        <v>38</v>
      </c>
      <c r="C242" s="47">
        <v>10</v>
      </c>
      <c r="D242" s="47" t="s">
        <v>39</v>
      </c>
      <c r="E242" s="105" t="s">
        <v>399</v>
      </c>
      <c r="F242" s="50">
        <f t="shared" ref="F242:T244" si="404">+F243</f>
        <v>4403281909</v>
      </c>
      <c r="G242" s="50">
        <f t="shared" si="404"/>
        <v>0</v>
      </c>
      <c r="H242" s="50">
        <f t="shared" si="404"/>
        <v>0</v>
      </c>
      <c r="I242" s="50">
        <f t="shared" si="404"/>
        <v>0</v>
      </c>
      <c r="J242" s="50">
        <f t="shared" si="404"/>
        <v>0</v>
      </c>
      <c r="K242" s="50">
        <f t="shared" si="404"/>
        <v>0</v>
      </c>
      <c r="L242" s="50">
        <f t="shared" si="380"/>
        <v>0</v>
      </c>
      <c r="M242" s="50">
        <f t="shared" si="404"/>
        <v>4403281909</v>
      </c>
      <c r="N242" s="51">
        <f t="shared" si="389"/>
        <v>4.2953018325006E-4</v>
      </c>
      <c r="O242" s="50">
        <f t="shared" si="404"/>
        <v>0</v>
      </c>
      <c r="P242" s="50">
        <f t="shared" si="404"/>
        <v>4098322256.1999998</v>
      </c>
      <c r="Q242" s="50">
        <f t="shared" si="404"/>
        <v>304959652.80000019</v>
      </c>
      <c r="R242" s="50">
        <f t="shared" si="404"/>
        <v>3961134204.1999998</v>
      </c>
      <c r="S242" s="50">
        <f t="shared" si="404"/>
        <v>442147704.80000019</v>
      </c>
      <c r="T242" s="50">
        <f t="shared" si="404"/>
        <v>137188052</v>
      </c>
      <c r="U242" s="50">
        <f t="shared" si="402"/>
        <v>736488844</v>
      </c>
      <c r="V242" s="50">
        <f t="shared" si="403"/>
        <v>3224645360.1999998</v>
      </c>
      <c r="W242" s="50">
        <f t="shared" si="403"/>
        <v>733398444</v>
      </c>
      <c r="X242" s="50">
        <f t="shared" si="403"/>
        <v>3090400</v>
      </c>
      <c r="Y242" s="52">
        <f t="shared" si="333"/>
        <v>0.89958678232790834</v>
      </c>
      <c r="Z242" s="52">
        <f t="shared" si="334"/>
        <v>0.1672590715790121</v>
      </c>
      <c r="AA242" s="52">
        <f t="shared" si="335"/>
        <v>0.16655723143707535</v>
      </c>
      <c r="AB242" s="52">
        <f t="shared" si="366"/>
        <v>0.18592877848448033</v>
      </c>
      <c r="AC242" s="53">
        <f t="shared" si="383"/>
        <v>0.99580387398237358</v>
      </c>
    </row>
    <row r="243" spans="1:29" s="32" customFormat="1" ht="63.75" customHeight="1" x14ac:dyDescent="0.25">
      <c r="A243" s="46" t="s">
        <v>400</v>
      </c>
      <c r="B243" s="47" t="s">
        <v>38</v>
      </c>
      <c r="C243" s="47">
        <v>10</v>
      </c>
      <c r="D243" s="47" t="s">
        <v>39</v>
      </c>
      <c r="E243" s="48" t="s">
        <v>401</v>
      </c>
      <c r="F243" s="50">
        <f t="shared" si="404"/>
        <v>4403281909</v>
      </c>
      <c r="G243" s="50">
        <f t="shared" si="404"/>
        <v>0</v>
      </c>
      <c r="H243" s="50">
        <f t="shared" si="404"/>
        <v>0</v>
      </c>
      <c r="I243" s="50">
        <f t="shared" si="404"/>
        <v>0</v>
      </c>
      <c r="J243" s="50">
        <f t="shared" si="404"/>
        <v>0</v>
      </c>
      <c r="K243" s="50">
        <f t="shared" si="404"/>
        <v>0</v>
      </c>
      <c r="L243" s="50">
        <f t="shared" si="380"/>
        <v>0</v>
      </c>
      <c r="M243" s="50">
        <f t="shared" si="404"/>
        <v>4403281909</v>
      </c>
      <c r="N243" s="51">
        <f t="shared" si="389"/>
        <v>4.2953018325006E-4</v>
      </c>
      <c r="O243" s="50">
        <f t="shared" si="404"/>
        <v>0</v>
      </c>
      <c r="P243" s="50">
        <f t="shared" si="404"/>
        <v>4098322256.1999998</v>
      </c>
      <c r="Q243" s="50">
        <f t="shared" si="404"/>
        <v>304959652.80000019</v>
      </c>
      <c r="R243" s="50">
        <f t="shared" si="404"/>
        <v>3961134204.1999998</v>
      </c>
      <c r="S243" s="50">
        <f t="shared" si="404"/>
        <v>442147704.80000019</v>
      </c>
      <c r="T243" s="50">
        <f t="shared" si="404"/>
        <v>137188052</v>
      </c>
      <c r="U243" s="50">
        <f t="shared" si="402"/>
        <v>736488844</v>
      </c>
      <c r="V243" s="50">
        <f t="shared" si="403"/>
        <v>3224645360.1999998</v>
      </c>
      <c r="W243" s="50">
        <f t="shared" si="403"/>
        <v>733398444</v>
      </c>
      <c r="X243" s="50">
        <f t="shared" si="403"/>
        <v>3090400</v>
      </c>
      <c r="Y243" s="52">
        <f t="shared" si="333"/>
        <v>0.89958678232790834</v>
      </c>
      <c r="Z243" s="52">
        <f t="shared" si="334"/>
        <v>0.1672590715790121</v>
      </c>
      <c r="AA243" s="52">
        <f t="shared" si="335"/>
        <v>0.16655723143707535</v>
      </c>
      <c r="AB243" s="52">
        <f t="shared" si="366"/>
        <v>0.18592877848448033</v>
      </c>
      <c r="AC243" s="53">
        <f t="shared" si="383"/>
        <v>0.99580387398237358</v>
      </c>
    </row>
    <row r="244" spans="1:29" ht="46.5" customHeight="1" x14ac:dyDescent="0.25">
      <c r="A244" s="46" t="s">
        <v>402</v>
      </c>
      <c r="B244" s="47" t="s">
        <v>38</v>
      </c>
      <c r="C244" s="47">
        <v>10</v>
      </c>
      <c r="D244" s="47" t="s">
        <v>39</v>
      </c>
      <c r="E244" s="48" t="s">
        <v>393</v>
      </c>
      <c r="F244" s="50">
        <f t="shared" si="404"/>
        <v>4403281909</v>
      </c>
      <c r="G244" s="50">
        <f t="shared" si="404"/>
        <v>0</v>
      </c>
      <c r="H244" s="50">
        <f t="shared" si="404"/>
        <v>0</v>
      </c>
      <c r="I244" s="50">
        <f t="shared" si="404"/>
        <v>0</v>
      </c>
      <c r="J244" s="50">
        <f t="shared" si="404"/>
        <v>0</v>
      </c>
      <c r="K244" s="50">
        <f t="shared" si="404"/>
        <v>0</v>
      </c>
      <c r="L244" s="50">
        <f t="shared" si="380"/>
        <v>0</v>
      </c>
      <c r="M244" s="50">
        <f t="shared" si="404"/>
        <v>4403281909</v>
      </c>
      <c r="N244" s="51">
        <f t="shared" si="389"/>
        <v>4.2953018325006E-4</v>
      </c>
      <c r="O244" s="50">
        <f t="shared" si="404"/>
        <v>0</v>
      </c>
      <c r="P244" s="50">
        <f t="shared" si="404"/>
        <v>4098322256.1999998</v>
      </c>
      <c r="Q244" s="50">
        <f t="shared" si="404"/>
        <v>304959652.80000019</v>
      </c>
      <c r="R244" s="50">
        <f t="shared" si="404"/>
        <v>3961134204.1999998</v>
      </c>
      <c r="S244" s="50">
        <f t="shared" si="404"/>
        <v>442147704.80000019</v>
      </c>
      <c r="T244" s="50">
        <f t="shared" si="404"/>
        <v>137188052</v>
      </c>
      <c r="U244" s="50">
        <f t="shared" si="402"/>
        <v>736488844</v>
      </c>
      <c r="V244" s="50">
        <f t="shared" si="403"/>
        <v>3224645360.1999998</v>
      </c>
      <c r="W244" s="50">
        <f t="shared" si="403"/>
        <v>733398444</v>
      </c>
      <c r="X244" s="50">
        <f t="shared" si="403"/>
        <v>3090400</v>
      </c>
      <c r="Y244" s="52">
        <f t="shared" si="333"/>
        <v>0.89958678232790834</v>
      </c>
      <c r="Z244" s="52">
        <f t="shared" si="334"/>
        <v>0.1672590715790121</v>
      </c>
      <c r="AA244" s="52">
        <f t="shared" si="335"/>
        <v>0.16655723143707535</v>
      </c>
      <c r="AB244" s="52">
        <f t="shared" si="366"/>
        <v>0.18592877848448033</v>
      </c>
      <c r="AC244" s="53">
        <f t="shared" si="383"/>
        <v>0.99580387398237358</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80"/>
        <v>0</v>
      </c>
      <c r="M245" s="58">
        <f>+F245+L245</f>
        <v>4403281909</v>
      </c>
      <c r="N245" s="59">
        <f t="shared" si="389"/>
        <v>4.2953018325006E-4</v>
      </c>
      <c r="O245" s="57">
        <v>0</v>
      </c>
      <c r="P245" s="58">
        <v>4098322256.1999998</v>
      </c>
      <c r="Q245" s="57">
        <f t="shared" ref="Q245" si="405">M245-P245</f>
        <v>304959652.80000019</v>
      </c>
      <c r="R245" s="58">
        <v>3961134204.1999998</v>
      </c>
      <c r="S245" s="57">
        <f t="shared" ref="S245" si="406">+M245-R245</f>
        <v>442147704.80000019</v>
      </c>
      <c r="T245" s="57">
        <f t="shared" ref="T245" si="407">P245-R245</f>
        <v>137188052</v>
      </c>
      <c r="U245" s="58">
        <v>736488844</v>
      </c>
      <c r="V245" s="57">
        <f t="shared" ref="V245" si="408">+R245-U245</f>
        <v>3224645360.1999998</v>
      </c>
      <c r="W245" s="58">
        <v>733398444</v>
      </c>
      <c r="X245" s="60">
        <f t="shared" ref="X245" si="409">+U245-W245</f>
        <v>3090400</v>
      </c>
      <c r="Y245" s="61">
        <f t="shared" si="333"/>
        <v>0.89958678232790834</v>
      </c>
      <c r="Z245" s="61">
        <f t="shared" si="334"/>
        <v>0.1672590715790121</v>
      </c>
      <c r="AA245" s="61">
        <f t="shared" si="335"/>
        <v>0.16655723143707535</v>
      </c>
      <c r="AB245" s="61">
        <f t="shared" si="366"/>
        <v>0.18592877848448033</v>
      </c>
      <c r="AC245" s="62">
        <f t="shared" si="383"/>
        <v>0.99580387398237358</v>
      </c>
    </row>
    <row r="246" spans="1:29" s="32" customFormat="1" ht="39.75" customHeight="1" x14ac:dyDescent="0.25">
      <c r="A246" s="312" t="s">
        <v>404</v>
      </c>
      <c r="B246" s="47" t="s">
        <v>38</v>
      </c>
      <c r="C246" s="47">
        <v>10</v>
      </c>
      <c r="D246" s="316" t="s">
        <v>39</v>
      </c>
      <c r="E246" s="308" t="s">
        <v>405</v>
      </c>
      <c r="F246" s="50">
        <f t="shared" ref="F246:K247" si="410">+F248</f>
        <v>216105072049</v>
      </c>
      <c r="G246" s="50">
        <f t="shared" si="410"/>
        <v>0</v>
      </c>
      <c r="H246" s="50">
        <f t="shared" si="410"/>
        <v>0</v>
      </c>
      <c r="I246" s="50">
        <f t="shared" si="410"/>
        <v>0</v>
      </c>
      <c r="J246" s="50">
        <f t="shared" si="410"/>
        <v>0</v>
      </c>
      <c r="K246" s="50">
        <f t="shared" si="410"/>
        <v>0</v>
      </c>
      <c r="L246" s="50">
        <f t="shared" si="380"/>
        <v>0</v>
      </c>
      <c r="M246" s="50">
        <f t="shared" ref="M246" si="411">+M248</f>
        <v>216105072049</v>
      </c>
      <c r="N246" s="51">
        <f t="shared" si="389"/>
        <v>2.1080560617467926E-2</v>
      </c>
      <c r="O246" s="50">
        <f t="shared" ref="O246:X247" si="412">+O248</f>
        <v>0</v>
      </c>
      <c r="P246" s="50">
        <f t="shared" si="412"/>
        <v>51525598817</v>
      </c>
      <c r="Q246" s="50">
        <f t="shared" si="412"/>
        <v>164579473232</v>
      </c>
      <c r="R246" s="50">
        <f t="shared" si="412"/>
        <v>50067937561</v>
      </c>
      <c r="S246" s="50">
        <f t="shared" si="412"/>
        <v>166037134488</v>
      </c>
      <c r="T246" s="50">
        <f t="shared" si="412"/>
        <v>1457661256</v>
      </c>
      <c r="U246" s="50">
        <f t="shared" si="412"/>
        <v>0</v>
      </c>
      <c r="V246" s="50">
        <f t="shared" si="412"/>
        <v>50067937561</v>
      </c>
      <c r="W246" s="50">
        <f t="shared" si="412"/>
        <v>0</v>
      </c>
      <c r="X246" s="50">
        <f t="shared" si="412"/>
        <v>0</v>
      </c>
      <c r="Y246" s="52">
        <f t="shared" si="333"/>
        <v>0.23168330611716284</v>
      </c>
      <c r="Z246" s="52">
        <f t="shared" si="334"/>
        <v>0</v>
      </c>
      <c r="AA246" s="52">
        <f t="shared" si="335"/>
        <v>0</v>
      </c>
      <c r="AB246" s="52">
        <f t="shared" si="366"/>
        <v>0</v>
      </c>
      <c r="AC246" s="53" t="s">
        <v>41</v>
      </c>
    </row>
    <row r="247" spans="1:29" s="32" customFormat="1" ht="39.75" customHeight="1" x14ac:dyDescent="0.25">
      <c r="A247" s="312"/>
      <c r="B247" s="47" t="s">
        <v>42</v>
      </c>
      <c r="C247" s="47">
        <v>21</v>
      </c>
      <c r="D247" s="316"/>
      <c r="E247" s="308"/>
      <c r="F247" s="50">
        <f>+F249</f>
        <v>576482182828</v>
      </c>
      <c r="G247" s="50">
        <f t="shared" si="410"/>
        <v>0</v>
      </c>
      <c r="H247" s="50">
        <f t="shared" si="410"/>
        <v>0</v>
      </c>
      <c r="I247" s="50">
        <f t="shared" si="410"/>
        <v>0</v>
      </c>
      <c r="J247" s="50">
        <f t="shared" si="410"/>
        <v>0</v>
      </c>
      <c r="K247" s="50">
        <f t="shared" si="410"/>
        <v>0</v>
      </c>
      <c r="L247" s="50">
        <f t="shared" si="380"/>
        <v>0</v>
      </c>
      <c r="M247" s="50">
        <f>+M249</f>
        <v>576482182828</v>
      </c>
      <c r="N247" s="51">
        <f t="shared" si="389"/>
        <v>5.6234532048560104E-2</v>
      </c>
      <c r="O247" s="50">
        <f t="shared" si="412"/>
        <v>0</v>
      </c>
      <c r="P247" s="50">
        <f t="shared" si="412"/>
        <v>379588513351.20001</v>
      </c>
      <c r="Q247" s="50">
        <f t="shared" si="412"/>
        <v>196893669476.79999</v>
      </c>
      <c r="R247" s="50">
        <f t="shared" si="412"/>
        <v>19426328918.32</v>
      </c>
      <c r="S247" s="50">
        <f t="shared" si="412"/>
        <v>557055853909.67993</v>
      </c>
      <c r="T247" s="50">
        <f t="shared" si="412"/>
        <v>360162184432.88</v>
      </c>
      <c r="U247" s="50">
        <f t="shared" si="412"/>
        <v>1344487213</v>
      </c>
      <c r="V247" s="50">
        <f t="shared" si="412"/>
        <v>18081841705.32</v>
      </c>
      <c r="W247" s="50">
        <f t="shared" si="412"/>
        <v>1339131343</v>
      </c>
      <c r="X247" s="50">
        <f t="shared" si="412"/>
        <v>5355870</v>
      </c>
      <c r="Y247" s="52">
        <f t="shared" si="333"/>
        <v>3.3698056066575895E-2</v>
      </c>
      <c r="Z247" s="52">
        <f t="shared" si="334"/>
        <v>2.3322268285976551E-3</v>
      </c>
      <c r="AA247" s="52">
        <f t="shared" si="335"/>
        <v>2.322936220562336E-3</v>
      </c>
      <c r="AB247" s="52">
        <f t="shared" si="366"/>
        <v>6.9209536122498236E-2</v>
      </c>
      <c r="AC247" s="53">
        <f t="shared" ref="AC247:AC249" si="413">+W247/U247</f>
        <v>0.99601642176421357</v>
      </c>
    </row>
    <row r="248" spans="1:29" ht="42" customHeight="1" x14ac:dyDescent="0.25">
      <c r="A248" s="312" t="s">
        <v>406</v>
      </c>
      <c r="B248" s="47" t="s">
        <v>38</v>
      </c>
      <c r="C248" s="47">
        <v>10</v>
      </c>
      <c r="D248" s="316" t="s">
        <v>39</v>
      </c>
      <c r="E248" s="308" t="s">
        <v>254</v>
      </c>
      <c r="F248" s="50">
        <f>+F260</f>
        <v>216105072049</v>
      </c>
      <c r="G248" s="50">
        <f t="shared" ref="G248:K248" si="414">+G260</f>
        <v>0</v>
      </c>
      <c r="H248" s="50">
        <f t="shared" si="414"/>
        <v>0</v>
      </c>
      <c r="I248" s="50">
        <f t="shared" si="414"/>
        <v>0</v>
      </c>
      <c r="J248" s="50">
        <f t="shared" si="414"/>
        <v>0</v>
      </c>
      <c r="K248" s="50">
        <f t="shared" si="414"/>
        <v>0</v>
      </c>
      <c r="L248" s="50">
        <f t="shared" si="380"/>
        <v>0</v>
      </c>
      <c r="M248" s="50">
        <f>+M260</f>
        <v>216105072049</v>
      </c>
      <c r="N248" s="51">
        <f t="shared" si="389"/>
        <v>2.1080560617467926E-2</v>
      </c>
      <c r="O248" s="50">
        <f t="shared" ref="O248:X248" si="415">+O260</f>
        <v>0</v>
      </c>
      <c r="P248" s="50">
        <f t="shared" si="415"/>
        <v>51525598817</v>
      </c>
      <c r="Q248" s="50">
        <f t="shared" si="415"/>
        <v>164579473232</v>
      </c>
      <c r="R248" s="50">
        <f t="shared" si="415"/>
        <v>50067937561</v>
      </c>
      <c r="S248" s="50">
        <f t="shared" si="415"/>
        <v>166037134488</v>
      </c>
      <c r="T248" s="50">
        <f t="shared" si="415"/>
        <v>1457661256</v>
      </c>
      <c r="U248" s="50">
        <f t="shared" si="415"/>
        <v>0</v>
      </c>
      <c r="V248" s="50">
        <f t="shared" si="415"/>
        <v>50067937561</v>
      </c>
      <c r="W248" s="50">
        <f t="shared" si="415"/>
        <v>0</v>
      </c>
      <c r="X248" s="50">
        <f t="shared" si="415"/>
        <v>0</v>
      </c>
      <c r="Y248" s="52">
        <f t="shared" si="333"/>
        <v>0.23168330611716284</v>
      </c>
      <c r="Z248" s="52">
        <f t="shared" si="334"/>
        <v>0</v>
      </c>
      <c r="AA248" s="52">
        <f t="shared" si="335"/>
        <v>0</v>
      </c>
      <c r="AB248" s="52">
        <f t="shared" si="366"/>
        <v>0</v>
      </c>
      <c r="AC248" s="53" t="s">
        <v>41</v>
      </c>
    </row>
    <row r="249" spans="1:29" ht="45.75" customHeight="1" x14ac:dyDescent="0.25">
      <c r="A249" s="312"/>
      <c r="B249" s="47" t="s">
        <v>42</v>
      </c>
      <c r="C249" s="47">
        <v>21</v>
      </c>
      <c r="D249" s="316"/>
      <c r="E249" s="308"/>
      <c r="F249" s="50">
        <f>+F250+F256+F271+F277</f>
        <v>576482182828</v>
      </c>
      <c r="G249" s="50">
        <f t="shared" ref="G249:K249" si="416">+G250+G256+G271+G277</f>
        <v>0</v>
      </c>
      <c r="H249" s="50">
        <f t="shared" si="416"/>
        <v>0</v>
      </c>
      <c r="I249" s="50">
        <f t="shared" si="416"/>
        <v>0</v>
      </c>
      <c r="J249" s="50">
        <f t="shared" si="416"/>
        <v>0</v>
      </c>
      <c r="K249" s="50">
        <f t="shared" si="416"/>
        <v>0</v>
      </c>
      <c r="L249" s="50">
        <f t="shared" ref="L249:N249" si="417">+L250</f>
        <v>0</v>
      </c>
      <c r="M249" s="50">
        <f>+M250+M256+M271+M277</f>
        <v>576482182828</v>
      </c>
      <c r="N249" s="95">
        <f t="shared" si="417"/>
        <v>1.9914875972925208E-2</v>
      </c>
      <c r="O249" s="50">
        <f t="shared" ref="O249:X249" si="418">+O250+O256+O271+O277</f>
        <v>0</v>
      </c>
      <c r="P249" s="50">
        <f t="shared" si="418"/>
        <v>379588513351.20001</v>
      </c>
      <c r="Q249" s="50">
        <f t="shared" si="418"/>
        <v>196893669476.79999</v>
      </c>
      <c r="R249" s="50">
        <f t="shared" si="418"/>
        <v>19426328918.32</v>
      </c>
      <c r="S249" s="50">
        <f t="shared" si="418"/>
        <v>557055853909.67993</v>
      </c>
      <c r="T249" s="50">
        <f t="shared" si="418"/>
        <v>360162184432.88</v>
      </c>
      <c r="U249" s="50">
        <f t="shared" si="418"/>
        <v>1344487213</v>
      </c>
      <c r="V249" s="50">
        <f t="shared" si="418"/>
        <v>18081841705.32</v>
      </c>
      <c r="W249" s="50">
        <f t="shared" si="418"/>
        <v>1339131343</v>
      </c>
      <c r="X249" s="50">
        <f t="shared" si="418"/>
        <v>5355870</v>
      </c>
      <c r="Y249" s="52">
        <f t="shared" si="333"/>
        <v>3.3698056066575895E-2</v>
      </c>
      <c r="Z249" s="52">
        <f t="shared" si="334"/>
        <v>2.3322268285976551E-3</v>
      </c>
      <c r="AA249" s="52">
        <f t="shared" si="335"/>
        <v>2.322936220562336E-3</v>
      </c>
      <c r="AB249" s="52">
        <f t="shared" si="366"/>
        <v>6.9209536122498236E-2</v>
      </c>
      <c r="AC249" s="53">
        <f t="shared" si="413"/>
        <v>0.99601642176421357</v>
      </c>
    </row>
    <row r="250" spans="1:29" ht="82.5" customHeight="1" x14ac:dyDescent="0.25">
      <c r="A250" s="112" t="s">
        <v>407</v>
      </c>
      <c r="B250" s="47" t="s">
        <v>42</v>
      </c>
      <c r="C250" s="47">
        <v>21</v>
      </c>
      <c r="D250" s="47" t="s">
        <v>39</v>
      </c>
      <c r="E250" s="48" t="s">
        <v>408</v>
      </c>
      <c r="F250" s="50">
        <f>+F251</f>
        <v>204155182828</v>
      </c>
      <c r="G250" s="50">
        <f t="shared" ref="G250:K250" si="419">+G251</f>
        <v>0</v>
      </c>
      <c r="H250" s="50">
        <f t="shared" si="419"/>
        <v>0</v>
      </c>
      <c r="I250" s="50">
        <f t="shared" si="419"/>
        <v>0</v>
      </c>
      <c r="J250" s="50">
        <f t="shared" si="419"/>
        <v>0</v>
      </c>
      <c r="K250" s="50">
        <f t="shared" si="419"/>
        <v>0</v>
      </c>
      <c r="L250" s="50">
        <f t="shared" si="380"/>
        <v>0</v>
      </c>
      <c r="M250" s="50">
        <f>+M251</f>
        <v>204155182828</v>
      </c>
      <c r="N250" s="51">
        <f t="shared" ref="N250:N304" si="420">M250/$M$345</f>
        <v>1.9914875972925208E-2</v>
      </c>
      <c r="O250" s="50">
        <f t="shared" ref="O250:X250" si="421">+O251</f>
        <v>0</v>
      </c>
      <c r="P250" s="50">
        <f t="shared" si="421"/>
        <v>25860729381.099998</v>
      </c>
      <c r="Q250" s="50">
        <f t="shared" si="421"/>
        <v>178294453446.89999</v>
      </c>
      <c r="R250" s="50">
        <f t="shared" si="421"/>
        <v>12281785765.219999</v>
      </c>
      <c r="S250" s="50">
        <f t="shared" si="421"/>
        <v>191873397062.78</v>
      </c>
      <c r="T250" s="50">
        <f t="shared" si="421"/>
        <v>13578943615.879999</v>
      </c>
      <c r="U250" s="50">
        <f t="shared" si="421"/>
        <v>0</v>
      </c>
      <c r="V250" s="50">
        <f t="shared" si="421"/>
        <v>12281785765.219999</v>
      </c>
      <c r="W250" s="50">
        <f t="shared" si="421"/>
        <v>0</v>
      </c>
      <c r="X250" s="50">
        <f t="shared" si="421"/>
        <v>0</v>
      </c>
      <c r="Y250" s="52">
        <f t="shared" si="333"/>
        <v>6.0159069170276018E-2</v>
      </c>
      <c r="Z250" s="52">
        <f t="shared" si="334"/>
        <v>0</v>
      </c>
      <c r="AA250" s="52">
        <f t="shared" si="335"/>
        <v>0</v>
      </c>
      <c r="AB250" s="52">
        <f t="shared" si="366"/>
        <v>0</v>
      </c>
      <c r="AC250" s="53" t="s">
        <v>41</v>
      </c>
    </row>
    <row r="251" spans="1:29" ht="110.25" customHeight="1" x14ac:dyDescent="0.25">
      <c r="A251" s="46" t="s">
        <v>409</v>
      </c>
      <c r="B251" s="47" t="s">
        <v>42</v>
      </c>
      <c r="C251" s="47">
        <v>21</v>
      </c>
      <c r="D251" s="47" t="s">
        <v>39</v>
      </c>
      <c r="E251" s="48" t="s">
        <v>410</v>
      </c>
      <c r="F251" s="50">
        <f>+F252+F254</f>
        <v>204155182828</v>
      </c>
      <c r="G251" s="50">
        <f t="shared" ref="G251:K251" si="422">+G252+G254</f>
        <v>0</v>
      </c>
      <c r="H251" s="50">
        <f t="shared" si="422"/>
        <v>0</v>
      </c>
      <c r="I251" s="50">
        <f t="shared" si="422"/>
        <v>0</v>
      </c>
      <c r="J251" s="50">
        <f t="shared" si="422"/>
        <v>0</v>
      </c>
      <c r="K251" s="50">
        <f t="shared" si="422"/>
        <v>0</v>
      </c>
      <c r="L251" s="50">
        <f t="shared" si="380"/>
        <v>0</v>
      </c>
      <c r="M251" s="50">
        <f>+M252+M254</f>
        <v>204155182828</v>
      </c>
      <c r="N251" s="51">
        <f t="shared" si="420"/>
        <v>1.9914875972925208E-2</v>
      </c>
      <c r="O251" s="50">
        <f t="shared" ref="O251:X251" si="423">+O252+O254</f>
        <v>0</v>
      </c>
      <c r="P251" s="50">
        <f t="shared" si="423"/>
        <v>25860729381.099998</v>
      </c>
      <c r="Q251" s="50">
        <f t="shared" si="423"/>
        <v>178294453446.89999</v>
      </c>
      <c r="R251" s="50">
        <f t="shared" si="423"/>
        <v>12281785765.219999</v>
      </c>
      <c r="S251" s="50">
        <f t="shared" si="423"/>
        <v>191873397062.78</v>
      </c>
      <c r="T251" s="50">
        <f t="shared" si="423"/>
        <v>13578943615.879999</v>
      </c>
      <c r="U251" s="50">
        <f t="shared" si="423"/>
        <v>0</v>
      </c>
      <c r="V251" s="50">
        <f t="shared" si="423"/>
        <v>12281785765.219999</v>
      </c>
      <c r="W251" s="50">
        <f t="shared" si="423"/>
        <v>0</v>
      </c>
      <c r="X251" s="50">
        <f t="shared" si="423"/>
        <v>0</v>
      </c>
      <c r="Y251" s="52">
        <f t="shared" si="333"/>
        <v>6.0159069170276018E-2</v>
      </c>
      <c r="Z251" s="52">
        <f t="shared" si="334"/>
        <v>0</v>
      </c>
      <c r="AA251" s="52">
        <f t="shared" si="335"/>
        <v>0</v>
      </c>
      <c r="AB251" s="52">
        <f t="shared" si="366"/>
        <v>0</v>
      </c>
      <c r="AC251" s="53" t="s">
        <v>41</v>
      </c>
    </row>
    <row r="252" spans="1:29" ht="42" customHeight="1" x14ac:dyDescent="0.25">
      <c r="A252" s="46" t="s">
        <v>411</v>
      </c>
      <c r="B252" s="47" t="s">
        <v>42</v>
      </c>
      <c r="C252" s="47">
        <v>21</v>
      </c>
      <c r="D252" s="47" t="s">
        <v>39</v>
      </c>
      <c r="E252" s="48" t="s">
        <v>412</v>
      </c>
      <c r="F252" s="50">
        <f t="shared" ref="F252:X252" si="424">+F253</f>
        <v>200000000000</v>
      </c>
      <c r="G252" s="50">
        <f t="shared" si="424"/>
        <v>0</v>
      </c>
      <c r="H252" s="50">
        <f t="shared" si="424"/>
        <v>0</v>
      </c>
      <c r="I252" s="50">
        <f t="shared" si="424"/>
        <v>0</v>
      </c>
      <c r="J252" s="50">
        <f t="shared" si="424"/>
        <v>0</v>
      </c>
      <c r="K252" s="50">
        <f t="shared" si="424"/>
        <v>0</v>
      </c>
      <c r="L252" s="50">
        <f t="shared" si="380"/>
        <v>0</v>
      </c>
      <c r="M252" s="50">
        <f t="shared" si="424"/>
        <v>200000000000</v>
      </c>
      <c r="N252" s="51">
        <f t="shared" si="420"/>
        <v>1.9509547293446297E-2</v>
      </c>
      <c r="O252" s="50">
        <f t="shared" si="424"/>
        <v>0</v>
      </c>
      <c r="P252" s="50">
        <f t="shared" si="424"/>
        <v>23069146154.099998</v>
      </c>
      <c r="Q252" s="50">
        <f t="shared" si="424"/>
        <v>176930853845.89999</v>
      </c>
      <c r="R252" s="50">
        <f t="shared" si="424"/>
        <v>11866228165.219999</v>
      </c>
      <c r="S252" s="50">
        <f t="shared" si="424"/>
        <v>188133771834.78</v>
      </c>
      <c r="T252" s="50">
        <f t="shared" si="424"/>
        <v>11202917988.879999</v>
      </c>
      <c r="U252" s="50">
        <f t="shared" si="424"/>
        <v>0</v>
      </c>
      <c r="V252" s="50">
        <f t="shared" si="424"/>
        <v>11866228165.219999</v>
      </c>
      <c r="W252" s="50">
        <f t="shared" si="424"/>
        <v>0</v>
      </c>
      <c r="X252" s="50">
        <f t="shared" si="424"/>
        <v>0</v>
      </c>
      <c r="Y252" s="52">
        <f t="shared" si="333"/>
        <v>5.9331140826099998E-2</v>
      </c>
      <c r="Z252" s="52">
        <f t="shared" si="334"/>
        <v>0</v>
      </c>
      <c r="AA252" s="52">
        <f t="shared" si="335"/>
        <v>0</v>
      </c>
      <c r="AB252" s="52">
        <f t="shared" si="366"/>
        <v>0</v>
      </c>
      <c r="AC252" s="53" t="s">
        <v>41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80"/>
        <v>0</v>
      </c>
      <c r="M253" s="58">
        <f>+F253+L253</f>
        <v>200000000000</v>
      </c>
      <c r="N253" s="59">
        <f t="shared" si="420"/>
        <v>1.9509547293446297E-2</v>
      </c>
      <c r="O253" s="57">
        <v>0</v>
      </c>
      <c r="P253" s="58">
        <v>23069146154.099998</v>
      </c>
      <c r="Q253" s="57">
        <f t="shared" ref="Q253" si="425">M253-P253</f>
        <v>176930853845.89999</v>
      </c>
      <c r="R253" s="58">
        <v>11866228165.219999</v>
      </c>
      <c r="S253" s="109">
        <f>+M253-R253</f>
        <v>188133771834.78</v>
      </c>
      <c r="T253" s="57">
        <f t="shared" ref="T253" si="426">P253-R253</f>
        <v>11202917988.879999</v>
      </c>
      <c r="U253" s="58">
        <v>0</v>
      </c>
      <c r="V253" s="57">
        <f t="shared" ref="V253" si="427">+R253-U253</f>
        <v>11866228165.219999</v>
      </c>
      <c r="W253" s="58">
        <v>0</v>
      </c>
      <c r="X253" s="60">
        <f t="shared" ref="X253" si="428">+U253-W253</f>
        <v>0</v>
      </c>
      <c r="Y253" s="61">
        <f t="shared" si="333"/>
        <v>5.9331140826099998E-2</v>
      </c>
      <c r="Z253" s="61">
        <f t="shared" si="334"/>
        <v>0</v>
      </c>
      <c r="AA253" s="61">
        <f t="shared" si="335"/>
        <v>0</v>
      </c>
      <c r="AB253" s="61">
        <f t="shared" si="366"/>
        <v>0</v>
      </c>
      <c r="AC253" s="62" t="s">
        <v>41</v>
      </c>
    </row>
    <row r="254" spans="1:29" ht="42" customHeight="1" x14ac:dyDescent="0.25">
      <c r="A254" s="46" t="s">
        <v>414</v>
      </c>
      <c r="B254" s="47" t="s">
        <v>42</v>
      </c>
      <c r="C254" s="47">
        <v>21</v>
      </c>
      <c r="D254" s="47" t="s">
        <v>39</v>
      </c>
      <c r="E254" s="48" t="s">
        <v>415</v>
      </c>
      <c r="F254" s="50">
        <f t="shared" ref="F254:X254" si="429">+F255</f>
        <v>4155182828</v>
      </c>
      <c r="G254" s="50">
        <f t="shared" si="429"/>
        <v>0</v>
      </c>
      <c r="H254" s="50">
        <f t="shared" si="429"/>
        <v>0</v>
      </c>
      <c r="I254" s="50">
        <f t="shared" si="429"/>
        <v>0</v>
      </c>
      <c r="J254" s="50">
        <f t="shared" si="429"/>
        <v>0</v>
      </c>
      <c r="K254" s="50">
        <f t="shared" si="429"/>
        <v>0</v>
      </c>
      <c r="L254" s="50">
        <f t="shared" si="380"/>
        <v>0</v>
      </c>
      <c r="M254" s="50">
        <f t="shared" si="429"/>
        <v>4155182828</v>
      </c>
      <c r="N254" s="51">
        <f t="shared" si="420"/>
        <v>4.0532867947890965E-4</v>
      </c>
      <c r="O254" s="50">
        <f t="shared" si="429"/>
        <v>0</v>
      </c>
      <c r="P254" s="50">
        <f t="shared" si="429"/>
        <v>2791583227</v>
      </c>
      <c r="Q254" s="50">
        <f t="shared" si="429"/>
        <v>1363599601</v>
      </c>
      <c r="R254" s="50">
        <f t="shared" si="429"/>
        <v>415557600</v>
      </c>
      <c r="S254" s="50">
        <f t="shared" si="429"/>
        <v>3739625228</v>
      </c>
      <c r="T254" s="50">
        <f t="shared" si="429"/>
        <v>2376025627</v>
      </c>
      <c r="U254" s="50">
        <f t="shared" si="429"/>
        <v>0</v>
      </c>
      <c r="V254" s="50">
        <f t="shared" si="429"/>
        <v>415557600</v>
      </c>
      <c r="W254" s="50">
        <f t="shared" si="429"/>
        <v>0</v>
      </c>
      <c r="X254" s="50">
        <f t="shared" si="429"/>
        <v>0</v>
      </c>
      <c r="Y254" s="52">
        <f t="shared" si="333"/>
        <v>0.10000946220699004</v>
      </c>
      <c r="Z254" s="52">
        <f t="shared" si="334"/>
        <v>0</v>
      </c>
      <c r="AA254" s="52">
        <f t="shared" si="335"/>
        <v>0</v>
      </c>
      <c r="AB254" s="52">
        <f t="shared" si="366"/>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80"/>
        <v>0</v>
      </c>
      <c r="M255" s="58">
        <f>+F255+L255</f>
        <v>4155182828</v>
      </c>
      <c r="N255" s="59">
        <f t="shared" si="420"/>
        <v>4.0532867947890965E-4</v>
      </c>
      <c r="O255" s="57">
        <v>0</v>
      </c>
      <c r="P255" s="58">
        <v>2791583227</v>
      </c>
      <c r="Q255" s="57">
        <f t="shared" ref="Q255" si="430">M255-P255</f>
        <v>1363599601</v>
      </c>
      <c r="R255" s="58">
        <v>415557600</v>
      </c>
      <c r="S255" s="109">
        <f>+M255-R255</f>
        <v>3739625228</v>
      </c>
      <c r="T255" s="57">
        <f t="shared" ref="T255" si="431">P255-R255</f>
        <v>2376025627</v>
      </c>
      <c r="U255" s="58">
        <v>0</v>
      </c>
      <c r="V255" s="57">
        <f t="shared" ref="V255" si="432">+R255-U255</f>
        <v>415557600</v>
      </c>
      <c r="W255" s="58">
        <v>0</v>
      </c>
      <c r="X255" s="60">
        <f t="shared" ref="X255" si="433">+U255-W255</f>
        <v>0</v>
      </c>
      <c r="Y255" s="61">
        <f t="shared" si="333"/>
        <v>0.10000946220699004</v>
      </c>
      <c r="Z255" s="61">
        <f t="shared" si="334"/>
        <v>0</v>
      </c>
      <c r="AA255" s="61">
        <f t="shared" si="335"/>
        <v>0</v>
      </c>
      <c r="AB255" s="61">
        <f t="shared" si="366"/>
        <v>0</v>
      </c>
      <c r="AC255" s="62" t="s">
        <v>41</v>
      </c>
    </row>
    <row r="256" spans="1:29" ht="55.5" customHeight="1" x14ac:dyDescent="0.25">
      <c r="A256" s="46" t="s">
        <v>417</v>
      </c>
      <c r="B256" s="47" t="s">
        <v>42</v>
      </c>
      <c r="C256" s="47">
        <v>21</v>
      </c>
      <c r="D256" s="47" t="s">
        <v>39</v>
      </c>
      <c r="E256" s="48" t="s">
        <v>418</v>
      </c>
      <c r="F256" s="50">
        <f t="shared" ref="F256:U262" si="434">+F257</f>
        <v>8000000000</v>
      </c>
      <c r="G256" s="50">
        <f t="shared" si="434"/>
        <v>0</v>
      </c>
      <c r="H256" s="50">
        <f t="shared" si="434"/>
        <v>0</v>
      </c>
      <c r="I256" s="50">
        <f t="shared" si="434"/>
        <v>0</v>
      </c>
      <c r="J256" s="50">
        <f t="shared" si="434"/>
        <v>0</v>
      </c>
      <c r="K256" s="50">
        <f t="shared" si="434"/>
        <v>0</v>
      </c>
      <c r="L256" s="50">
        <f t="shared" si="380"/>
        <v>0</v>
      </c>
      <c r="M256" s="50">
        <f t="shared" si="434"/>
        <v>8000000000</v>
      </c>
      <c r="N256" s="51">
        <f t="shared" si="420"/>
        <v>7.8038189173785188E-4</v>
      </c>
      <c r="O256" s="50">
        <f t="shared" si="434"/>
        <v>0</v>
      </c>
      <c r="P256" s="50">
        <f t="shared" si="434"/>
        <v>7475658330.1000004</v>
      </c>
      <c r="Q256" s="50">
        <f t="shared" si="434"/>
        <v>524341669.89999962</v>
      </c>
      <c r="R256" s="50">
        <f t="shared" si="434"/>
        <v>7144543153.1000004</v>
      </c>
      <c r="S256" s="50">
        <f t="shared" si="434"/>
        <v>855456846.89999962</v>
      </c>
      <c r="T256" s="50">
        <f t="shared" si="434"/>
        <v>331115177</v>
      </c>
      <c r="U256" s="50">
        <f t="shared" si="434"/>
        <v>1344487213</v>
      </c>
      <c r="V256" s="50">
        <f t="shared" ref="V256:X258" si="435">+V257</f>
        <v>5800055940.1000004</v>
      </c>
      <c r="W256" s="50">
        <f t="shared" si="435"/>
        <v>1339131343</v>
      </c>
      <c r="X256" s="50">
        <f t="shared" si="435"/>
        <v>5355870</v>
      </c>
      <c r="Y256" s="52">
        <f t="shared" si="333"/>
        <v>0.8930678941375001</v>
      </c>
      <c r="Z256" s="52">
        <f t="shared" si="334"/>
        <v>0.16806090162500001</v>
      </c>
      <c r="AA256" s="52">
        <f t="shared" si="335"/>
        <v>0.167391417875</v>
      </c>
      <c r="AB256" s="52">
        <f t="shared" si="366"/>
        <v>0.18818379064819984</v>
      </c>
      <c r="AC256" s="53">
        <f t="shared" si="383"/>
        <v>0.99601642176421357</v>
      </c>
    </row>
    <row r="257" spans="1:29" ht="113.25" customHeight="1" x14ac:dyDescent="0.25">
      <c r="A257" s="46" t="s">
        <v>419</v>
      </c>
      <c r="B257" s="47" t="s">
        <v>42</v>
      </c>
      <c r="C257" s="47">
        <v>21</v>
      </c>
      <c r="D257" s="47" t="s">
        <v>39</v>
      </c>
      <c r="E257" s="48" t="s">
        <v>410</v>
      </c>
      <c r="F257" s="50">
        <f t="shared" si="434"/>
        <v>8000000000</v>
      </c>
      <c r="G257" s="50">
        <f t="shared" si="434"/>
        <v>0</v>
      </c>
      <c r="H257" s="50">
        <f t="shared" si="434"/>
        <v>0</v>
      </c>
      <c r="I257" s="50">
        <f t="shared" si="434"/>
        <v>0</v>
      </c>
      <c r="J257" s="50">
        <f t="shared" si="434"/>
        <v>0</v>
      </c>
      <c r="K257" s="50">
        <f t="shared" si="434"/>
        <v>0</v>
      </c>
      <c r="L257" s="50">
        <f t="shared" si="380"/>
        <v>0</v>
      </c>
      <c r="M257" s="50">
        <f t="shared" si="434"/>
        <v>8000000000</v>
      </c>
      <c r="N257" s="51">
        <f t="shared" si="420"/>
        <v>7.8038189173785188E-4</v>
      </c>
      <c r="O257" s="50">
        <f t="shared" si="434"/>
        <v>0</v>
      </c>
      <c r="P257" s="50">
        <f t="shared" si="434"/>
        <v>7475658330.1000004</v>
      </c>
      <c r="Q257" s="50">
        <f t="shared" si="434"/>
        <v>524341669.89999962</v>
      </c>
      <c r="R257" s="50">
        <f t="shared" si="434"/>
        <v>7144543153.1000004</v>
      </c>
      <c r="S257" s="50">
        <f t="shared" si="434"/>
        <v>855456846.89999962</v>
      </c>
      <c r="T257" s="50">
        <f t="shared" si="434"/>
        <v>331115177</v>
      </c>
      <c r="U257" s="50">
        <f t="shared" si="434"/>
        <v>1344487213</v>
      </c>
      <c r="V257" s="50">
        <f t="shared" si="435"/>
        <v>5800055940.1000004</v>
      </c>
      <c r="W257" s="50">
        <f t="shared" si="435"/>
        <v>1339131343</v>
      </c>
      <c r="X257" s="50">
        <f t="shared" si="435"/>
        <v>5355870</v>
      </c>
      <c r="Y257" s="52">
        <f t="shared" si="333"/>
        <v>0.8930678941375001</v>
      </c>
      <c r="Z257" s="52">
        <f t="shared" si="334"/>
        <v>0.16806090162500001</v>
      </c>
      <c r="AA257" s="52">
        <f t="shared" si="335"/>
        <v>0.167391417875</v>
      </c>
      <c r="AB257" s="52">
        <f t="shared" si="366"/>
        <v>0.18818379064819984</v>
      </c>
      <c r="AC257" s="53">
        <f t="shared" si="383"/>
        <v>0.99601642176421357</v>
      </c>
    </row>
    <row r="258" spans="1:29" ht="42" customHeight="1" x14ac:dyDescent="0.25">
      <c r="A258" s="46" t="s">
        <v>420</v>
      </c>
      <c r="B258" s="47" t="s">
        <v>42</v>
      </c>
      <c r="C258" s="47">
        <v>21</v>
      </c>
      <c r="D258" s="47" t="s">
        <v>39</v>
      </c>
      <c r="E258" s="48" t="s">
        <v>393</v>
      </c>
      <c r="F258" s="49">
        <f t="shared" si="434"/>
        <v>8000000000</v>
      </c>
      <c r="G258" s="49">
        <f t="shared" si="434"/>
        <v>0</v>
      </c>
      <c r="H258" s="49">
        <f t="shared" si="434"/>
        <v>0</v>
      </c>
      <c r="I258" s="49">
        <f t="shared" si="434"/>
        <v>0</v>
      </c>
      <c r="J258" s="49">
        <f t="shared" si="434"/>
        <v>0</v>
      </c>
      <c r="K258" s="49">
        <f t="shared" si="434"/>
        <v>0</v>
      </c>
      <c r="L258" s="50">
        <f t="shared" si="380"/>
        <v>0</v>
      </c>
      <c r="M258" s="49">
        <f t="shared" si="434"/>
        <v>8000000000</v>
      </c>
      <c r="N258" s="51">
        <f t="shared" si="420"/>
        <v>7.8038189173785188E-4</v>
      </c>
      <c r="O258" s="49">
        <f t="shared" si="434"/>
        <v>0</v>
      </c>
      <c r="P258" s="49">
        <f t="shared" si="434"/>
        <v>7475658330.1000004</v>
      </c>
      <c r="Q258" s="49">
        <f t="shared" si="434"/>
        <v>524341669.89999962</v>
      </c>
      <c r="R258" s="49">
        <f t="shared" si="434"/>
        <v>7144543153.1000004</v>
      </c>
      <c r="S258" s="49">
        <f t="shared" si="434"/>
        <v>855456846.89999962</v>
      </c>
      <c r="T258" s="49">
        <f t="shared" si="434"/>
        <v>331115177</v>
      </c>
      <c r="U258" s="49">
        <f t="shared" si="434"/>
        <v>1344487213</v>
      </c>
      <c r="V258" s="49">
        <f t="shared" si="435"/>
        <v>5800055940.1000004</v>
      </c>
      <c r="W258" s="49">
        <f t="shared" si="435"/>
        <v>1339131343</v>
      </c>
      <c r="X258" s="49">
        <f t="shared" si="435"/>
        <v>5355870</v>
      </c>
      <c r="Y258" s="52">
        <f t="shared" si="333"/>
        <v>0.8930678941375001</v>
      </c>
      <c r="Z258" s="52">
        <f t="shared" si="334"/>
        <v>0.16806090162500001</v>
      </c>
      <c r="AA258" s="52">
        <f t="shared" si="335"/>
        <v>0.167391417875</v>
      </c>
      <c r="AB258" s="52">
        <f t="shared" si="366"/>
        <v>0.18818379064819984</v>
      </c>
      <c r="AC258" s="53">
        <f t="shared" si="383"/>
        <v>0.99601642176421357</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80"/>
        <v>0</v>
      </c>
      <c r="M259" s="58">
        <f>+F259+L259</f>
        <v>8000000000</v>
      </c>
      <c r="N259" s="59">
        <f t="shared" si="420"/>
        <v>7.8038189173785188E-4</v>
      </c>
      <c r="O259" s="57">
        <v>0</v>
      </c>
      <c r="P259" s="58">
        <v>7475658330.1000004</v>
      </c>
      <c r="Q259" s="57">
        <f t="shared" ref="Q259" si="436">M259-P259</f>
        <v>524341669.89999962</v>
      </c>
      <c r="R259" s="58">
        <v>7144543153.1000004</v>
      </c>
      <c r="S259" s="109">
        <f>+M259-R259</f>
        <v>855456846.89999962</v>
      </c>
      <c r="T259" s="57">
        <f t="shared" ref="T259" si="437">P259-R259</f>
        <v>331115177</v>
      </c>
      <c r="U259" s="58">
        <v>1344487213</v>
      </c>
      <c r="V259" s="57">
        <f t="shared" ref="V259" si="438">+R259-U259</f>
        <v>5800055940.1000004</v>
      </c>
      <c r="W259" s="58">
        <v>1339131343</v>
      </c>
      <c r="X259" s="60">
        <f t="shared" ref="X259" si="439">+U259-W259</f>
        <v>5355870</v>
      </c>
      <c r="Y259" s="61">
        <f t="shared" si="333"/>
        <v>0.8930678941375001</v>
      </c>
      <c r="Z259" s="61">
        <f t="shared" si="334"/>
        <v>0.16806090162500001</v>
      </c>
      <c r="AA259" s="61">
        <f t="shared" si="335"/>
        <v>0.167391417875</v>
      </c>
      <c r="AB259" s="61">
        <f t="shared" si="366"/>
        <v>0.18818379064819984</v>
      </c>
      <c r="AC259" s="62">
        <f t="shared" si="383"/>
        <v>0.99601642176421357</v>
      </c>
    </row>
    <row r="260" spans="1:29" ht="113.25" customHeight="1" x14ac:dyDescent="0.25">
      <c r="A260" s="46" t="s">
        <v>422</v>
      </c>
      <c r="B260" s="47" t="s">
        <v>38</v>
      </c>
      <c r="C260" s="47">
        <v>10</v>
      </c>
      <c r="D260" s="47" t="s">
        <v>39</v>
      </c>
      <c r="E260" s="48" t="s">
        <v>423</v>
      </c>
      <c r="F260" s="50">
        <f>+F261+F266</f>
        <v>216105072049</v>
      </c>
      <c r="G260" s="50">
        <f t="shared" ref="G260:K260" si="440">+G261+G266</f>
        <v>0</v>
      </c>
      <c r="H260" s="50">
        <f t="shared" si="440"/>
        <v>0</v>
      </c>
      <c r="I260" s="50">
        <f t="shared" si="440"/>
        <v>0</v>
      </c>
      <c r="J260" s="50">
        <f t="shared" si="440"/>
        <v>0</v>
      </c>
      <c r="K260" s="50">
        <f t="shared" si="440"/>
        <v>0</v>
      </c>
      <c r="L260" s="50">
        <f t="shared" si="380"/>
        <v>0</v>
      </c>
      <c r="M260" s="50">
        <f>+M261+M266</f>
        <v>216105072049</v>
      </c>
      <c r="N260" s="51">
        <f t="shared" si="420"/>
        <v>2.1080560617467926E-2</v>
      </c>
      <c r="O260" s="50">
        <f t="shared" ref="O260:X260" si="441">+O261+O266</f>
        <v>0</v>
      </c>
      <c r="P260" s="50">
        <f t="shared" si="441"/>
        <v>51525598817</v>
      </c>
      <c r="Q260" s="50">
        <f t="shared" si="441"/>
        <v>164579473232</v>
      </c>
      <c r="R260" s="50">
        <f t="shared" si="441"/>
        <v>50067937561</v>
      </c>
      <c r="S260" s="50">
        <f t="shared" si="441"/>
        <v>166037134488</v>
      </c>
      <c r="T260" s="50">
        <f t="shared" si="441"/>
        <v>1457661256</v>
      </c>
      <c r="U260" s="50">
        <f t="shared" si="441"/>
        <v>0</v>
      </c>
      <c r="V260" s="50">
        <f t="shared" si="441"/>
        <v>50067937561</v>
      </c>
      <c r="W260" s="50">
        <f t="shared" si="441"/>
        <v>0</v>
      </c>
      <c r="X260" s="50">
        <f t="shared" si="441"/>
        <v>0</v>
      </c>
      <c r="Y260" s="52">
        <f t="shared" si="333"/>
        <v>0.23168330611716284</v>
      </c>
      <c r="Z260" s="52">
        <f t="shared" si="334"/>
        <v>0</v>
      </c>
      <c r="AA260" s="52">
        <f t="shared" si="335"/>
        <v>0</v>
      </c>
      <c r="AB260" s="52">
        <f t="shared" si="366"/>
        <v>0</v>
      </c>
      <c r="AC260" s="53" t="s">
        <v>41</v>
      </c>
    </row>
    <row r="261" spans="1:29" ht="125.25" customHeight="1" x14ac:dyDescent="0.25">
      <c r="A261" s="46" t="s">
        <v>424</v>
      </c>
      <c r="B261" s="47" t="s">
        <v>38</v>
      </c>
      <c r="C261" s="47">
        <v>10</v>
      </c>
      <c r="D261" s="47" t="s">
        <v>39</v>
      </c>
      <c r="E261" s="48" t="s">
        <v>425</v>
      </c>
      <c r="F261" s="50">
        <f>+F262+F264</f>
        <v>108052536025</v>
      </c>
      <c r="G261" s="50">
        <f t="shared" ref="G261:K261" si="442">+G262+G264</f>
        <v>0</v>
      </c>
      <c r="H261" s="50">
        <f t="shared" si="442"/>
        <v>0</v>
      </c>
      <c r="I261" s="50">
        <f t="shared" si="442"/>
        <v>0</v>
      </c>
      <c r="J261" s="50">
        <f t="shared" si="442"/>
        <v>0</v>
      </c>
      <c r="K261" s="50">
        <f t="shared" si="442"/>
        <v>0</v>
      </c>
      <c r="L261" s="50">
        <f t="shared" si="380"/>
        <v>0</v>
      </c>
      <c r="M261" s="50">
        <f>+M262+M264</f>
        <v>108052536025</v>
      </c>
      <c r="N261" s="51">
        <f t="shared" si="420"/>
        <v>1.0540280308782736E-2</v>
      </c>
      <c r="O261" s="50">
        <f t="shared" ref="O261:X261" si="443">+O262+O264</f>
        <v>0</v>
      </c>
      <c r="P261" s="50">
        <f t="shared" si="443"/>
        <v>0</v>
      </c>
      <c r="Q261" s="50">
        <f t="shared" si="443"/>
        <v>108052536025</v>
      </c>
      <c r="R261" s="50">
        <f t="shared" si="443"/>
        <v>0</v>
      </c>
      <c r="S261" s="50">
        <f t="shared" si="443"/>
        <v>108052536025</v>
      </c>
      <c r="T261" s="50">
        <f t="shared" si="443"/>
        <v>0</v>
      </c>
      <c r="U261" s="50">
        <f t="shared" si="443"/>
        <v>0</v>
      </c>
      <c r="V261" s="50">
        <f t="shared" si="443"/>
        <v>0</v>
      </c>
      <c r="W261" s="50">
        <f t="shared" si="443"/>
        <v>0</v>
      </c>
      <c r="X261" s="50">
        <f t="shared" si="443"/>
        <v>0</v>
      </c>
      <c r="Y261" s="52">
        <f t="shared" si="333"/>
        <v>0</v>
      </c>
      <c r="Z261" s="52">
        <f t="shared" si="334"/>
        <v>0</v>
      </c>
      <c r="AA261" s="52">
        <f t="shared" si="335"/>
        <v>0</v>
      </c>
      <c r="AB261" s="52" t="s">
        <v>41</v>
      </c>
      <c r="AC261" s="53" t="s">
        <v>41</v>
      </c>
    </row>
    <row r="262" spans="1:29" ht="42" customHeight="1" x14ac:dyDescent="0.25">
      <c r="A262" s="46" t="s">
        <v>426</v>
      </c>
      <c r="B262" s="47" t="s">
        <v>38</v>
      </c>
      <c r="C262" s="47">
        <v>10</v>
      </c>
      <c r="D262" s="47" t="s">
        <v>39</v>
      </c>
      <c r="E262" s="48" t="s">
        <v>427</v>
      </c>
      <c r="F262" s="49">
        <f t="shared" si="434"/>
        <v>54026268013</v>
      </c>
      <c r="G262" s="49">
        <f t="shared" si="434"/>
        <v>0</v>
      </c>
      <c r="H262" s="49">
        <f t="shared" si="434"/>
        <v>0</v>
      </c>
      <c r="I262" s="49">
        <f t="shared" si="434"/>
        <v>0</v>
      </c>
      <c r="J262" s="49">
        <f t="shared" si="434"/>
        <v>0</v>
      </c>
      <c r="K262" s="49">
        <f t="shared" si="434"/>
        <v>0</v>
      </c>
      <c r="L262" s="50">
        <f t="shared" si="380"/>
        <v>0</v>
      </c>
      <c r="M262" s="49">
        <f t="shared" si="434"/>
        <v>54026268013</v>
      </c>
      <c r="N262" s="51">
        <f t="shared" si="420"/>
        <v>5.2701401544401425E-3</v>
      </c>
      <c r="O262" s="49">
        <f t="shared" si="434"/>
        <v>0</v>
      </c>
      <c r="P262" s="49">
        <f t="shared" si="434"/>
        <v>0</v>
      </c>
      <c r="Q262" s="49">
        <f t="shared" si="434"/>
        <v>54026268013</v>
      </c>
      <c r="R262" s="49">
        <f t="shared" si="434"/>
        <v>0</v>
      </c>
      <c r="S262" s="49">
        <f t="shared" si="434"/>
        <v>54026268013</v>
      </c>
      <c r="T262" s="49">
        <f t="shared" si="434"/>
        <v>0</v>
      </c>
      <c r="U262" s="49">
        <f t="shared" si="434"/>
        <v>0</v>
      </c>
      <c r="V262" s="49">
        <f t="shared" ref="V262:X262" si="444">+V263</f>
        <v>0</v>
      </c>
      <c r="W262" s="49">
        <f t="shared" si="444"/>
        <v>0</v>
      </c>
      <c r="X262" s="49">
        <f t="shared" si="444"/>
        <v>0</v>
      </c>
      <c r="Y262" s="52">
        <f t="shared" si="333"/>
        <v>0</v>
      </c>
      <c r="Z262" s="52">
        <f t="shared" si="334"/>
        <v>0</v>
      </c>
      <c r="AA262" s="52">
        <f t="shared" si="335"/>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80"/>
        <v>0</v>
      </c>
      <c r="M263" s="58">
        <f>+F263+L263</f>
        <v>54026268013</v>
      </c>
      <c r="N263" s="59">
        <f t="shared" si="420"/>
        <v>5.2701401544401425E-3</v>
      </c>
      <c r="O263" s="57">
        <v>0</v>
      </c>
      <c r="P263" s="58">
        <v>0</v>
      </c>
      <c r="Q263" s="57">
        <f t="shared" ref="Q263" si="445">M263-P263</f>
        <v>54026268013</v>
      </c>
      <c r="R263" s="58">
        <v>0</v>
      </c>
      <c r="S263" s="109">
        <f>+M263-R263</f>
        <v>54026268013</v>
      </c>
      <c r="T263" s="57">
        <f t="shared" ref="T263" si="446">P263-R263</f>
        <v>0</v>
      </c>
      <c r="U263" s="58">
        <v>0</v>
      </c>
      <c r="V263" s="57">
        <f t="shared" ref="V263" si="447">+R263-U263</f>
        <v>0</v>
      </c>
      <c r="W263" s="58">
        <v>0</v>
      </c>
      <c r="X263" s="60">
        <f t="shared" ref="X263" si="448">+U263-W263</f>
        <v>0</v>
      </c>
      <c r="Y263" s="61">
        <f t="shared" si="333"/>
        <v>0</v>
      </c>
      <c r="Z263" s="61">
        <f t="shared" si="334"/>
        <v>0</v>
      </c>
      <c r="AA263" s="61">
        <f t="shared" si="335"/>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49">+G265</f>
        <v>0</v>
      </c>
      <c r="H264" s="50">
        <f t="shared" si="449"/>
        <v>0</v>
      </c>
      <c r="I264" s="50">
        <f t="shared" si="449"/>
        <v>0</v>
      </c>
      <c r="J264" s="50">
        <f t="shared" si="449"/>
        <v>0</v>
      </c>
      <c r="K264" s="50">
        <f t="shared" si="449"/>
        <v>0</v>
      </c>
      <c r="L264" s="50">
        <f t="shared" si="380"/>
        <v>0</v>
      </c>
      <c r="M264" s="50">
        <f>+M265</f>
        <v>54026268012</v>
      </c>
      <c r="N264" s="51">
        <f t="shared" si="420"/>
        <v>5.2701401543425947E-3</v>
      </c>
      <c r="O264" s="50">
        <f t="shared" ref="O264:X264" si="450">+O265</f>
        <v>0</v>
      </c>
      <c r="P264" s="50">
        <f t="shared" si="450"/>
        <v>0</v>
      </c>
      <c r="Q264" s="50">
        <f t="shared" si="450"/>
        <v>54026268012</v>
      </c>
      <c r="R264" s="50">
        <f t="shared" si="450"/>
        <v>0</v>
      </c>
      <c r="S264" s="50">
        <f t="shared" si="450"/>
        <v>54026268012</v>
      </c>
      <c r="T264" s="50">
        <f t="shared" si="450"/>
        <v>0</v>
      </c>
      <c r="U264" s="50">
        <f t="shared" si="450"/>
        <v>0</v>
      </c>
      <c r="V264" s="50">
        <f t="shared" si="450"/>
        <v>0</v>
      </c>
      <c r="W264" s="50">
        <f t="shared" si="450"/>
        <v>0</v>
      </c>
      <c r="X264" s="50">
        <f t="shared" si="450"/>
        <v>0</v>
      </c>
      <c r="Y264" s="52">
        <f t="shared" si="333"/>
        <v>0</v>
      </c>
      <c r="Z264" s="52">
        <f t="shared" si="334"/>
        <v>0</v>
      </c>
      <c r="AA264" s="52">
        <f t="shared" si="335"/>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80"/>
        <v>0</v>
      </c>
      <c r="M265" s="58">
        <f>+F265+L265</f>
        <v>54026268012</v>
      </c>
      <c r="N265" s="59">
        <f t="shared" si="420"/>
        <v>5.2701401543425947E-3</v>
      </c>
      <c r="O265" s="57">
        <v>0</v>
      </c>
      <c r="P265" s="57">
        <v>0</v>
      </c>
      <c r="Q265" s="57">
        <f t="shared" ref="Q265" si="451">M265-P265</f>
        <v>54026268012</v>
      </c>
      <c r="R265" s="57">
        <v>0</v>
      </c>
      <c r="S265" s="109">
        <f>+M265-R265</f>
        <v>54026268012</v>
      </c>
      <c r="T265" s="57">
        <f t="shared" ref="T265" si="452">P265-R265</f>
        <v>0</v>
      </c>
      <c r="U265" s="57">
        <v>0</v>
      </c>
      <c r="V265" s="57">
        <f t="shared" ref="V265" si="453">+R265-U265</f>
        <v>0</v>
      </c>
      <c r="W265" s="57">
        <v>0</v>
      </c>
      <c r="X265" s="60">
        <f t="shared" ref="X265" si="454">+U265-W265</f>
        <v>0</v>
      </c>
      <c r="Y265" s="61">
        <f t="shared" ref="Y265:Y328" si="455">+R265/M265</f>
        <v>0</v>
      </c>
      <c r="Z265" s="61">
        <f t="shared" ref="Z265:Z328" si="456">+U265/M265</f>
        <v>0</v>
      </c>
      <c r="AA265" s="61">
        <f t="shared" ref="AA265:AA328" si="457">+W265/M265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58">+G267+G269</f>
        <v>0</v>
      </c>
      <c r="H266" s="50">
        <f t="shared" si="458"/>
        <v>0</v>
      </c>
      <c r="I266" s="50">
        <f t="shared" si="458"/>
        <v>0</v>
      </c>
      <c r="J266" s="50">
        <f t="shared" si="458"/>
        <v>0</v>
      </c>
      <c r="K266" s="50">
        <f t="shared" si="458"/>
        <v>0</v>
      </c>
      <c r="L266" s="50">
        <f t="shared" si="380"/>
        <v>0</v>
      </c>
      <c r="M266" s="50">
        <f>+M267+M269</f>
        <v>108052536024</v>
      </c>
      <c r="N266" s="51">
        <f t="shared" si="420"/>
        <v>1.0540280308685189E-2</v>
      </c>
      <c r="O266" s="50">
        <f t="shared" ref="O266:X266" si="459">+O267+O269</f>
        <v>0</v>
      </c>
      <c r="P266" s="50">
        <f t="shared" si="459"/>
        <v>51525598817</v>
      </c>
      <c r="Q266" s="50">
        <f t="shared" si="459"/>
        <v>56526937207</v>
      </c>
      <c r="R266" s="50">
        <f t="shared" si="459"/>
        <v>50067937561</v>
      </c>
      <c r="S266" s="50">
        <f t="shared" si="459"/>
        <v>57984598463</v>
      </c>
      <c r="T266" s="50">
        <f t="shared" si="459"/>
        <v>1457661256</v>
      </c>
      <c r="U266" s="50">
        <f t="shared" si="459"/>
        <v>0</v>
      </c>
      <c r="V266" s="50">
        <f t="shared" si="459"/>
        <v>50067937561</v>
      </c>
      <c r="W266" s="50">
        <f t="shared" si="459"/>
        <v>0</v>
      </c>
      <c r="X266" s="50">
        <f t="shared" si="459"/>
        <v>0</v>
      </c>
      <c r="Y266" s="52">
        <f t="shared" si="455"/>
        <v>0.46336661223646985</v>
      </c>
      <c r="Z266" s="52">
        <f t="shared" si="456"/>
        <v>0</v>
      </c>
      <c r="AA266" s="52">
        <f t="shared" si="457"/>
        <v>0</v>
      </c>
      <c r="AB266" s="52">
        <f t="shared" ref="AB266:AB267" si="460">+U266/R266</f>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61">+G268</f>
        <v>0</v>
      </c>
      <c r="H267" s="50">
        <f t="shared" si="461"/>
        <v>0</v>
      </c>
      <c r="I267" s="50">
        <f t="shared" si="461"/>
        <v>0</v>
      </c>
      <c r="J267" s="50">
        <f t="shared" si="461"/>
        <v>0</v>
      </c>
      <c r="K267" s="50">
        <f t="shared" si="461"/>
        <v>0</v>
      </c>
      <c r="L267" s="50">
        <f t="shared" si="380"/>
        <v>0</v>
      </c>
      <c r="M267" s="50">
        <f>+M268</f>
        <v>54026268012</v>
      </c>
      <c r="N267" s="51">
        <f t="shared" si="420"/>
        <v>5.2701401543425947E-3</v>
      </c>
      <c r="O267" s="50">
        <f t="shared" ref="O267:X267" si="462">+O268</f>
        <v>0</v>
      </c>
      <c r="P267" s="50">
        <f t="shared" si="462"/>
        <v>35516180695</v>
      </c>
      <c r="Q267" s="50">
        <f t="shared" si="462"/>
        <v>18510087317</v>
      </c>
      <c r="R267" s="50">
        <f t="shared" si="462"/>
        <v>34511426519</v>
      </c>
      <c r="S267" s="50">
        <f t="shared" si="462"/>
        <v>19514841493</v>
      </c>
      <c r="T267" s="50">
        <f t="shared" si="462"/>
        <v>1004754176</v>
      </c>
      <c r="U267" s="50">
        <f t="shared" si="462"/>
        <v>0</v>
      </c>
      <c r="V267" s="50">
        <f t="shared" si="462"/>
        <v>34511426519</v>
      </c>
      <c r="W267" s="50">
        <f t="shared" si="462"/>
        <v>0</v>
      </c>
      <c r="X267" s="50">
        <f t="shared" si="462"/>
        <v>0</v>
      </c>
      <c r="Y267" s="52">
        <f t="shared" si="455"/>
        <v>0.63878975522304304</v>
      </c>
      <c r="Z267" s="52">
        <f t="shared" si="456"/>
        <v>0</v>
      </c>
      <c r="AA267" s="52">
        <f t="shared" si="457"/>
        <v>0</v>
      </c>
      <c r="AB267" s="52">
        <f t="shared" si="460"/>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20"/>
        <v>5.2701401543425947E-3</v>
      </c>
      <c r="O268" s="57">
        <v>0</v>
      </c>
      <c r="P268" s="57">
        <v>35516180695</v>
      </c>
      <c r="Q268" s="57">
        <f t="shared" ref="Q268" si="463">M268-P268</f>
        <v>18510087317</v>
      </c>
      <c r="R268" s="57">
        <v>34511426519</v>
      </c>
      <c r="S268" s="109">
        <f>+M268-R268</f>
        <v>19514841493</v>
      </c>
      <c r="T268" s="57">
        <f t="shared" ref="T268" si="464">P268-R268</f>
        <v>1004754176</v>
      </c>
      <c r="U268" s="57">
        <v>0</v>
      </c>
      <c r="V268" s="57">
        <f t="shared" ref="V268" si="465">+R268-U268</f>
        <v>34511426519</v>
      </c>
      <c r="W268" s="57">
        <v>0</v>
      </c>
      <c r="X268" s="60">
        <f t="shared" ref="X268" si="466">+U268-W268</f>
        <v>0</v>
      </c>
      <c r="Y268" s="61">
        <f t="shared" si="455"/>
        <v>0.63878975522304304</v>
      </c>
      <c r="Z268" s="61">
        <f t="shared" si="456"/>
        <v>0</v>
      </c>
      <c r="AA268" s="61">
        <f t="shared" si="457"/>
        <v>0</v>
      </c>
      <c r="AB268" s="61">
        <f t="shared" si="366"/>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67">+G270</f>
        <v>0</v>
      </c>
      <c r="H269" s="50">
        <f t="shared" si="467"/>
        <v>0</v>
      </c>
      <c r="I269" s="50">
        <f t="shared" si="467"/>
        <v>0</v>
      </c>
      <c r="J269" s="50">
        <f t="shared" si="467"/>
        <v>0</v>
      </c>
      <c r="K269" s="50">
        <f t="shared" si="467"/>
        <v>0</v>
      </c>
      <c r="L269" s="50">
        <f t="shared" si="380"/>
        <v>0</v>
      </c>
      <c r="M269" s="50">
        <f>+M270</f>
        <v>54026268012</v>
      </c>
      <c r="N269" s="51">
        <f t="shared" si="420"/>
        <v>5.2701401543425947E-3</v>
      </c>
      <c r="O269" s="50">
        <f>+O270</f>
        <v>0</v>
      </c>
      <c r="P269" s="50">
        <f t="shared" ref="P269:X269" si="468">+P270</f>
        <v>16009418122</v>
      </c>
      <c r="Q269" s="50">
        <f t="shared" si="468"/>
        <v>38016849890</v>
      </c>
      <c r="R269" s="50">
        <f t="shared" si="468"/>
        <v>15556511042</v>
      </c>
      <c r="S269" s="50">
        <f t="shared" si="468"/>
        <v>38469756970</v>
      </c>
      <c r="T269" s="50">
        <f t="shared" si="468"/>
        <v>452907080</v>
      </c>
      <c r="U269" s="50">
        <f t="shared" si="468"/>
        <v>0</v>
      </c>
      <c r="V269" s="50">
        <f t="shared" si="468"/>
        <v>15556511042</v>
      </c>
      <c r="W269" s="50">
        <f t="shared" si="468"/>
        <v>0</v>
      </c>
      <c r="X269" s="50">
        <f t="shared" si="468"/>
        <v>0</v>
      </c>
      <c r="Y269" s="52">
        <f t="shared" si="455"/>
        <v>0.28794346924989672</v>
      </c>
      <c r="Z269" s="52">
        <f t="shared" si="456"/>
        <v>0</v>
      </c>
      <c r="AA269" s="52">
        <f t="shared" si="457"/>
        <v>0</v>
      </c>
      <c r="AB269" s="52">
        <f t="shared" si="366"/>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80"/>
        <v>0</v>
      </c>
      <c r="M270" s="58">
        <f>+F270+L270</f>
        <v>54026268012</v>
      </c>
      <c r="N270" s="59">
        <f t="shared" si="420"/>
        <v>5.2701401543425947E-3</v>
      </c>
      <c r="O270" s="57">
        <v>0</v>
      </c>
      <c r="P270" s="57">
        <v>16009418122</v>
      </c>
      <c r="Q270" s="57">
        <f t="shared" ref="Q270" si="469">M270-P270</f>
        <v>38016849890</v>
      </c>
      <c r="R270" s="57">
        <v>15556511042</v>
      </c>
      <c r="S270" s="109">
        <f>+M270-R270</f>
        <v>38469756970</v>
      </c>
      <c r="T270" s="57">
        <f t="shared" ref="T270" si="470">P270-R270</f>
        <v>452907080</v>
      </c>
      <c r="U270" s="57">
        <v>0</v>
      </c>
      <c r="V270" s="57">
        <f t="shared" ref="V270" si="471">+R270-U270</f>
        <v>15556511042</v>
      </c>
      <c r="W270" s="57">
        <v>0</v>
      </c>
      <c r="X270" s="60">
        <f t="shared" ref="X270" si="472">+U270-W270</f>
        <v>0</v>
      </c>
      <c r="Y270" s="61">
        <f t="shared" si="455"/>
        <v>0.28794346924989672</v>
      </c>
      <c r="Z270" s="61">
        <f t="shared" si="456"/>
        <v>0</v>
      </c>
      <c r="AA270" s="61">
        <f t="shared" si="457"/>
        <v>0</v>
      </c>
      <c r="AB270" s="61">
        <f t="shared" si="366"/>
        <v>0</v>
      </c>
      <c r="AC270" s="62" t="s">
        <v>41</v>
      </c>
    </row>
    <row r="271" spans="1:29" ht="96" customHeight="1" x14ac:dyDescent="0.25">
      <c r="A271" s="46" t="s">
        <v>437</v>
      </c>
      <c r="B271" s="47" t="s">
        <v>42</v>
      </c>
      <c r="C271" s="47">
        <v>21</v>
      </c>
      <c r="D271" s="47" t="s">
        <v>39</v>
      </c>
      <c r="E271" s="105" t="s">
        <v>438</v>
      </c>
      <c r="F271" s="50">
        <f>+F272</f>
        <v>107000000000</v>
      </c>
      <c r="G271" s="50">
        <f t="shared" ref="G271:K271" si="473">+G272</f>
        <v>0</v>
      </c>
      <c r="H271" s="50">
        <f t="shared" si="473"/>
        <v>0</v>
      </c>
      <c r="I271" s="50">
        <f t="shared" si="473"/>
        <v>0</v>
      </c>
      <c r="J271" s="50">
        <f t="shared" si="473"/>
        <v>0</v>
      </c>
      <c r="K271" s="50">
        <f t="shared" si="473"/>
        <v>0</v>
      </c>
      <c r="L271" s="50">
        <f t="shared" si="380"/>
        <v>0</v>
      </c>
      <c r="M271" s="50">
        <f>+M272</f>
        <v>107000000000</v>
      </c>
      <c r="N271" s="51">
        <f t="shared" si="420"/>
        <v>1.043760780199377E-2</v>
      </c>
      <c r="O271" s="50">
        <f>+O272</f>
        <v>0</v>
      </c>
      <c r="P271" s="50">
        <f t="shared" ref="P271:X271" si="474">+P272</f>
        <v>100846555871</v>
      </c>
      <c r="Q271" s="50">
        <f t="shared" si="474"/>
        <v>6153444129</v>
      </c>
      <c r="R271" s="50">
        <f t="shared" si="474"/>
        <v>0</v>
      </c>
      <c r="S271" s="50">
        <f t="shared" si="474"/>
        <v>107000000000</v>
      </c>
      <c r="T271" s="50">
        <f t="shared" si="474"/>
        <v>100846555871</v>
      </c>
      <c r="U271" s="50">
        <f t="shared" si="474"/>
        <v>0</v>
      </c>
      <c r="V271" s="50">
        <f t="shared" si="474"/>
        <v>0</v>
      </c>
      <c r="W271" s="50">
        <f t="shared" si="474"/>
        <v>0</v>
      </c>
      <c r="X271" s="50">
        <f t="shared" si="474"/>
        <v>0</v>
      </c>
      <c r="Y271" s="52">
        <f t="shared" si="455"/>
        <v>0</v>
      </c>
      <c r="Z271" s="52">
        <f t="shared" si="456"/>
        <v>0</v>
      </c>
      <c r="AA271" s="52">
        <f t="shared" si="457"/>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75">+G273+G275</f>
        <v>0</v>
      </c>
      <c r="H272" s="50">
        <f t="shared" si="475"/>
        <v>0</v>
      </c>
      <c r="I272" s="50">
        <f t="shared" si="475"/>
        <v>0</v>
      </c>
      <c r="J272" s="50">
        <f t="shared" si="475"/>
        <v>0</v>
      </c>
      <c r="K272" s="50">
        <f t="shared" si="475"/>
        <v>0</v>
      </c>
      <c r="L272" s="50">
        <f t="shared" si="380"/>
        <v>0</v>
      </c>
      <c r="M272" s="50">
        <f>+M273+M275</f>
        <v>107000000000</v>
      </c>
      <c r="N272" s="51">
        <f t="shared" si="420"/>
        <v>1.043760780199377E-2</v>
      </c>
      <c r="O272" s="50">
        <f>+O273+O275</f>
        <v>0</v>
      </c>
      <c r="P272" s="50">
        <f t="shared" ref="P272:X272" si="476">+P273+P275</f>
        <v>100846555871</v>
      </c>
      <c r="Q272" s="50">
        <f t="shared" si="476"/>
        <v>6153444129</v>
      </c>
      <c r="R272" s="50">
        <f t="shared" si="476"/>
        <v>0</v>
      </c>
      <c r="S272" s="50">
        <f t="shared" si="476"/>
        <v>107000000000</v>
      </c>
      <c r="T272" s="50">
        <f t="shared" si="476"/>
        <v>100846555871</v>
      </c>
      <c r="U272" s="50">
        <f t="shared" si="476"/>
        <v>0</v>
      </c>
      <c r="V272" s="50">
        <f t="shared" si="476"/>
        <v>0</v>
      </c>
      <c r="W272" s="50">
        <f t="shared" si="476"/>
        <v>0</v>
      </c>
      <c r="X272" s="50">
        <f t="shared" si="476"/>
        <v>0</v>
      </c>
      <c r="Y272" s="52">
        <f t="shared" si="455"/>
        <v>0</v>
      </c>
      <c r="Z272" s="52">
        <f t="shared" si="456"/>
        <v>0</v>
      </c>
      <c r="AA272" s="52">
        <f t="shared" si="457"/>
        <v>0</v>
      </c>
      <c r="AB272" s="52" t="s">
        <v>41</v>
      </c>
      <c r="AC272" s="53" t="s">
        <v>41</v>
      </c>
    </row>
    <row r="273" spans="1:29" ht="42" customHeight="1" x14ac:dyDescent="0.25">
      <c r="A273" s="46" t="s">
        <v>440</v>
      </c>
      <c r="B273" s="47" t="s">
        <v>42</v>
      </c>
      <c r="C273" s="47">
        <v>21</v>
      </c>
      <c r="D273" s="47" t="s">
        <v>39</v>
      </c>
      <c r="E273" s="48" t="s">
        <v>441</v>
      </c>
      <c r="F273" s="49">
        <f t="shared" ref="F273:X287" si="477">+F274</f>
        <v>89150000000</v>
      </c>
      <c r="G273" s="49">
        <f t="shared" si="477"/>
        <v>0</v>
      </c>
      <c r="H273" s="49">
        <f t="shared" si="477"/>
        <v>0</v>
      </c>
      <c r="I273" s="49">
        <f t="shared" si="477"/>
        <v>0</v>
      </c>
      <c r="J273" s="49">
        <f t="shared" si="477"/>
        <v>0</v>
      </c>
      <c r="K273" s="49">
        <f t="shared" si="477"/>
        <v>0</v>
      </c>
      <c r="L273" s="50">
        <f t="shared" si="380"/>
        <v>0</v>
      </c>
      <c r="M273" s="49">
        <f t="shared" si="477"/>
        <v>89150000000</v>
      </c>
      <c r="N273" s="51">
        <f t="shared" si="420"/>
        <v>8.6963807060536878E-3</v>
      </c>
      <c r="O273" s="49">
        <f t="shared" si="477"/>
        <v>0</v>
      </c>
      <c r="P273" s="49">
        <f t="shared" si="477"/>
        <v>82996555871</v>
      </c>
      <c r="Q273" s="49">
        <f t="shared" si="477"/>
        <v>6153444129</v>
      </c>
      <c r="R273" s="49">
        <f t="shared" si="477"/>
        <v>0</v>
      </c>
      <c r="S273" s="49">
        <f t="shared" si="477"/>
        <v>89150000000</v>
      </c>
      <c r="T273" s="49">
        <f t="shared" si="477"/>
        <v>82996555871</v>
      </c>
      <c r="U273" s="49">
        <f t="shared" si="477"/>
        <v>0</v>
      </c>
      <c r="V273" s="49">
        <f t="shared" si="477"/>
        <v>0</v>
      </c>
      <c r="W273" s="49">
        <f t="shared" si="477"/>
        <v>0</v>
      </c>
      <c r="X273" s="49">
        <f t="shared" si="477"/>
        <v>0</v>
      </c>
      <c r="Y273" s="52">
        <f t="shared" si="455"/>
        <v>0</v>
      </c>
      <c r="Z273" s="52">
        <f t="shared" si="456"/>
        <v>0</v>
      </c>
      <c r="AA273" s="52">
        <f t="shared" si="457"/>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80"/>
        <v>0</v>
      </c>
      <c r="M274" s="58">
        <f>+F274+L274</f>
        <v>89150000000</v>
      </c>
      <c r="N274" s="59">
        <f t="shared" si="420"/>
        <v>8.6963807060536878E-3</v>
      </c>
      <c r="O274" s="57">
        <v>0</v>
      </c>
      <c r="P274" s="57">
        <v>82996555871</v>
      </c>
      <c r="Q274" s="57">
        <f t="shared" ref="Q274" si="478">M274-P274</f>
        <v>6153444129</v>
      </c>
      <c r="R274" s="57">
        <v>0</v>
      </c>
      <c r="S274" s="109">
        <f>+M274-R274</f>
        <v>89150000000</v>
      </c>
      <c r="T274" s="57">
        <f t="shared" ref="T274:T276" si="479">P274-R274</f>
        <v>82996555871</v>
      </c>
      <c r="U274" s="58">
        <v>0</v>
      </c>
      <c r="V274" s="57">
        <f t="shared" ref="V274" si="480">+R274-U274</f>
        <v>0</v>
      </c>
      <c r="W274" s="58">
        <v>0</v>
      </c>
      <c r="X274" s="60">
        <f t="shared" ref="X274" si="481">+U274-W274</f>
        <v>0</v>
      </c>
      <c r="Y274" s="61">
        <f t="shared" si="455"/>
        <v>0</v>
      </c>
      <c r="Z274" s="61">
        <f t="shared" si="456"/>
        <v>0</v>
      </c>
      <c r="AA274" s="61">
        <f t="shared" si="457"/>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82">+H276</f>
        <v>0</v>
      </c>
      <c r="I275" s="50">
        <f t="shared" si="482"/>
        <v>0</v>
      </c>
      <c r="J275" s="50">
        <f t="shared" si="482"/>
        <v>0</v>
      </c>
      <c r="K275" s="50">
        <f t="shared" si="482"/>
        <v>0</v>
      </c>
      <c r="L275" s="50">
        <f t="shared" si="380"/>
        <v>0</v>
      </c>
      <c r="M275" s="50">
        <f t="shared" si="482"/>
        <v>17850000000</v>
      </c>
      <c r="N275" s="51">
        <f t="shared" si="420"/>
        <v>1.7412270959400822E-3</v>
      </c>
      <c r="O275" s="50">
        <f t="shared" si="482"/>
        <v>0</v>
      </c>
      <c r="P275" s="49">
        <f t="shared" si="477"/>
        <v>17850000000</v>
      </c>
      <c r="Q275" s="49">
        <f t="shared" si="477"/>
        <v>0</v>
      </c>
      <c r="R275" s="49">
        <f t="shared" si="477"/>
        <v>0</v>
      </c>
      <c r="S275" s="49">
        <f t="shared" si="477"/>
        <v>17850000000</v>
      </c>
      <c r="T275" s="49">
        <f t="shared" si="477"/>
        <v>17850000000</v>
      </c>
      <c r="U275" s="49">
        <f t="shared" si="477"/>
        <v>0</v>
      </c>
      <c r="V275" s="49">
        <f t="shared" si="477"/>
        <v>0</v>
      </c>
      <c r="W275" s="49">
        <f t="shared" si="477"/>
        <v>0</v>
      </c>
      <c r="X275" s="49">
        <f t="shared" si="477"/>
        <v>0</v>
      </c>
      <c r="Y275" s="52">
        <f t="shared" si="455"/>
        <v>0</v>
      </c>
      <c r="Z275" s="52">
        <f t="shared" si="456"/>
        <v>0</v>
      </c>
      <c r="AA275" s="52">
        <f t="shared" si="457"/>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80"/>
        <v>0</v>
      </c>
      <c r="M276" s="58">
        <f>+F276+L276</f>
        <v>17850000000</v>
      </c>
      <c r="N276" s="59">
        <f t="shared" si="420"/>
        <v>1.7412270959400822E-3</v>
      </c>
      <c r="O276" s="57">
        <v>0</v>
      </c>
      <c r="P276" s="57">
        <v>17850000000</v>
      </c>
      <c r="Q276" s="57">
        <f t="shared" ref="Q276" si="483">M276-P276</f>
        <v>0</v>
      </c>
      <c r="R276" s="57">
        <v>0</v>
      </c>
      <c r="S276" s="109">
        <f>+M276-R276</f>
        <v>17850000000</v>
      </c>
      <c r="T276" s="57">
        <f t="shared" si="479"/>
        <v>17850000000</v>
      </c>
      <c r="U276" s="58">
        <v>0</v>
      </c>
      <c r="V276" s="57">
        <f t="shared" ref="V276" si="484">+R276-U276</f>
        <v>0</v>
      </c>
      <c r="W276" s="58">
        <v>0</v>
      </c>
      <c r="X276" s="60">
        <f t="shared" ref="X276" si="485">+U276-W276</f>
        <v>0</v>
      </c>
      <c r="Y276" s="61">
        <f t="shared" si="455"/>
        <v>0</v>
      </c>
      <c r="Z276" s="61">
        <f t="shared" si="456"/>
        <v>0</v>
      </c>
      <c r="AA276" s="61">
        <f t="shared" si="457"/>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86">+G278</f>
        <v>0</v>
      </c>
      <c r="H277" s="50">
        <f t="shared" si="486"/>
        <v>0</v>
      </c>
      <c r="I277" s="50">
        <f t="shared" si="486"/>
        <v>0</v>
      </c>
      <c r="J277" s="50">
        <f t="shared" si="486"/>
        <v>0</v>
      </c>
      <c r="K277" s="50">
        <f t="shared" si="486"/>
        <v>0</v>
      </c>
      <c r="L277" s="50">
        <f t="shared" si="380"/>
        <v>0</v>
      </c>
      <c r="M277" s="50">
        <f>+M278</f>
        <v>257327000000</v>
      </c>
      <c r="N277" s="51">
        <f t="shared" si="420"/>
        <v>2.5101666381903278E-2</v>
      </c>
      <c r="O277" s="50">
        <f t="shared" ref="O277:X277" si="487">+O278</f>
        <v>0</v>
      </c>
      <c r="P277" s="50">
        <f t="shared" si="487"/>
        <v>245405569769</v>
      </c>
      <c r="Q277" s="50">
        <f t="shared" si="487"/>
        <v>11921430231</v>
      </c>
      <c r="R277" s="50">
        <f t="shared" si="487"/>
        <v>0</v>
      </c>
      <c r="S277" s="50">
        <f t="shared" si="487"/>
        <v>257327000000</v>
      </c>
      <c r="T277" s="50">
        <f t="shared" si="487"/>
        <v>245405569769</v>
      </c>
      <c r="U277" s="50">
        <f t="shared" si="487"/>
        <v>0</v>
      </c>
      <c r="V277" s="50">
        <f t="shared" si="487"/>
        <v>0</v>
      </c>
      <c r="W277" s="50">
        <f t="shared" si="487"/>
        <v>0</v>
      </c>
      <c r="X277" s="50">
        <f t="shared" si="487"/>
        <v>0</v>
      </c>
      <c r="Y277" s="52">
        <f t="shared" si="455"/>
        <v>0</v>
      </c>
      <c r="Z277" s="52">
        <f t="shared" si="456"/>
        <v>0</v>
      </c>
      <c r="AA277" s="52">
        <f t="shared" si="457"/>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88">+G279+G281+G283+G285+G287</f>
        <v>0</v>
      </c>
      <c r="H278" s="50">
        <f t="shared" si="488"/>
        <v>0</v>
      </c>
      <c r="I278" s="50">
        <f t="shared" si="488"/>
        <v>0</v>
      </c>
      <c r="J278" s="50">
        <f t="shared" si="488"/>
        <v>0</v>
      </c>
      <c r="K278" s="50">
        <f t="shared" si="488"/>
        <v>0</v>
      </c>
      <c r="L278" s="50">
        <f t="shared" si="380"/>
        <v>0</v>
      </c>
      <c r="M278" s="50">
        <f>+M279+M281+M283+M285+M287</f>
        <v>257327000000</v>
      </c>
      <c r="N278" s="51">
        <f t="shared" si="420"/>
        <v>2.5101666381903278E-2</v>
      </c>
      <c r="O278" s="50">
        <f t="shared" ref="O278:X278" si="489">+O279+O281+O283+O285+O287</f>
        <v>0</v>
      </c>
      <c r="P278" s="50">
        <f t="shared" si="489"/>
        <v>245405569769</v>
      </c>
      <c r="Q278" s="50">
        <f t="shared" si="489"/>
        <v>11921430231</v>
      </c>
      <c r="R278" s="50">
        <f t="shared" si="489"/>
        <v>0</v>
      </c>
      <c r="S278" s="50">
        <f t="shared" si="489"/>
        <v>257327000000</v>
      </c>
      <c r="T278" s="50">
        <f t="shared" si="489"/>
        <v>245405569769</v>
      </c>
      <c r="U278" s="50">
        <f t="shared" si="489"/>
        <v>0</v>
      </c>
      <c r="V278" s="50">
        <f t="shared" si="489"/>
        <v>0</v>
      </c>
      <c r="W278" s="50">
        <f t="shared" si="489"/>
        <v>0</v>
      </c>
      <c r="X278" s="50">
        <f t="shared" si="489"/>
        <v>0</v>
      </c>
      <c r="Y278" s="52">
        <f t="shared" si="455"/>
        <v>0</v>
      </c>
      <c r="Z278" s="52">
        <f t="shared" si="456"/>
        <v>0</v>
      </c>
      <c r="AA278" s="52">
        <f t="shared" si="457"/>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90">+G280</f>
        <v>0</v>
      </c>
      <c r="H279" s="50">
        <f t="shared" si="490"/>
        <v>0</v>
      </c>
      <c r="I279" s="50">
        <f t="shared" si="490"/>
        <v>0</v>
      </c>
      <c r="J279" s="50">
        <f t="shared" si="490"/>
        <v>0</v>
      </c>
      <c r="K279" s="50">
        <f t="shared" si="490"/>
        <v>0</v>
      </c>
      <c r="L279" s="50">
        <f t="shared" si="380"/>
        <v>0</v>
      </c>
      <c r="M279" s="50">
        <f>+M280</f>
        <v>103279693283</v>
      </c>
      <c r="N279" s="51">
        <f t="shared" si="420"/>
        <v>1.0074700302786583E-2</v>
      </c>
      <c r="O279" s="50">
        <f t="shared" ref="O279:X279" si="491">+O280</f>
        <v>0</v>
      </c>
      <c r="P279" s="50">
        <f t="shared" si="491"/>
        <v>91358263052</v>
      </c>
      <c r="Q279" s="50">
        <f t="shared" si="491"/>
        <v>11921430231</v>
      </c>
      <c r="R279" s="50">
        <f t="shared" si="491"/>
        <v>0</v>
      </c>
      <c r="S279" s="50">
        <f t="shared" si="491"/>
        <v>103279693283</v>
      </c>
      <c r="T279" s="50">
        <f t="shared" si="491"/>
        <v>91358263052</v>
      </c>
      <c r="U279" s="50">
        <f t="shared" si="491"/>
        <v>0</v>
      </c>
      <c r="V279" s="50">
        <f t="shared" si="491"/>
        <v>0</v>
      </c>
      <c r="W279" s="50">
        <f t="shared" si="491"/>
        <v>0</v>
      </c>
      <c r="X279" s="50">
        <f t="shared" si="491"/>
        <v>0</v>
      </c>
      <c r="Y279" s="52">
        <f t="shared" si="455"/>
        <v>0</v>
      </c>
      <c r="Z279" s="52">
        <f t="shared" si="456"/>
        <v>0</v>
      </c>
      <c r="AA279" s="52">
        <f t="shared" si="457"/>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80"/>
        <v>0</v>
      </c>
      <c r="M280" s="58">
        <f>+F280+L280</f>
        <v>103279693283</v>
      </c>
      <c r="N280" s="59">
        <f t="shared" si="420"/>
        <v>1.0074700302786583E-2</v>
      </c>
      <c r="O280" s="57">
        <v>0</v>
      </c>
      <c r="P280" s="58">
        <v>91358263052</v>
      </c>
      <c r="Q280" s="57">
        <f t="shared" ref="Q280" si="492">M280-P280</f>
        <v>11921430231</v>
      </c>
      <c r="R280" s="58">
        <v>0</v>
      </c>
      <c r="S280" s="109">
        <f>+M280-R280</f>
        <v>103279693283</v>
      </c>
      <c r="T280" s="57">
        <f t="shared" ref="T280" si="493">P280-R280</f>
        <v>91358263052</v>
      </c>
      <c r="U280" s="58">
        <v>0</v>
      </c>
      <c r="V280" s="57">
        <f t="shared" ref="V280" si="494">+R280-U280</f>
        <v>0</v>
      </c>
      <c r="W280" s="58">
        <v>0</v>
      </c>
      <c r="X280" s="60">
        <f t="shared" ref="X280" si="495">+U280-W280</f>
        <v>0</v>
      </c>
      <c r="Y280" s="61">
        <f t="shared" si="455"/>
        <v>0</v>
      </c>
      <c r="Z280" s="61">
        <f t="shared" si="456"/>
        <v>0</v>
      </c>
      <c r="AA280" s="61">
        <f t="shared" si="457"/>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96">+G282</f>
        <v>0</v>
      </c>
      <c r="H281" s="50">
        <f t="shared" si="496"/>
        <v>0</v>
      </c>
      <c r="I281" s="50">
        <f t="shared" si="496"/>
        <v>0</v>
      </c>
      <c r="J281" s="50">
        <f t="shared" si="496"/>
        <v>0</v>
      </c>
      <c r="K281" s="50">
        <f t="shared" si="496"/>
        <v>0</v>
      </c>
      <c r="L281" s="50">
        <f t="shared" si="380"/>
        <v>0</v>
      </c>
      <c r="M281" s="50">
        <f t="shared" si="496"/>
        <v>19090572619</v>
      </c>
      <c r="N281" s="51">
        <f t="shared" si="420"/>
        <v>1.8622421468467573E-3</v>
      </c>
      <c r="O281" s="50">
        <f t="shared" si="496"/>
        <v>0</v>
      </c>
      <c r="P281" s="50">
        <f t="shared" si="496"/>
        <v>19090572619</v>
      </c>
      <c r="Q281" s="50">
        <f t="shared" si="496"/>
        <v>0</v>
      </c>
      <c r="R281" s="50">
        <f t="shared" si="496"/>
        <v>0</v>
      </c>
      <c r="S281" s="49">
        <f t="shared" si="477"/>
        <v>19090572619</v>
      </c>
      <c r="T281" s="49">
        <f t="shared" si="477"/>
        <v>19090572619</v>
      </c>
      <c r="U281" s="49">
        <f t="shared" si="477"/>
        <v>0</v>
      </c>
      <c r="V281" s="49">
        <f t="shared" si="477"/>
        <v>0</v>
      </c>
      <c r="W281" s="49">
        <f t="shared" si="477"/>
        <v>0</v>
      </c>
      <c r="X281" s="49">
        <f t="shared" si="477"/>
        <v>0</v>
      </c>
      <c r="Y281" s="52">
        <f t="shared" si="455"/>
        <v>0</v>
      </c>
      <c r="Z281" s="52">
        <f t="shared" si="456"/>
        <v>0</v>
      </c>
      <c r="AA281" s="52">
        <f t="shared" si="457"/>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80"/>
        <v>0</v>
      </c>
      <c r="M282" s="58">
        <f>+F282+L282</f>
        <v>19090572619</v>
      </c>
      <c r="N282" s="59">
        <f t="shared" si="420"/>
        <v>1.8622421468467573E-3</v>
      </c>
      <c r="O282" s="57">
        <v>0</v>
      </c>
      <c r="P282" s="57">
        <v>19090572619</v>
      </c>
      <c r="Q282" s="57">
        <f t="shared" ref="Q282" si="497">M282-P282</f>
        <v>0</v>
      </c>
      <c r="R282" s="58">
        <v>0</v>
      </c>
      <c r="S282" s="109">
        <f>+M282-R282</f>
        <v>19090572619</v>
      </c>
      <c r="T282" s="57">
        <f>P282-R282</f>
        <v>19090572619</v>
      </c>
      <c r="U282" s="58">
        <v>0</v>
      </c>
      <c r="V282" s="57">
        <f t="shared" ref="V282" si="498">+R282-U282</f>
        <v>0</v>
      </c>
      <c r="W282" s="58">
        <v>0</v>
      </c>
      <c r="X282" s="60">
        <f t="shared" ref="X282" si="499">+U282-W282</f>
        <v>0</v>
      </c>
      <c r="Y282" s="61">
        <f t="shared" si="455"/>
        <v>0</v>
      </c>
      <c r="Z282" s="61">
        <f t="shared" si="456"/>
        <v>0</v>
      </c>
      <c r="AA282" s="61">
        <f t="shared" si="457"/>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96"/>
        <v>0</v>
      </c>
      <c r="H283" s="50">
        <f t="shared" si="496"/>
        <v>0</v>
      </c>
      <c r="I283" s="50">
        <f t="shared" si="496"/>
        <v>0</v>
      </c>
      <c r="J283" s="50">
        <f t="shared" si="496"/>
        <v>0</v>
      </c>
      <c r="K283" s="50">
        <f t="shared" si="496"/>
        <v>0</v>
      </c>
      <c r="L283" s="50">
        <f t="shared" si="380"/>
        <v>0</v>
      </c>
      <c r="M283" s="50">
        <f t="shared" si="496"/>
        <v>70019234098</v>
      </c>
      <c r="N283" s="51">
        <f t="shared" si="420"/>
        <v>6.8302177954290928E-3</v>
      </c>
      <c r="O283" s="50">
        <f t="shared" si="496"/>
        <v>0</v>
      </c>
      <c r="P283" s="50">
        <f t="shared" si="496"/>
        <v>70019234098</v>
      </c>
      <c r="Q283" s="50">
        <f t="shared" si="496"/>
        <v>0</v>
      </c>
      <c r="R283" s="50">
        <f t="shared" si="496"/>
        <v>0</v>
      </c>
      <c r="S283" s="49">
        <f t="shared" si="477"/>
        <v>70019234098</v>
      </c>
      <c r="T283" s="50">
        <f t="shared" si="477"/>
        <v>70019234098</v>
      </c>
      <c r="U283" s="50">
        <f t="shared" si="477"/>
        <v>0</v>
      </c>
      <c r="V283" s="50">
        <f t="shared" si="477"/>
        <v>0</v>
      </c>
      <c r="W283" s="50">
        <f t="shared" si="477"/>
        <v>0</v>
      </c>
      <c r="X283" s="50">
        <f t="shared" si="477"/>
        <v>0</v>
      </c>
      <c r="Y283" s="52">
        <f t="shared" si="455"/>
        <v>0</v>
      </c>
      <c r="Z283" s="52">
        <f t="shared" si="456"/>
        <v>0</v>
      </c>
      <c r="AA283" s="52">
        <f t="shared" si="457"/>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80"/>
        <v>0</v>
      </c>
      <c r="M284" s="58">
        <f>+F284+L284</f>
        <v>70019234098</v>
      </c>
      <c r="N284" s="59">
        <f t="shared" si="420"/>
        <v>6.8302177954290928E-3</v>
      </c>
      <c r="O284" s="57">
        <v>0</v>
      </c>
      <c r="P284" s="57">
        <v>70019234098</v>
      </c>
      <c r="Q284" s="57">
        <f t="shared" ref="Q284" si="500">M284-P284</f>
        <v>0</v>
      </c>
      <c r="R284" s="58">
        <v>0</v>
      </c>
      <c r="S284" s="109">
        <f>+M284-R284</f>
        <v>70019234098</v>
      </c>
      <c r="T284" s="57">
        <f>P284-R284</f>
        <v>70019234098</v>
      </c>
      <c r="U284" s="58">
        <v>0</v>
      </c>
      <c r="V284" s="57">
        <f t="shared" ref="V284" si="501">+R284-U284</f>
        <v>0</v>
      </c>
      <c r="W284" s="58">
        <v>0</v>
      </c>
      <c r="X284" s="60">
        <f t="shared" ref="X284" si="502">+U284-W284</f>
        <v>0</v>
      </c>
      <c r="Y284" s="61">
        <f t="shared" si="455"/>
        <v>0</v>
      </c>
      <c r="Z284" s="61">
        <f t="shared" si="456"/>
        <v>0</v>
      </c>
      <c r="AA284" s="61">
        <f t="shared" si="457"/>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503">+G286</f>
        <v>0</v>
      </c>
      <c r="H285" s="50">
        <f t="shared" si="503"/>
        <v>0</v>
      </c>
      <c r="I285" s="50">
        <f t="shared" si="503"/>
        <v>0</v>
      </c>
      <c r="J285" s="50">
        <f t="shared" si="503"/>
        <v>0</v>
      </c>
      <c r="K285" s="50">
        <f t="shared" si="503"/>
        <v>0</v>
      </c>
      <c r="L285" s="50">
        <f t="shared" si="380"/>
        <v>0</v>
      </c>
      <c r="M285" s="50">
        <f t="shared" si="503"/>
        <v>34937500000</v>
      </c>
      <c r="N285" s="51">
        <f t="shared" si="420"/>
        <v>3.4080740428239003E-3</v>
      </c>
      <c r="O285" s="50">
        <f t="shared" ref="O285:R285" si="504">+O286</f>
        <v>0</v>
      </c>
      <c r="P285" s="50">
        <f t="shared" si="504"/>
        <v>34937500000</v>
      </c>
      <c r="Q285" s="50">
        <f t="shared" si="504"/>
        <v>0</v>
      </c>
      <c r="R285" s="50">
        <f t="shared" si="504"/>
        <v>0</v>
      </c>
      <c r="S285" s="49">
        <f t="shared" si="477"/>
        <v>34937500000</v>
      </c>
      <c r="T285" s="49">
        <f t="shared" si="477"/>
        <v>34937500000</v>
      </c>
      <c r="U285" s="49">
        <f t="shared" si="477"/>
        <v>0</v>
      </c>
      <c r="V285" s="49">
        <f t="shared" si="477"/>
        <v>0</v>
      </c>
      <c r="W285" s="49">
        <f t="shared" si="477"/>
        <v>0</v>
      </c>
      <c r="X285" s="49">
        <f t="shared" si="477"/>
        <v>0</v>
      </c>
      <c r="Y285" s="52">
        <f t="shared" si="455"/>
        <v>0</v>
      </c>
      <c r="Z285" s="52">
        <f t="shared" si="456"/>
        <v>0</v>
      </c>
      <c r="AA285" s="52">
        <f t="shared" si="457"/>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80"/>
        <v>0</v>
      </c>
      <c r="M286" s="58">
        <f>+F286+L286</f>
        <v>34937500000</v>
      </c>
      <c r="N286" s="51">
        <f t="shared" si="420"/>
        <v>3.4080740428239003E-3</v>
      </c>
      <c r="O286" s="57">
        <v>0</v>
      </c>
      <c r="P286" s="58">
        <v>34937500000</v>
      </c>
      <c r="Q286" s="57">
        <f t="shared" ref="Q286" si="505">M286-P286</f>
        <v>0</v>
      </c>
      <c r="R286" s="58">
        <v>0</v>
      </c>
      <c r="S286" s="109">
        <f>+M286-R286</f>
        <v>34937500000</v>
      </c>
      <c r="T286" s="57">
        <f>P286-R286</f>
        <v>34937500000</v>
      </c>
      <c r="U286" s="58">
        <v>0</v>
      </c>
      <c r="V286" s="57">
        <f t="shared" ref="V286" si="506">+R286-U286</f>
        <v>0</v>
      </c>
      <c r="W286" s="58">
        <v>0</v>
      </c>
      <c r="X286" s="60">
        <f t="shared" ref="X286" si="507">+U286-W286</f>
        <v>0</v>
      </c>
      <c r="Y286" s="61">
        <f t="shared" si="455"/>
        <v>0</v>
      </c>
      <c r="Z286" s="61">
        <f t="shared" si="456"/>
        <v>0</v>
      </c>
      <c r="AA286" s="61">
        <f t="shared" si="457"/>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508">+G288</f>
        <v>0</v>
      </c>
      <c r="H287" s="50">
        <f t="shared" si="508"/>
        <v>0</v>
      </c>
      <c r="I287" s="50">
        <f t="shared" si="508"/>
        <v>0</v>
      </c>
      <c r="J287" s="50">
        <f t="shared" si="508"/>
        <v>0</v>
      </c>
      <c r="K287" s="50">
        <f t="shared" si="508"/>
        <v>0</v>
      </c>
      <c r="L287" s="50">
        <f t="shared" si="380"/>
        <v>0</v>
      </c>
      <c r="M287" s="50">
        <f>+M288</f>
        <v>30000000000</v>
      </c>
      <c r="N287" s="51">
        <f t="shared" si="420"/>
        <v>2.9264320940169445E-3</v>
      </c>
      <c r="O287" s="50">
        <f>+O288</f>
        <v>0</v>
      </c>
      <c r="P287" s="50">
        <f>+P288</f>
        <v>30000000000</v>
      </c>
      <c r="Q287" s="50">
        <f>+Q288</f>
        <v>0</v>
      </c>
      <c r="R287" s="50">
        <f>+R288</f>
        <v>0</v>
      </c>
      <c r="S287" s="49">
        <f t="shared" si="477"/>
        <v>30000000000</v>
      </c>
      <c r="T287" s="50">
        <f>+T288</f>
        <v>30000000000</v>
      </c>
      <c r="U287" s="50">
        <f>+U288</f>
        <v>0</v>
      </c>
      <c r="V287" s="50">
        <f>+V288</f>
        <v>0</v>
      </c>
      <c r="W287" s="50">
        <f>+W288</f>
        <v>0</v>
      </c>
      <c r="X287" s="50">
        <f>+X288</f>
        <v>0</v>
      </c>
      <c r="Y287" s="52">
        <f t="shared" si="455"/>
        <v>0</v>
      </c>
      <c r="Z287" s="52">
        <f t="shared" si="456"/>
        <v>0</v>
      </c>
      <c r="AA287" s="52">
        <f t="shared" si="457"/>
        <v>0</v>
      </c>
      <c r="AB287" s="52" t="s">
        <v>41</v>
      </c>
      <c r="AC287" s="53"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80"/>
        <v>0</v>
      </c>
      <c r="M288" s="58">
        <f>+F288+L288</f>
        <v>30000000000</v>
      </c>
      <c r="N288" s="59">
        <f t="shared" si="420"/>
        <v>2.9264320940169445E-3</v>
      </c>
      <c r="O288" s="57">
        <v>0</v>
      </c>
      <c r="P288" s="57">
        <v>30000000000</v>
      </c>
      <c r="Q288" s="57">
        <f t="shared" ref="Q288" si="509">M288-P288</f>
        <v>0</v>
      </c>
      <c r="R288" s="58">
        <v>0</v>
      </c>
      <c r="S288" s="109">
        <f>+M288-R288</f>
        <v>30000000000</v>
      </c>
      <c r="T288" s="57">
        <f>P288-R288</f>
        <v>30000000000</v>
      </c>
      <c r="U288" s="58">
        <v>0</v>
      </c>
      <c r="V288" s="57">
        <f t="shared" ref="V288" si="510">+R288-U288</f>
        <v>0</v>
      </c>
      <c r="W288" s="58">
        <v>0</v>
      </c>
      <c r="X288" s="60">
        <f t="shared" ref="X288" si="511">+U288-W288</f>
        <v>0</v>
      </c>
      <c r="Y288" s="61">
        <f t="shared" si="455"/>
        <v>0</v>
      </c>
      <c r="Z288" s="61">
        <f t="shared" si="456"/>
        <v>0</v>
      </c>
      <c r="AA288" s="61">
        <f t="shared" si="457"/>
        <v>0</v>
      </c>
      <c r="AB288" s="61" t="s">
        <v>41</v>
      </c>
      <c r="AC288" s="62" t="s">
        <v>41</v>
      </c>
    </row>
    <row r="289" spans="1:29" ht="42" customHeight="1" x14ac:dyDescent="0.25">
      <c r="A289" s="46" t="s">
        <v>461</v>
      </c>
      <c r="B289" s="47" t="s">
        <v>38</v>
      </c>
      <c r="C289" s="47">
        <v>10</v>
      </c>
      <c r="D289" s="47" t="s">
        <v>39</v>
      </c>
      <c r="E289" s="105" t="s">
        <v>462</v>
      </c>
      <c r="F289" s="50">
        <f t="shared" ref="F289:U293" si="512">+F290</f>
        <v>4112080090</v>
      </c>
      <c r="G289" s="50">
        <f t="shared" si="512"/>
        <v>0</v>
      </c>
      <c r="H289" s="50">
        <f t="shared" si="512"/>
        <v>0</v>
      </c>
      <c r="I289" s="50">
        <f t="shared" si="512"/>
        <v>0</v>
      </c>
      <c r="J289" s="50">
        <f t="shared" si="512"/>
        <v>0</v>
      </c>
      <c r="K289" s="50">
        <f t="shared" si="512"/>
        <v>0</v>
      </c>
      <c r="L289" s="50">
        <f t="shared" si="380"/>
        <v>0</v>
      </c>
      <c r="M289" s="50">
        <f t="shared" si="512"/>
        <v>4112080090</v>
      </c>
      <c r="N289" s="51">
        <f t="shared" si="420"/>
        <v>4.0112410495146954E-4</v>
      </c>
      <c r="O289" s="50">
        <f t="shared" si="512"/>
        <v>0</v>
      </c>
      <c r="P289" s="50">
        <f t="shared" si="512"/>
        <v>3918703350.5</v>
      </c>
      <c r="Q289" s="50">
        <f t="shared" si="512"/>
        <v>193376739.5</v>
      </c>
      <c r="R289" s="50">
        <f t="shared" si="512"/>
        <v>3893753739.5</v>
      </c>
      <c r="S289" s="50">
        <f t="shared" si="512"/>
        <v>218326350.5</v>
      </c>
      <c r="T289" s="50">
        <f t="shared" si="512"/>
        <v>24949611</v>
      </c>
      <c r="U289" s="50">
        <f t="shared" si="512"/>
        <v>725781546</v>
      </c>
      <c r="V289" s="50">
        <f t="shared" ref="V289:X293" si="513">+V290</f>
        <v>3167972193.5</v>
      </c>
      <c r="W289" s="50">
        <f t="shared" si="513"/>
        <v>717700392</v>
      </c>
      <c r="X289" s="50">
        <f t="shared" si="513"/>
        <v>8081154</v>
      </c>
      <c r="Y289" s="52">
        <f t="shared" si="455"/>
        <v>0.94690610452093604</v>
      </c>
      <c r="Z289" s="52">
        <f t="shared" si="456"/>
        <v>0.17649985654827069</v>
      </c>
      <c r="AA289" s="52">
        <f t="shared" si="457"/>
        <v>0.17453463363842214</v>
      </c>
      <c r="AB289" s="52">
        <f t="shared" ref="AB289:AB345" si="514">+U289/R289</f>
        <v>0.18639636570678406</v>
      </c>
      <c r="AC289" s="53">
        <f t="shared" ref="AC289:AC345" si="515">+W289/U289</f>
        <v>0.98886558352917941</v>
      </c>
    </row>
    <row r="290" spans="1:29" ht="42" customHeight="1" x14ac:dyDescent="0.25">
      <c r="A290" s="46" t="s">
        <v>463</v>
      </c>
      <c r="B290" s="47" t="s">
        <v>38</v>
      </c>
      <c r="C290" s="47">
        <v>10</v>
      </c>
      <c r="D290" s="47" t="s">
        <v>39</v>
      </c>
      <c r="E290" s="105" t="s">
        <v>254</v>
      </c>
      <c r="F290" s="50">
        <f>+F291</f>
        <v>4112080090</v>
      </c>
      <c r="G290" s="50">
        <f t="shared" si="512"/>
        <v>0</v>
      </c>
      <c r="H290" s="50">
        <f t="shared" si="512"/>
        <v>0</v>
      </c>
      <c r="I290" s="50">
        <f t="shared" si="512"/>
        <v>0</v>
      </c>
      <c r="J290" s="50">
        <f t="shared" si="512"/>
        <v>0</v>
      </c>
      <c r="K290" s="50">
        <f t="shared" si="512"/>
        <v>0</v>
      </c>
      <c r="L290" s="50">
        <f t="shared" si="380"/>
        <v>0</v>
      </c>
      <c r="M290" s="50">
        <f t="shared" si="512"/>
        <v>4112080090</v>
      </c>
      <c r="N290" s="51">
        <f t="shared" si="420"/>
        <v>4.0112410495146954E-4</v>
      </c>
      <c r="O290" s="50">
        <f t="shared" si="512"/>
        <v>0</v>
      </c>
      <c r="P290" s="50">
        <f t="shared" si="512"/>
        <v>3918703350.5</v>
      </c>
      <c r="Q290" s="50">
        <f t="shared" si="512"/>
        <v>193376739.5</v>
      </c>
      <c r="R290" s="50">
        <f t="shared" si="512"/>
        <v>3893753739.5</v>
      </c>
      <c r="S290" s="50">
        <f t="shared" si="512"/>
        <v>218326350.5</v>
      </c>
      <c r="T290" s="50">
        <f t="shared" si="512"/>
        <v>24949611</v>
      </c>
      <c r="U290" s="50">
        <f t="shared" si="512"/>
        <v>725781546</v>
      </c>
      <c r="V290" s="50">
        <f t="shared" si="513"/>
        <v>3167972193.5</v>
      </c>
      <c r="W290" s="50">
        <f t="shared" si="513"/>
        <v>717700392</v>
      </c>
      <c r="X290" s="50">
        <f t="shared" si="513"/>
        <v>8081154</v>
      </c>
      <c r="Y290" s="52">
        <f t="shared" si="455"/>
        <v>0.94690610452093604</v>
      </c>
      <c r="Z290" s="52">
        <f t="shared" si="456"/>
        <v>0.17649985654827069</v>
      </c>
      <c r="AA290" s="52">
        <f t="shared" si="457"/>
        <v>0.17453463363842214</v>
      </c>
      <c r="AB290" s="52">
        <f t="shared" si="514"/>
        <v>0.18639636570678406</v>
      </c>
      <c r="AC290" s="53">
        <f t="shared" si="515"/>
        <v>0.98886558352917941</v>
      </c>
    </row>
    <row r="291" spans="1:29" ht="63.75" customHeight="1" x14ac:dyDescent="0.25">
      <c r="A291" s="46" t="s">
        <v>464</v>
      </c>
      <c r="B291" s="47" t="s">
        <v>38</v>
      </c>
      <c r="C291" s="47">
        <v>10</v>
      </c>
      <c r="D291" s="47" t="s">
        <v>39</v>
      </c>
      <c r="E291" s="105" t="s">
        <v>465</v>
      </c>
      <c r="F291" s="50">
        <f t="shared" ref="F291:T293" si="516">+F292</f>
        <v>4112080090</v>
      </c>
      <c r="G291" s="50">
        <f t="shared" si="516"/>
        <v>0</v>
      </c>
      <c r="H291" s="50">
        <f t="shared" si="516"/>
        <v>0</v>
      </c>
      <c r="I291" s="50">
        <f t="shared" si="516"/>
        <v>0</v>
      </c>
      <c r="J291" s="50">
        <f t="shared" si="516"/>
        <v>0</v>
      </c>
      <c r="K291" s="50">
        <f t="shared" si="516"/>
        <v>0</v>
      </c>
      <c r="L291" s="50">
        <f t="shared" si="380"/>
        <v>0</v>
      </c>
      <c r="M291" s="50">
        <f t="shared" si="516"/>
        <v>4112080090</v>
      </c>
      <c r="N291" s="51">
        <f t="shared" si="420"/>
        <v>4.0112410495146954E-4</v>
      </c>
      <c r="O291" s="50">
        <f t="shared" si="516"/>
        <v>0</v>
      </c>
      <c r="P291" s="50">
        <f t="shared" si="516"/>
        <v>3918703350.5</v>
      </c>
      <c r="Q291" s="50">
        <f t="shared" si="516"/>
        <v>193376739.5</v>
      </c>
      <c r="R291" s="50">
        <f t="shared" si="516"/>
        <v>3893753739.5</v>
      </c>
      <c r="S291" s="50">
        <f t="shared" si="516"/>
        <v>218326350.5</v>
      </c>
      <c r="T291" s="50">
        <f t="shared" si="516"/>
        <v>24949611</v>
      </c>
      <c r="U291" s="50">
        <f t="shared" si="512"/>
        <v>725781546</v>
      </c>
      <c r="V291" s="50">
        <f t="shared" si="513"/>
        <v>3167972193.5</v>
      </c>
      <c r="W291" s="50">
        <f t="shared" si="513"/>
        <v>717700392</v>
      </c>
      <c r="X291" s="50">
        <f t="shared" si="513"/>
        <v>8081154</v>
      </c>
      <c r="Y291" s="52">
        <f t="shared" si="455"/>
        <v>0.94690610452093604</v>
      </c>
      <c r="Z291" s="52">
        <f t="shared" si="456"/>
        <v>0.17649985654827069</v>
      </c>
      <c r="AA291" s="52">
        <f t="shared" si="457"/>
        <v>0.17453463363842214</v>
      </c>
      <c r="AB291" s="52">
        <f t="shared" si="514"/>
        <v>0.18639636570678406</v>
      </c>
      <c r="AC291" s="53">
        <f t="shared" si="515"/>
        <v>0.98886558352917941</v>
      </c>
    </row>
    <row r="292" spans="1:29" ht="63.75" customHeight="1" x14ac:dyDescent="0.25">
      <c r="A292" s="46" t="s">
        <v>466</v>
      </c>
      <c r="B292" s="47" t="s">
        <v>38</v>
      </c>
      <c r="C292" s="47">
        <v>10</v>
      </c>
      <c r="D292" s="47" t="s">
        <v>39</v>
      </c>
      <c r="E292" s="105" t="s">
        <v>401</v>
      </c>
      <c r="F292" s="50">
        <f t="shared" si="516"/>
        <v>4112080090</v>
      </c>
      <c r="G292" s="50">
        <f t="shared" si="516"/>
        <v>0</v>
      </c>
      <c r="H292" s="50">
        <f t="shared" si="516"/>
        <v>0</v>
      </c>
      <c r="I292" s="50">
        <f t="shared" si="516"/>
        <v>0</v>
      </c>
      <c r="J292" s="50">
        <f t="shared" si="516"/>
        <v>0</v>
      </c>
      <c r="K292" s="50">
        <f t="shared" si="516"/>
        <v>0</v>
      </c>
      <c r="L292" s="50">
        <f t="shared" si="380"/>
        <v>0</v>
      </c>
      <c r="M292" s="50">
        <f t="shared" si="516"/>
        <v>4112080090</v>
      </c>
      <c r="N292" s="51">
        <f t="shared" si="420"/>
        <v>4.0112410495146954E-4</v>
      </c>
      <c r="O292" s="50">
        <f t="shared" si="516"/>
        <v>0</v>
      </c>
      <c r="P292" s="50">
        <f t="shared" si="516"/>
        <v>3918703350.5</v>
      </c>
      <c r="Q292" s="50">
        <f t="shared" si="516"/>
        <v>193376739.5</v>
      </c>
      <c r="R292" s="50">
        <f t="shared" si="516"/>
        <v>3893753739.5</v>
      </c>
      <c r="S292" s="50">
        <f t="shared" si="516"/>
        <v>218326350.5</v>
      </c>
      <c r="T292" s="50">
        <f t="shared" si="516"/>
        <v>24949611</v>
      </c>
      <c r="U292" s="50">
        <f t="shared" si="512"/>
        <v>725781546</v>
      </c>
      <c r="V292" s="50">
        <f t="shared" si="513"/>
        <v>3167972193.5</v>
      </c>
      <c r="W292" s="50">
        <f t="shared" si="513"/>
        <v>717700392</v>
      </c>
      <c r="X292" s="50">
        <f t="shared" si="513"/>
        <v>8081154</v>
      </c>
      <c r="Y292" s="52">
        <f t="shared" si="455"/>
        <v>0.94690610452093604</v>
      </c>
      <c r="Z292" s="52">
        <f t="shared" si="456"/>
        <v>0.17649985654827069</v>
      </c>
      <c r="AA292" s="52">
        <f t="shared" si="457"/>
        <v>0.17453463363842214</v>
      </c>
      <c r="AB292" s="52">
        <f t="shared" si="514"/>
        <v>0.18639636570678406</v>
      </c>
      <c r="AC292" s="53">
        <f t="shared" si="515"/>
        <v>0.98886558352917941</v>
      </c>
    </row>
    <row r="293" spans="1:29" ht="42" customHeight="1" x14ac:dyDescent="0.25">
      <c r="A293" s="46" t="s">
        <v>467</v>
      </c>
      <c r="B293" s="47" t="s">
        <v>38</v>
      </c>
      <c r="C293" s="47">
        <v>10</v>
      </c>
      <c r="D293" s="47" t="s">
        <v>39</v>
      </c>
      <c r="E293" s="105" t="s">
        <v>393</v>
      </c>
      <c r="F293" s="50">
        <f t="shared" si="516"/>
        <v>4112080090</v>
      </c>
      <c r="G293" s="50">
        <f t="shared" si="516"/>
        <v>0</v>
      </c>
      <c r="H293" s="50">
        <f t="shared" si="516"/>
        <v>0</v>
      </c>
      <c r="I293" s="50">
        <f t="shared" si="516"/>
        <v>0</v>
      </c>
      <c r="J293" s="50">
        <f t="shared" si="516"/>
        <v>0</v>
      </c>
      <c r="K293" s="50">
        <f t="shared" si="516"/>
        <v>0</v>
      </c>
      <c r="L293" s="50">
        <f t="shared" si="380"/>
        <v>0</v>
      </c>
      <c r="M293" s="50">
        <f t="shared" si="516"/>
        <v>4112080090</v>
      </c>
      <c r="N293" s="51">
        <f t="shared" si="420"/>
        <v>4.0112410495146954E-4</v>
      </c>
      <c r="O293" s="50">
        <f t="shared" si="516"/>
        <v>0</v>
      </c>
      <c r="P293" s="50">
        <f t="shared" si="516"/>
        <v>3918703350.5</v>
      </c>
      <c r="Q293" s="50">
        <f t="shared" si="516"/>
        <v>193376739.5</v>
      </c>
      <c r="R293" s="50">
        <f t="shared" si="516"/>
        <v>3893753739.5</v>
      </c>
      <c r="S293" s="50">
        <f t="shared" si="516"/>
        <v>218326350.5</v>
      </c>
      <c r="T293" s="50">
        <f t="shared" si="516"/>
        <v>24949611</v>
      </c>
      <c r="U293" s="50">
        <f t="shared" si="512"/>
        <v>725781546</v>
      </c>
      <c r="V293" s="50">
        <f t="shared" si="513"/>
        <v>3167972193.5</v>
      </c>
      <c r="W293" s="50">
        <f t="shared" si="513"/>
        <v>717700392</v>
      </c>
      <c r="X293" s="50">
        <f t="shared" si="513"/>
        <v>8081154</v>
      </c>
      <c r="Y293" s="52">
        <f t="shared" si="455"/>
        <v>0.94690610452093604</v>
      </c>
      <c r="Z293" s="52">
        <f t="shared" si="456"/>
        <v>0.17649985654827069</v>
      </c>
      <c r="AA293" s="52">
        <f t="shared" si="457"/>
        <v>0.17453463363842214</v>
      </c>
      <c r="AB293" s="52">
        <f t="shared" si="514"/>
        <v>0.18639636570678406</v>
      </c>
      <c r="AC293" s="53">
        <f t="shared" si="515"/>
        <v>0.98886558352917941</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80"/>
        <v>0</v>
      </c>
      <c r="M294" s="58">
        <f>+F294+L294</f>
        <v>4112080090</v>
      </c>
      <c r="N294" s="59">
        <f t="shared" si="420"/>
        <v>4.0112410495146954E-4</v>
      </c>
      <c r="O294" s="57">
        <v>0</v>
      </c>
      <c r="P294" s="58">
        <v>3918703350.5</v>
      </c>
      <c r="Q294" s="57">
        <f t="shared" ref="Q294" si="517">M294-P294</f>
        <v>193376739.5</v>
      </c>
      <c r="R294" s="58">
        <v>3893753739.5</v>
      </c>
      <c r="S294" s="109">
        <f>+M294-R294</f>
        <v>218326350.5</v>
      </c>
      <c r="T294" s="57">
        <f>P294-R294</f>
        <v>24949611</v>
      </c>
      <c r="U294" s="58">
        <v>725781546</v>
      </c>
      <c r="V294" s="57">
        <f t="shared" ref="V294" si="518">+R294-U294</f>
        <v>3167972193.5</v>
      </c>
      <c r="W294" s="58">
        <v>717700392</v>
      </c>
      <c r="X294" s="60">
        <f t="shared" ref="X294" si="519">+U294-W294</f>
        <v>8081154</v>
      </c>
      <c r="Y294" s="61">
        <f t="shared" si="455"/>
        <v>0.94690610452093604</v>
      </c>
      <c r="Z294" s="61">
        <f t="shared" si="456"/>
        <v>0.17649985654827069</v>
      </c>
      <c r="AA294" s="61">
        <f t="shared" si="457"/>
        <v>0.17453463363842214</v>
      </c>
      <c r="AB294" s="61">
        <f t="shared" si="514"/>
        <v>0.18639636570678406</v>
      </c>
      <c r="AC294" s="62">
        <f t="shared" si="515"/>
        <v>0.98886558352917941</v>
      </c>
    </row>
    <row r="295" spans="1:29" ht="38.25" customHeight="1" x14ac:dyDescent="0.25">
      <c r="A295" s="46" t="s">
        <v>469</v>
      </c>
      <c r="B295" s="47" t="s">
        <v>38</v>
      </c>
      <c r="C295" s="47">
        <v>10</v>
      </c>
      <c r="D295" s="47" t="s">
        <v>39</v>
      </c>
      <c r="E295" s="105" t="s">
        <v>470</v>
      </c>
      <c r="F295" s="50">
        <f t="shared" ref="F295:X295" si="520">+F296</f>
        <v>665689459543</v>
      </c>
      <c r="G295" s="50">
        <f t="shared" si="520"/>
        <v>0</v>
      </c>
      <c r="H295" s="50">
        <f t="shared" si="520"/>
        <v>0</v>
      </c>
      <c r="I295" s="50">
        <f t="shared" si="520"/>
        <v>0</v>
      </c>
      <c r="J295" s="50">
        <f t="shared" si="520"/>
        <v>0</v>
      </c>
      <c r="K295" s="50">
        <f t="shared" si="520"/>
        <v>0</v>
      </c>
      <c r="L295" s="50">
        <f t="shared" si="380"/>
        <v>0</v>
      </c>
      <c r="M295" s="50">
        <f t="shared" si="520"/>
        <v>665689459543</v>
      </c>
      <c r="N295" s="51">
        <f t="shared" si="420"/>
        <v>6.4936499968514319E-2</v>
      </c>
      <c r="O295" s="50">
        <f t="shared" si="520"/>
        <v>0</v>
      </c>
      <c r="P295" s="50">
        <f t="shared" si="520"/>
        <v>665537258979.59998</v>
      </c>
      <c r="Q295" s="50">
        <f t="shared" si="520"/>
        <v>152200563.4000001</v>
      </c>
      <c r="R295" s="50">
        <f t="shared" si="520"/>
        <v>665351753078.59998</v>
      </c>
      <c r="S295" s="50">
        <f t="shared" si="520"/>
        <v>337706464.4000001</v>
      </c>
      <c r="T295" s="50">
        <f t="shared" si="520"/>
        <v>185505901</v>
      </c>
      <c r="U295" s="50">
        <f t="shared" si="520"/>
        <v>17308279756.5</v>
      </c>
      <c r="V295" s="50">
        <f t="shared" si="520"/>
        <v>648043473322.09998</v>
      </c>
      <c r="W295" s="50">
        <f t="shared" si="520"/>
        <v>17305986604.5</v>
      </c>
      <c r="X295" s="50">
        <f t="shared" si="520"/>
        <v>2293152</v>
      </c>
      <c r="Y295" s="52">
        <f t="shared" si="455"/>
        <v>0.9994926966927915</v>
      </c>
      <c r="Z295" s="52">
        <f t="shared" si="456"/>
        <v>2.6000531491639126E-2</v>
      </c>
      <c r="AA295" s="52">
        <f t="shared" si="457"/>
        <v>2.5997086714247615E-2</v>
      </c>
      <c r="AB295" s="52">
        <f t="shared" si="514"/>
        <v>2.6013728342059877E-2</v>
      </c>
      <c r="AC295" s="53">
        <f t="shared" si="515"/>
        <v>0.9998675112701978</v>
      </c>
    </row>
    <row r="296" spans="1:29" ht="38.25" customHeight="1" x14ac:dyDescent="0.25">
      <c r="A296" s="46" t="s">
        <v>471</v>
      </c>
      <c r="B296" s="47" t="s">
        <v>38</v>
      </c>
      <c r="C296" s="47">
        <v>10</v>
      </c>
      <c r="D296" s="47" t="s">
        <v>39</v>
      </c>
      <c r="E296" s="105" t="s">
        <v>254</v>
      </c>
      <c r="F296" s="50">
        <f>+F297+F301</f>
        <v>665689459543</v>
      </c>
      <c r="G296" s="50">
        <f t="shared" ref="G296:K296" si="521">+G297+G301</f>
        <v>0</v>
      </c>
      <c r="H296" s="50">
        <f t="shared" si="521"/>
        <v>0</v>
      </c>
      <c r="I296" s="50">
        <f t="shared" si="521"/>
        <v>0</v>
      </c>
      <c r="J296" s="50">
        <f t="shared" si="521"/>
        <v>0</v>
      </c>
      <c r="K296" s="50">
        <f t="shared" si="521"/>
        <v>0</v>
      </c>
      <c r="L296" s="50">
        <f t="shared" si="380"/>
        <v>0</v>
      </c>
      <c r="M296" s="50">
        <f>+M297+M301</f>
        <v>665689459543</v>
      </c>
      <c r="N296" s="51">
        <f t="shared" si="420"/>
        <v>6.4936499968514319E-2</v>
      </c>
      <c r="O296" s="50">
        <f t="shared" ref="O296:X296" si="522">+O297+O301</f>
        <v>0</v>
      </c>
      <c r="P296" s="50">
        <f t="shared" si="522"/>
        <v>665537258979.59998</v>
      </c>
      <c r="Q296" s="50">
        <f t="shared" si="522"/>
        <v>152200563.4000001</v>
      </c>
      <c r="R296" s="50">
        <f t="shared" si="522"/>
        <v>665351753078.59998</v>
      </c>
      <c r="S296" s="50">
        <f t="shared" si="522"/>
        <v>337706464.4000001</v>
      </c>
      <c r="T296" s="50">
        <f t="shared" si="522"/>
        <v>185505901</v>
      </c>
      <c r="U296" s="50">
        <f t="shared" si="522"/>
        <v>17308279756.5</v>
      </c>
      <c r="V296" s="50">
        <f t="shared" si="522"/>
        <v>648043473322.09998</v>
      </c>
      <c r="W296" s="50">
        <f t="shared" si="522"/>
        <v>17305986604.5</v>
      </c>
      <c r="X296" s="50">
        <f t="shared" si="522"/>
        <v>2293152</v>
      </c>
      <c r="Y296" s="52">
        <f t="shared" si="455"/>
        <v>0.9994926966927915</v>
      </c>
      <c r="Z296" s="52">
        <f t="shared" si="456"/>
        <v>2.6000531491639126E-2</v>
      </c>
      <c r="AA296" s="52">
        <f t="shared" si="457"/>
        <v>2.5997086714247615E-2</v>
      </c>
      <c r="AB296" s="52">
        <f t="shared" si="514"/>
        <v>2.6013728342059877E-2</v>
      </c>
      <c r="AC296" s="53">
        <f t="shared" si="515"/>
        <v>0.9998675112701978</v>
      </c>
    </row>
    <row r="297" spans="1:29" ht="42" customHeight="1" x14ac:dyDescent="0.25">
      <c r="A297" s="46" t="s">
        <v>472</v>
      </c>
      <c r="B297" s="47" t="s">
        <v>38</v>
      </c>
      <c r="C297" s="47">
        <v>10</v>
      </c>
      <c r="D297" s="47" t="s">
        <v>39</v>
      </c>
      <c r="E297" s="105" t="s">
        <v>473</v>
      </c>
      <c r="F297" s="50">
        <f t="shared" ref="F297:U299" si="523">+F298</f>
        <v>1920146550</v>
      </c>
      <c r="G297" s="50">
        <f t="shared" si="523"/>
        <v>0</v>
      </c>
      <c r="H297" s="50">
        <f t="shared" si="523"/>
        <v>0</v>
      </c>
      <c r="I297" s="50">
        <f t="shared" si="523"/>
        <v>0</v>
      </c>
      <c r="J297" s="50">
        <f t="shared" si="523"/>
        <v>0</v>
      </c>
      <c r="K297" s="50">
        <f t="shared" si="523"/>
        <v>0</v>
      </c>
      <c r="L297" s="50">
        <f t="shared" si="380"/>
        <v>0</v>
      </c>
      <c r="M297" s="50">
        <f t="shared" si="523"/>
        <v>1920146550</v>
      </c>
      <c r="N297" s="51">
        <f t="shared" si="420"/>
        <v>1.8730594963786373E-4</v>
      </c>
      <c r="O297" s="50">
        <f t="shared" si="523"/>
        <v>0</v>
      </c>
      <c r="P297" s="50">
        <f t="shared" si="523"/>
        <v>1767945986.5999999</v>
      </c>
      <c r="Q297" s="50">
        <f t="shared" si="523"/>
        <v>152200563.4000001</v>
      </c>
      <c r="R297" s="50">
        <f t="shared" si="523"/>
        <v>1582440085.5999999</v>
      </c>
      <c r="S297" s="50">
        <f t="shared" si="523"/>
        <v>337706464.4000001</v>
      </c>
      <c r="T297" s="50">
        <f t="shared" si="523"/>
        <v>185505901</v>
      </c>
      <c r="U297" s="50">
        <f t="shared" si="523"/>
        <v>308279756.5</v>
      </c>
      <c r="V297" s="50">
        <f t="shared" ref="V297:X299" si="524">+V298</f>
        <v>1274160329.0999999</v>
      </c>
      <c r="W297" s="50">
        <f t="shared" si="524"/>
        <v>305986604.5</v>
      </c>
      <c r="X297" s="50">
        <f t="shared" si="524"/>
        <v>2293152</v>
      </c>
      <c r="Y297" s="52">
        <f t="shared" si="455"/>
        <v>0.82412464069474278</v>
      </c>
      <c r="Z297" s="52">
        <f t="shared" si="456"/>
        <v>0.16055011868755539</v>
      </c>
      <c r="AA297" s="52">
        <f t="shared" si="457"/>
        <v>0.15935585984309375</v>
      </c>
      <c r="AB297" s="52">
        <f t="shared" si="514"/>
        <v>0.19481290906701992</v>
      </c>
      <c r="AC297" s="53">
        <f t="shared" si="515"/>
        <v>0.99256145772906113</v>
      </c>
    </row>
    <row r="298" spans="1:29" ht="80.25" customHeight="1" x14ac:dyDescent="0.25">
      <c r="A298" s="46" t="s">
        <v>474</v>
      </c>
      <c r="B298" s="47" t="s">
        <v>38</v>
      </c>
      <c r="C298" s="47">
        <v>10</v>
      </c>
      <c r="D298" s="47" t="s">
        <v>39</v>
      </c>
      <c r="E298" s="105" t="s">
        <v>475</v>
      </c>
      <c r="F298" s="50">
        <f t="shared" si="523"/>
        <v>1920146550</v>
      </c>
      <c r="G298" s="50">
        <f t="shared" si="523"/>
        <v>0</v>
      </c>
      <c r="H298" s="50">
        <f t="shared" si="523"/>
        <v>0</v>
      </c>
      <c r="I298" s="50">
        <f t="shared" si="523"/>
        <v>0</v>
      </c>
      <c r="J298" s="50">
        <f t="shared" si="523"/>
        <v>0</v>
      </c>
      <c r="K298" s="50">
        <f t="shared" si="523"/>
        <v>0</v>
      </c>
      <c r="L298" s="50">
        <f t="shared" si="380"/>
        <v>0</v>
      </c>
      <c r="M298" s="50">
        <f t="shared" si="523"/>
        <v>1920146550</v>
      </c>
      <c r="N298" s="51">
        <f t="shared" si="420"/>
        <v>1.8730594963786373E-4</v>
      </c>
      <c r="O298" s="50">
        <f t="shared" si="523"/>
        <v>0</v>
      </c>
      <c r="P298" s="50">
        <f t="shared" si="523"/>
        <v>1767945986.5999999</v>
      </c>
      <c r="Q298" s="50">
        <f t="shared" si="523"/>
        <v>152200563.4000001</v>
      </c>
      <c r="R298" s="50">
        <f t="shared" si="523"/>
        <v>1582440085.5999999</v>
      </c>
      <c r="S298" s="50">
        <f t="shared" si="523"/>
        <v>337706464.4000001</v>
      </c>
      <c r="T298" s="50">
        <f t="shared" si="523"/>
        <v>185505901</v>
      </c>
      <c r="U298" s="50">
        <f t="shared" si="523"/>
        <v>308279756.5</v>
      </c>
      <c r="V298" s="50">
        <f t="shared" si="524"/>
        <v>1274160329.0999999</v>
      </c>
      <c r="W298" s="50">
        <f t="shared" si="524"/>
        <v>305986604.5</v>
      </c>
      <c r="X298" s="50">
        <f t="shared" si="524"/>
        <v>2293152</v>
      </c>
      <c r="Y298" s="52">
        <f t="shared" si="455"/>
        <v>0.82412464069474278</v>
      </c>
      <c r="Z298" s="52">
        <f t="shared" si="456"/>
        <v>0.16055011868755539</v>
      </c>
      <c r="AA298" s="52">
        <f t="shared" si="457"/>
        <v>0.15935585984309375</v>
      </c>
      <c r="AB298" s="52">
        <f t="shared" si="514"/>
        <v>0.19481290906701992</v>
      </c>
      <c r="AC298" s="53">
        <f t="shared" si="515"/>
        <v>0.99256145772906113</v>
      </c>
    </row>
    <row r="299" spans="1:29" ht="42" customHeight="1" x14ac:dyDescent="0.25">
      <c r="A299" s="46" t="s">
        <v>476</v>
      </c>
      <c r="B299" s="47" t="s">
        <v>38</v>
      </c>
      <c r="C299" s="47">
        <v>10</v>
      </c>
      <c r="D299" s="47" t="s">
        <v>39</v>
      </c>
      <c r="E299" s="105" t="s">
        <v>393</v>
      </c>
      <c r="F299" s="50">
        <f t="shared" si="523"/>
        <v>1920146550</v>
      </c>
      <c r="G299" s="50">
        <f t="shared" si="523"/>
        <v>0</v>
      </c>
      <c r="H299" s="50">
        <f t="shared" si="523"/>
        <v>0</v>
      </c>
      <c r="I299" s="50">
        <f t="shared" si="523"/>
        <v>0</v>
      </c>
      <c r="J299" s="50">
        <f t="shared" si="523"/>
        <v>0</v>
      </c>
      <c r="K299" s="50">
        <f t="shared" si="523"/>
        <v>0</v>
      </c>
      <c r="L299" s="50">
        <f t="shared" si="380"/>
        <v>0</v>
      </c>
      <c r="M299" s="50">
        <f t="shared" si="523"/>
        <v>1920146550</v>
      </c>
      <c r="N299" s="51">
        <f t="shared" si="420"/>
        <v>1.8730594963786373E-4</v>
      </c>
      <c r="O299" s="50">
        <f t="shared" si="523"/>
        <v>0</v>
      </c>
      <c r="P299" s="50">
        <f t="shared" si="523"/>
        <v>1767945986.5999999</v>
      </c>
      <c r="Q299" s="50">
        <f t="shared" si="523"/>
        <v>152200563.4000001</v>
      </c>
      <c r="R299" s="50">
        <f t="shared" si="523"/>
        <v>1582440085.5999999</v>
      </c>
      <c r="S299" s="50">
        <f t="shared" si="523"/>
        <v>337706464.4000001</v>
      </c>
      <c r="T299" s="50">
        <f t="shared" si="523"/>
        <v>185505901</v>
      </c>
      <c r="U299" s="50">
        <f t="shared" si="523"/>
        <v>308279756.5</v>
      </c>
      <c r="V299" s="50">
        <f t="shared" si="524"/>
        <v>1274160329.0999999</v>
      </c>
      <c r="W299" s="50">
        <f t="shared" si="524"/>
        <v>305986604.5</v>
      </c>
      <c r="X299" s="50">
        <f t="shared" si="524"/>
        <v>2293152</v>
      </c>
      <c r="Y299" s="52">
        <f t="shared" si="455"/>
        <v>0.82412464069474278</v>
      </c>
      <c r="Z299" s="52">
        <f t="shared" si="456"/>
        <v>0.16055011868755539</v>
      </c>
      <c r="AA299" s="52">
        <f t="shared" si="457"/>
        <v>0.15935585984309375</v>
      </c>
      <c r="AB299" s="52">
        <f t="shared" si="514"/>
        <v>0.19481290906701992</v>
      </c>
      <c r="AC299" s="53">
        <f t="shared" si="515"/>
        <v>0.99256145772906113</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80"/>
        <v>0</v>
      </c>
      <c r="M300" s="58">
        <f>+F300+L300</f>
        <v>1920146550</v>
      </c>
      <c r="N300" s="59">
        <f t="shared" si="420"/>
        <v>1.8730594963786373E-4</v>
      </c>
      <c r="O300" s="57">
        <v>0</v>
      </c>
      <c r="P300" s="58">
        <v>1767945986.5999999</v>
      </c>
      <c r="Q300" s="57">
        <f t="shared" ref="Q300" si="525">M300-P300</f>
        <v>152200563.4000001</v>
      </c>
      <c r="R300" s="58">
        <v>1582440085.5999999</v>
      </c>
      <c r="S300" s="109">
        <f>+M300-R300</f>
        <v>337706464.4000001</v>
      </c>
      <c r="T300" s="57">
        <f>P300-R300</f>
        <v>185505901</v>
      </c>
      <c r="U300" s="58">
        <v>308279756.5</v>
      </c>
      <c r="V300" s="57">
        <f t="shared" ref="V300" si="526">+R300-U300</f>
        <v>1274160329.0999999</v>
      </c>
      <c r="W300" s="58">
        <v>305986604.5</v>
      </c>
      <c r="X300" s="60">
        <f t="shared" ref="X300" si="527">+U300-W300</f>
        <v>2293152</v>
      </c>
      <c r="Y300" s="61">
        <f t="shared" si="455"/>
        <v>0.82412464069474278</v>
      </c>
      <c r="Z300" s="61">
        <f t="shared" si="456"/>
        <v>0.16055011868755539</v>
      </c>
      <c r="AA300" s="61">
        <f t="shared" si="457"/>
        <v>0.15935585984309375</v>
      </c>
      <c r="AB300" s="61">
        <f t="shared" si="514"/>
        <v>0.19481290906701992</v>
      </c>
      <c r="AC300" s="62">
        <f t="shared" si="515"/>
        <v>0.99256145772906113</v>
      </c>
    </row>
    <row r="301" spans="1:29" ht="55.5" customHeight="1" x14ac:dyDescent="0.25">
      <c r="A301" s="46" t="s">
        <v>478</v>
      </c>
      <c r="B301" s="47" t="s">
        <v>38</v>
      </c>
      <c r="C301" s="47">
        <v>10</v>
      </c>
      <c r="D301" s="47" t="s">
        <v>39</v>
      </c>
      <c r="E301" s="48" t="s">
        <v>479</v>
      </c>
      <c r="F301" s="50">
        <f>+F302</f>
        <v>663769312993</v>
      </c>
      <c r="G301" s="50">
        <f t="shared" ref="G301:K303" si="528">+G302</f>
        <v>0</v>
      </c>
      <c r="H301" s="50">
        <f t="shared" si="528"/>
        <v>0</v>
      </c>
      <c r="I301" s="50">
        <f t="shared" si="528"/>
        <v>0</v>
      </c>
      <c r="J301" s="50">
        <f t="shared" si="528"/>
        <v>0</v>
      </c>
      <c r="K301" s="50">
        <f t="shared" si="528"/>
        <v>0</v>
      </c>
      <c r="L301" s="50">
        <f t="shared" si="380"/>
        <v>0</v>
      </c>
      <c r="M301" s="50">
        <f>+M302</f>
        <v>663769312993</v>
      </c>
      <c r="N301" s="51">
        <f t="shared" si="420"/>
        <v>6.4749194018876452E-2</v>
      </c>
      <c r="O301" s="50">
        <f t="shared" ref="O301:X303" si="529">+O302</f>
        <v>0</v>
      </c>
      <c r="P301" s="50">
        <f t="shared" si="529"/>
        <v>663769312993</v>
      </c>
      <c r="Q301" s="50">
        <f t="shared" si="529"/>
        <v>0</v>
      </c>
      <c r="R301" s="50">
        <f t="shared" si="529"/>
        <v>663769312993</v>
      </c>
      <c r="S301" s="50">
        <f t="shared" si="529"/>
        <v>0</v>
      </c>
      <c r="T301" s="50">
        <f t="shared" si="529"/>
        <v>0</v>
      </c>
      <c r="U301" s="50">
        <f t="shared" si="529"/>
        <v>17000000000</v>
      </c>
      <c r="V301" s="50">
        <f t="shared" si="529"/>
        <v>646769312993</v>
      </c>
      <c r="W301" s="50">
        <f t="shared" si="529"/>
        <v>17000000000</v>
      </c>
      <c r="X301" s="50">
        <f t="shared" si="529"/>
        <v>0</v>
      </c>
      <c r="Y301" s="52">
        <f t="shared" si="455"/>
        <v>1</v>
      </c>
      <c r="Z301" s="52">
        <f t="shared" si="456"/>
        <v>2.5611307523912722E-2</v>
      </c>
      <c r="AA301" s="52">
        <f t="shared" si="457"/>
        <v>2.5611307523912722E-2</v>
      </c>
      <c r="AB301" s="52">
        <f t="shared" si="514"/>
        <v>2.5611307523912722E-2</v>
      </c>
      <c r="AC301" s="53">
        <f t="shared" si="515"/>
        <v>1</v>
      </c>
    </row>
    <row r="302" spans="1:29" ht="82.5" customHeight="1" x14ac:dyDescent="0.25">
      <c r="A302" s="46" t="s">
        <v>480</v>
      </c>
      <c r="B302" s="47" t="s">
        <v>38</v>
      </c>
      <c r="C302" s="47">
        <v>10</v>
      </c>
      <c r="D302" s="47" t="s">
        <v>39</v>
      </c>
      <c r="E302" s="105" t="s">
        <v>475</v>
      </c>
      <c r="F302" s="50">
        <f>+F303</f>
        <v>663769312993</v>
      </c>
      <c r="G302" s="50">
        <f t="shared" si="528"/>
        <v>0</v>
      </c>
      <c r="H302" s="50">
        <f t="shared" si="528"/>
        <v>0</v>
      </c>
      <c r="I302" s="50">
        <f t="shared" si="528"/>
        <v>0</v>
      </c>
      <c r="J302" s="50">
        <f t="shared" si="528"/>
        <v>0</v>
      </c>
      <c r="K302" s="50">
        <f t="shared" si="528"/>
        <v>0</v>
      </c>
      <c r="L302" s="50">
        <f t="shared" si="380"/>
        <v>0</v>
      </c>
      <c r="M302" s="50">
        <f>+M303</f>
        <v>663769312993</v>
      </c>
      <c r="N302" s="51">
        <f t="shared" si="420"/>
        <v>6.4749194018876452E-2</v>
      </c>
      <c r="O302" s="50">
        <f t="shared" si="529"/>
        <v>0</v>
      </c>
      <c r="P302" s="50">
        <f t="shared" si="529"/>
        <v>663769312993</v>
      </c>
      <c r="Q302" s="50">
        <f t="shared" si="529"/>
        <v>0</v>
      </c>
      <c r="R302" s="50">
        <f t="shared" si="529"/>
        <v>663769312993</v>
      </c>
      <c r="S302" s="50">
        <f t="shared" si="529"/>
        <v>0</v>
      </c>
      <c r="T302" s="50">
        <f t="shared" si="529"/>
        <v>0</v>
      </c>
      <c r="U302" s="50">
        <f t="shared" si="529"/>
        <v>17000000000</v>
      </c>
      <c r="V302" s="50">
        <f t="shared" si="529"/>
        <v>646769312993</v>
      </c>
      <c r="W302" s="50">
        <f t="shared" si="529"/>
        <v>17000000000</v>
      </c>
      <c r="X302" s="50">
        <f t="shared" si="529"/>
        <v>0</v>
      </c>
      <c r="Y302" s="52">
        <f t="shared" si="455"/>
        <v>1</v>
      </c>
      <c r="Z302" s="52">
        <f t="shared" si="456"/>
        <v>2.5611307523912722E-2</v>
      </c>
      <c r="AA302" s="52">
        <f t="shared" si="457"/>
        <v>2.5611307523912722E-2</v>
      </c>
      <c r="AB302" s="52">
        <f t="shared" si="514"/>
        <v>2.5611307523912722E-2</v>
      </c>
      <c r="AC302" s="53">
        <f t="shared" si="515"/>
        <v>1</v>
      </c>
    </row>
    <row r="303" spans="1:29" ht="61.5" customHeight="1" x14ac:dyDescent="0.25">
      <c r="A303" s="46" t="s">
        <v>481</v>
      </c>
      <c r="B303" s="47" t="s">
        <v>38</v>
      </c>
      <c r="C303" s="47">
        <v>10</v>
      </c>
      <c r="D303" s="47" t="s">
        <v>39</v>
      </c>
      <c r="E303" s="105" t="s">
        <v>482</v>
      </c>
      <c r="F303" s="50">
        <f>+F304</f>
        <v>663769312993</v>
      </c>
      <c r="G303" s="50">
        <f t="shared" si="528"/>
        <v>0</v>
      </c>
      <c r="H303" s="50">
        <f t="shared" si="528"/>
        <v>0</v>
      </c>
      <c r="I303" s="50">
        <f t="shared" si="528"/>
        <v>0</v>
      </c>
      <c r="J303" s="50">
        <f t="shared" si="528"/>
        <v>0</v>
      </c>
      <c r="K303" s="50">
        <f t="shared" si="528"/>
        <v>0</v>
      </c>
      <c r="L303" s="50">
        <f t="shared" si="380"/>
        <v>0</v>
      </c>
      <c r="M303" s="50">
        <f>+M304</f>
        <v>663769312993</v>
      </c>
      <c r="N303" s="51">
        <f t="shared" si="420"/>
        <v>6.4749194018876452E-2</v>
      </c>
      <c r="O303" s="50">
        <f t="shared" si="529"/>
        <v>0</v>
      </c>
      <c r="P303" s="50">
        <f t="shared" si="529"/>
        <v>663769312993</v>
      </c>
      <c r="Q303" s="50">
        <f t="shared" si="529"/>
        <v>0</v>
      </c>
      <c r="R303" s="50">
        <f t="shared" si="529"/>
        <v>663769312993</v>
      </c>
      <c r="S303" s="50">
        <f t="shared" si="529"/>
        <v>0</v>
      </c>
      <c r="T303" s="50">
        <f t="shared" si="529"/>
        <v>0</v>
      </c>
      <c r="U303" s="50">
        <f t="shared" si="529"/>
        <v>17000000000</v>
      </c>
      <c r="V303" s="50">
        <f t="shared" si="529"/>
        <v>646769312993</v>
      </c>
      <c r="W303" s="50">
        <f t="shared" si="529"/>
        <v>17000000000</v>
      </c>
      <c r="X303" s="50">
        <f t="shared" si="529"/>
        <v>0</v>
      </c>
      <c r="Y303" s="52">
        <f t="shared" si="455"/>
        <v>1</v>
      </c>
      <c r="Z303" s="52">
        <f t="shared" si="456"/>
        <v>2.5611307523912722E-2</v>
      </c>
      <c r="AA303" s="52">
        <f t="shared" si="457"/>
        <v>2.5611307523912722E-2</v>
      </c>
      <c r="AB303" s="52">
        <f t="shared" si="514"/>
        <v>2.5611307523912722E-2</v>
      </c>
      <c r="AC303" s="53">
        <f t="shared" si="515"/>
        <v>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80"/>
        <v>0</v>
      </c>
      <c r="M304" s="58">
        <f>+F304+L304</f>
        <v>663769312993</v>
      </c>
      <c r="N304" s="59">
        <f t="shared" si="420"/>
        <v>6.4749194018876452E-2</v>
      </c>
      <c r="O304" s="57">
        <v>0</v>
      </c>
      <c r="P304" s="57">
        <v>663769312993</v>
      </c>
      <c r="Q304" s="57">
        <f t="shared" ref="Q304" si="530">M304-P304</f>
        <v>0</v>
      </c>
      <c r="R304" s="57">
        <v>663769312993</v>
      </c>
      <c r="S304" s="109">
        <f>+M304-R304</f>
        <v>0</v>
      </c>
      <c r="T304" s="57">
        <f>P304-R304</f>
        <v>0</v>
      </c>
      <c r="U304" s="57">
        <v>17000000000</v>
      </c>
      <c r="V304" s="57">
        <f t="shared" ref="V304" si="531">+R304-U304</f>
        <v>646769312993</v>
      </c>
      <c r="W304" s="57">
        <v>17000000000</v>
      </c>
      <c r="X304" s="60">
        <f t="shared" ref="X304" si="532">+U304-W304</f>
        <v>0</v>
      </c>
      <c r="Y304" s="61">
        <f t="shared" si="455"/>
        <v>1</v>
      </c>
      <c r="Z304" s="61">
        <f t="shared" si="456"/>
        <v>2.5611307523912722E-2</v>
      </c>
      <c r="AA304" s="61">
        <f t="shared" si="457"/>
        <v>2.5611307523912722E-2</v>
      </c>
      <c r="AB304" s="61">
        <f t="shared" si="514"/>
        <v>2.5611307523912722E-2</v>
      </c>
      <c r="AC304" s="62">
        <f t="shared" si="515"/>
        <v>1</v>
      </c>
    </row>
    <row r="305" spans="1:29" ht="33" customHeight="1" x14ac:dyDescent="0.25">
      <c r="A305" s="307" t="s">
        <v>484</v>
      </c>
      <c r="B305" s="115" t="s">
        <v>38</v>
      </c>
      <c r="C305" s="47">
        <v>10</v>
      </c>
      <c r="D305" s="316" t="s">
        <v>39</v>
      </c>
      <c r="E305" s="308" t="s">
        <v>485</v>
      </c>
      <c r="F305" s="50">
        <f>+F308</f>
        <v>22500000000</v>
      </c>
      <c r="G305" s="50">
        <f t="shared" ref="G305:K307" si="533">+G308</f>
        <v>0</v>
      </c>
      <c r="H305" s="50">
        <f t="shared" si="533"/>
        <v>0</v>
      </c>
      <c r="I305" s="50">
        <f t="shared" si="533"/>
        <v>0</v>
      </c>
      <c r="J305" s="50">
        <f t="shared" si="533"/>
        <v>0</v>
      </c>
      <c r="K305" s="50">
        <f t="shared" si="533"/>
        <v>0</v>
      </c>
      <c r="L305" s="50">
        <f t="shared" si="380"/>
        <v>0</v>
      </c>
      <c r="M305" s="50">
        <f t="shared" ref="M305:X307" si="534">+M308</f>
        <v>22500000000</v>
      </c>
      <c r="N305" s="95">
        <f t="shared" si="534"/>
        <v>2.1948240705127083E-3</v>
      </c>
      <c r="O305" s="50">
        <f t="shared" si="534"/>
        <v>0</v>
      </c>
      <c r="P305" s="50">
        <f t="shared" si="534"/>
        <v>17155032573.700001</v>
      </c>
      <c r="Q305" s="50">
        <f t="shared" si="534"/>
        <v>5344967426.3000002</v>
      </c>
      <c r="R305" s="50">
        <f t="shared" si="534"/>
        <v>15224796164.529999</v>
      </c>
      <c r="S305" s="50">
        <f t="shared" si="534"/>
        <v>7275203835.4700003</v>
      </c>
      <c r="T305" s="50">
        <f t="shared" si="534"/>
        <v>1930236409.1699998</v>
      </c>
      <c r="U305" s="50">
        <f t="shared" si="534"/>
        <v>2860652899.8000002</v>
      </c>
      <c r="V305" s="50">
        <f t="shared" si="534"/>
        <v>12364143264.73</v>
      </c>
      <c r="W305" s="50">
        <f t="shared" si="534"/>
        <v>2850686814.8099999</v>
      </c>
      <c r="X305" s="50">
        <f t="shared" si="534"/>
        <v>9966084.9900000095</v>
      </c>
      <c r="Y305" s="52">
        <f t="shared" si="455"/>
        <v>0.6766576073124444</v>
      </c>
      <c r="Z305" s="52">
        <f t="shared" si="456"/>
        <v>0.12714012888000001</v>
      </c>
      <c r="AA305" s="52">
        <f t="shared" si="457"/>
        <v>0.12669719176933333</v>
      </c>
      <c r="AB305" s="52">
        <f t="shared" si="514"/>
        <v>0.18789433164725136</v>
      </c>
      <c r="AC305" s="53">
        <f t="shared" si="515"/>
        <v>0.99651615021497475</v>
      </c>
    </row>
    <row r="306" spans="1:29" ht="32.25" customHeight="1" x14ac:dyDescent="0.25">
      <c r="A306" s="307"/>
      <c r="B306" s="317" t="s">
        <v>42</v>
      </c>
      <c r="C306" s="47">
        <v>20</v>
      </c>
      <c r="D306" s="316"/>
      <c r="E306" s="308"/>
      <c r="F306" s="50">
        <f>+F309</f>
        <v>223290886376</v>
      </c>
      <c r="G306" s="50">
        <f t="shared" si="533"/>
        <v>0</v>
      </c>
      <c r="H306" s="50">
        <f t="shared" si="533"/>
        <v>0</v>
      </c>
      <c r="I306" s="50">
        <f t="shared" si="533"/>
        <v>0</v>
      </c>
      <c r="J306" s="50">
        <f t="shared" si="533"/>
        <v>6678407469</v>
      </c>
      <c r="K306" s="50">
        <f t="shared" si="533"/>
        <v>6678407469</v>
      </c>
      <c r="L306" s="50">
        <f t="shared" si="380"/>
        <v>0</v>
      </c>
      <c r="M306" s="50">
        <f t="shared" si="534"/>
        <v>223290886376</v>
      </c>
      <c r="N306" s="95">
        <f t="shared" si="534"/>
        <v>2.1781520539740577E-2</v>
      </c>
      <c r="O306" s="50">
        <f t="shared" si="534"/>
        <v>0</v>
      </c>
      <c r="P306" s="50">
        <f t="shared" si="534"/>
        <v>169474636658.73999</v>
      </c>
      <c r="Q306" s="50">
        <f t="shared" si="534"/>
        <v>53816249717.260002</v>
      </c>
      <c r="R306" s="50">
        <f t="shared" si="534"/>
        <v>115834785013.8</v>
      </c>
      <c r="S306" s="50">
        <f t="shared" si="534"/>
        <v>107456101362.2</v>
      </c>
      <c r="T306" s="50">
        <f t="shared" si="534"/>
        <v>53639851644.939995</v>
      </c>
      <c r="U306" s="50">
        <f t="shared" si="534"/>
        <v>2121622733.4000001</v>
      </c>
      <c r="V306" s="50">
        <f t="shared" si="534"/>
        <v>113713162280.39999</v>
      </c>
      <c r="W306" s="50">
        <f t="shared" si="534"/>
        <v>2103752071</v>
      </c>
      <c r="X306" s="50">
        <f t="shared" si="534"/>
        <v>17870662.400000095</v>
      </c>
      <c r="Y306" s="52">
        <f t="shared" si="455"/>
        <v>0.51876181287016598</v>
      </c>
      <c r="Z306" s="52">
        <f t="shared" si="456"/>
        <v>9.5016091692492772E-3</v>
      </c>
      <c r="AA306" s="52">
        <f t="shared" si="457"/>
        <v>9.421576066734258E-3</v>
      </c>
      <c r="AB306" s="52">
        <f t="shared" si="514"/>
        <v>1.8315937938221581E-2</v>
      </c>
      <c r="AC306" s="53">
        <f t="shared" si="515"/>
        <v>0.99157688965211943</v>
      </c>
    </row>
    <row r="307" spans="1:29" ht="32.25" customHeight="1" x14ac:dyDescent="0.25">
      <c r="A307" s="307"/>
      <c r="B307" s="317"/>
      <c r="C307" s="47">
        <v>21</v>
      </c>
      <c r="D307" s="316"/>
      <c r="E307" s="308"/>
      <c r="F307" s="50">
        <f>+F310</f>
        <v>20765102999</v>
      </c>
      <c r="G307" s="50">
        <f t="shared" si="533"/>
        <v>0</v>
      </c>
      <c r="H307" s="50">
        <f t="shared" si="533"/>
        <v>0</v>
      </c>
      <c r="I307" s="50">
        <f t="shared" si="533"/>
        <v>0</v>
      </c>
      <c r="J307" s="50">
        <f t="shared" si="533"/>
        <v>13899643112</v>
      </c>
      <c r="K307" s="50">
        <f t="shared" si="533"/>
        <v>13899643112</v>
      </c>
      <c r="L307" s="50">
        <f t="shared" si="380"/>
        <v>0</v>
      </c>
      <c r="M307" s="50">
        <f t="shared" si="534"/>
        <v>20765102999</v>
      </c>
      <c r="N307" s="95">
        <f t="shared" si="534"/>
        <v>2.0255887950613701E-3</v>
      </c>
      <c r="O307" s="50">
        <f t="shared" si="534"/>
        <v>0</v>
      </c>
      <c r="P307" s="50">
        <f t="shared" si="534"/>
        <v>7362097102</v>
      </c>
      <c r="Q307" s="50">
        <f t="shared" si="534"/>
        <v>13403005897</v>
      </c>
      <c r="R307" s="50">
        <f t="shared" si="534"/>
        <v>7362094352</v>
      </c>
      <c r="S307" s="50">
        <f t="shared" si="534"/>
        <v>13403008647</v>
      </c>
      <c r="T307" s="50">
        <f t="shared" si="534"/>
        <v>2750</v>
      </c>
      <c r="U307" s="50">
        <f t="shared" si="534"/>
        <v>1080601583</v>
      </c>
      <c r="V307" s="50">
        <f t="shared" si="534"/>
        <v>6281492769</v>
      </c>
      <c r="W307" s="50">
        <f t="shared" si="534"/>
        <v>1080601583</v>
      </c>
      <c r="X307" s="50">
        <f t="shared" si="534"/>
        <v>0</v>
      </c>
      <c r="Y307" s="52">
        <f t="shared" si="455"/>
        <v>0.35454167274559351</v>
      </c>
      <c r="Z307" s="52">
        <f t="shared" si="456"/>
        <v>5.2039307633197834E-2</v>
      </c>
      <c r="AA307" s="52">
        <f t="shared" si="457"/>
        <v>5.2039307633197834E-2</v>
      </c>
      <c r="AB307" s="52">
        <f t="shared" si="514"/>
        <v>0.14677909998619371</v>
      </c>
      <c r="AC307" s="53">
        <f t="shared" si="515"/>
        <v>1</v>
      </c>
    </row>
    <row r="308" spans="1:29" ht="36" customHeight="1" x14ac:dyDescent="0.25">
      <c r="A308" s="307" t="s">
        <v>486</v>
      </c>
      <c r="B308" s="115" t="s">
        <v>38</v>
      </c>
      <c r="C308" s="47">
        <v>10</v>
      </c>
      <c r="D308" s="316" t="s">
        <v>39</v>
      </c>
      <c r="E308" s="308" t="s">
        <v>254</v>
      </c>
      <c r="F308" s="50">
        <f t="shared" ref="F308:K308" si="535">+F311+F315+F333+F337+F341</f>
        <v>22500000000</v>
      </c>
      <c r="G308" s="50">
        <f t="shared" si="535"/>
        <v>0</v>
      </c>
      <c r="H308" s="50">
        <f t="shared" si="535"/>
        <v>0</v>
      </c>
      <c r="I308" s="50">
        <f t="shared" si="535"/>
        <v>0</v>
      </c>
      <c r="J308" s="50">
        <f t="shared" si="535"/>
        <v>0</v>
      </c>
      <c r="K308" s="50">
        <f t="shared" si="535"/>
        <v>0</v>
      </c>
      <c r="L308" s="50">
        <f t="shared" si="380"/>
        <v>0</v>
      </c>
      <c r="M308" s="50">
        <f t="shared" ref="M308:X308" si="536">+M311+M315+M333+M337+M341</f>
        <v>22500000000</v>
      </c>
      <c r="N308" s="95">
        <f t="shared" si="536"/>
        <v>2.1948240705127083E-3</v>
      </c>
      <c r="O308" s="50">
        <f t="shared" si="536"/>
        <v>0</v>
      </c>
      <c r="P308" s="50">
        <f t="shared" si="536"/>
        <v>17155032573.700001</v>
      </c>
      <c r="Q308" s="50">
        <f t="shared" si="536"/>
        <v>5344967426.3000002</v>
      </c>
      <c r="R308" s="50">
        <f t="shared" si="536"/>
        <v>15224796164.529999</v>
      </c>
      <c r="S308" s="50">
        <f t="shared" si="536"/>
        <v>7275203835.4700003</v>
      </c>
      <c r="T308" s="50">
        <f t="shared" si="536"/>
        <v>1930236409.1699998</v>
      </c>
      <c r="U308" s="50">
        <f t="shared" si="536"/>
        <v>2860652899.8000002</v>
      </c>
      <c r="V308" s="50">
        <f t="shared" si="536"/>
        <v>12364143264.73</v>
      </c>
      <c r="W308" s="50">
        <f t="shared" si="536"/>
        <v>2850686814.8099999</v>
      </c>
      <c r="X308" s="50">
        <f t="shared" si="536"/>
        <v>9966084.9900000095</v>
      </c>
      <c r="Y308" s="52">
        <f t="shared" si="455"/>
        <v>0.6766576073124444</v>
      </c>
      <c r="Z308" s="52">
        <f t="shared" si="456"/>
        <v>0.12714012888000001</v>
      </c>
      <c r="AA308" s="52">
        <f t="shared" si="457"/>
        <v>0.12669719176933333</v>
      </c>
      <c r="AB308" s="52">
        <f t="shared" si="514"/>
        <v>0.18789433164725136</v>
      </c>
      <c r="AC308" s="53">
        <f t="shared" si="515"/>
        <v>0.99651615021497475</v>
      </c>
    </row>
    <row r="309" spans="1:29" ht="36" customHeight="1" x14ac:dyDescent="0.25">
      <c r="A309" s="307"/>
      <c r="B309" s="317" t="s">
        <v>42</v>
      </c>
      <c r="C309" s="47">
        <v>20</v>
      </c>
      <c r="D309" s="316"/>
      <c r="E309" s="308"/>
      <c r="F309" s="50">
        <f>+F316</f>
        <v>223290886376</v>
      </c>
      <c r="G309" s="50">
        <f t="shared" ref="G309:K310" si="537">+G316</f>
        <v>0</v>
      </c>
      <c r="H309" s="50">
        <f t="shared" si="537"/>
        <v>0</v>
      </c>
      <c r="I309" s="50">
        <f t="shared" si="537"/>
        <v>0</v>
      </c>
      <c r="J309" s="50">
        <f t="shared" si="537"/>
        <v>6678407469</v>
      </c>
      <c r="K309" s="50">
        <f t="shared" si="537"/>
        <v>6678407469</v>
      </c>
      <c r="L309" s="50">
        <f t="shared" si="380"/>
        <v>0</v>
      </c>
      <c r="M309" s="50">
        <f t="shared" ref="M309:X310" si="538">+M316</f>
        <v>223290886376</v>
      </c>
      <c r="N309" s="95">
        <f t="shared" si="538"/>
        <v>2.1781520539740577E-2</v>
      </c>
      <c r="O309" s="50">
        <f t="shared" si="538"/>
        <v>0</v>
      </c>
      <c r="P309" s="50">
        <f t="shared" si="538"/>
        <v>169474636658.73999</v>
      </c>
      <c r="Q309" s="50">
        <f t="shared" si="538"/>
        <v>53816249717.260002</v>
      </c>
      <c r="R309" s="50">
        <f t="shared" si="538"/>
        <v>115834785013.8</v>
      </c>
      <c r="S309" s="50">
        <f t="shared" si="538"/>
        <v>107456101362.2</v>
      </c>
      <c r="T309" s="50">
        <f t="shared" si="538"/>
        <v>53639851644.939995</v>
      </c>
      <c r="U309" s="50">
        <f t="shared" si="538"/>
        <v>2121622733.4000001</v>
      </c>
      <c r="V309" s="50">
        <f t="shared" si="538"/>
        <v>113713162280.39999</v>
      </c>
      <c r="W309" s="50">
        <f t="shared" si="538"/>
        <v>2103752071</v>
      </c>
      <c r="X309" s="50">
        <f t="shared" si="538"/>
        <v>17870662.400000095</v>
      </c>
      <c r="Y309" s="52">
        <f t="shared" si="455"/>
        <v>0.51876181287016598</v>
      </c>
      <c r="Z309" s="52">
        <f t="shared" si="456"/>
        <v>9.5016091692492772E-3</v>
      </c>
      <c r="AA309" s="52">
        <f t="shared" si="457"/>
        <v>9.421576066734258E-3</v>
      </c>
      <c r="AB309" s="52">
        <f t="shared" si="514"/>
        <v>1.8315937938221581E-2</v>
      </c>
      <c r="AC309" s="53">
        <f t="shared" si="515"/>
        <v>0.99157688965211943</v>
      </c>
    </row>
    <row r="310" spans="1:29" ht="29.25" customHeight="1" x14ac:dyDescent="0.25">
      <c r="A310" s="307"/>
      <c r="B310" s="317"/>
      <c r="C310" s="47">
        <v>21</v>
      </c>
      <c r="D310" s="316"/>
      <c r="E310" s="308"/>
      <c r="F310" s="50">
        <f t="shared" ref="F310" si="539">+F317</f>
        <v>20765102999</v>
      </c>
      <c r="G310" s="50">
        <f t="shared" si="537"/>
        <v>0</v>
      </c>
      <c r="H310" s="50">
        <f t="shared" si="537"/>
        <v>0</v>
      </c>
      <c r="I310" s="50">
        <f t="shared" si="537"/>
        <v>0</v>
      </c>
      <c r="J310" s="50">
        <f t="shared" si="537"/>
        <v>13899643112</v>
      </c>
      <c r="K310" s="50">
        <f t="shared" si="537"/>
        <v>13899643112</v>
      </c>
      <c r="L310" s="50">
        <f t="shared" si="380"/>
        <v>0</v>
      </c>
      <c r="M310" s="50">
        <f t="shared" si="538"/>
        <v>20765102999</v>
      </c>
      <c r="N310" s="95">
        <f t="shared" si="538"/>
        <v>2.0255887950613701E-3</v>
      </c>
      <c r="O310" s="50">
        <f t="shared" si="538"/>
        <v>0</v>
      </c>
      <c r="P310" s="50">
        <f t="shared" si="538"/>
        <v>7362097102</v>
      </c>
      <c r="Q310" s="50">
        <f t="shared" si="538"/>
        <v>13403005897</v>
      </c>
      <c r="R310" s="50">
        <f t="shared" si="538"/>
        <v>7362094352</v>
      </c>
      <c r="S310" s="50">
        <f t="shared" si="538"/>
        <v>13403008647</v>
      </c>
      <c r="T310" s="50">
        <f t="shared" si="538"/>
        <v>2750</v>
      </c>
      <c r="U310" s="50">
        <f t="shared" si="538"/>
        <v>1080601583</v>
      </c>
      <c r="V310" s="50">
        <f t="shared" si="538"/>
        <v>6281492769</v>
      </c>
      <c r="W310" s="50">
        <f t="shared" si="538"/>
        <v>1080601583</v>
      </c>
      <c r="X310" s="50">
        <f t="shared" si="538"/>
        <v>0</v>
      </c>
      <c r="Y310" s="52">
        <f t="shared" si="455"/>
        <v>0.35454167274559351</v>
      </c>
      <c r="Z310" s="52">
        <f t="shared" si="456"/>
        <v>5.2039307633197834E-2</v>
      </c>
      <c r="AA310" s="52">
        <f t="shared" si="457"/>
        <v>5.2039307633197834E-2</v>
      </c>
      <c r="AB310" s="52">
        <f t="shared" si="514"/>
        <v>0.14677909998619371</v>
      </c>
      <c r="AC310" s="53">
        <f t="shared" si="515"/>
        <v>1</v>
      </c>
    </row>
    <row r="311" spans="1:29" ht="74.25" customHeight="1" x14ac:dyDescent="0.25">
      <c r="A311" s="46" t="s">
        <v>487</v>
      </c>
      <c r="B311" s="115" t="s">
        <v>38</v>
      </c>
      <c r="C311" s="47">
        <v>10</v>
      </c>
      <c r="D311" s="47" t="s">
        <v>39</v>
      </c>
      <c r="E311" s="105" t="s">
        <v>488</v>
      </c>
      <c r="F311" s="50">
        <f t="shared" ref="F311:U313" si="540">+F312</f>
        <v>1100000000</v>
      </c>
      <c r="G311" s="50">
        <f t="shared" si="540"/>
        <v>0</v>
      </c>
      <c r="H311" s="50">
        <f t="shared" si="540"/>
        <v>0</v>
      </c>
      <c r="I311" s="50">
        <f t="shared" si="540"/>
        <v>0</v>
      </c>
      <c r="J311" s="50">
        <f t="shared" si="540"/>
        <v>0</v>
      </c>
      <c r="K311" s="50">
        <f t="shared" si="540"/>
        <v>0</v>
      </c>
      <c r="L311" s="50">
        <f t="shared" si="380"/>
        <v>0</v>
      </c>
      <c r="M311" s="50">
        <f t="shared" si="540"/>
        <v>1100000000</v>
      </c>
      <c r="N311" s="95">
        <f t="shared" si="540"/>
        <v>1.0730251011395464E-4</v>
      </c>
      <c r="O311" s="50">
        <f t="shared" si="540"/>
        <v>0</v>
      </c>
      <c r="P311" s="50">
        <f t="shared" si="540"/>
        <v>900303233</v>
      </c>
      <c r="Q311" s="50">
        <f t="shared" si="540"/>
        <v>199696767</v>
      </c>
      <c r="R311" s="50">
        <f t="shared" si="540"/>
        <v>875313965.99000001</v>
      </c>
      <c r="S311" s="50">
        <f t="shared" si="540"/>
        <v>224686034.00999999</v>
      </c>
      <c r="T311" s="50">
        <f t="shared" si="540"/>
        <v>24989267.00999999</v>
      </c>
      <c r="U311" s="50">
        <f t="shared" si="540"/>
        <v>183115866.99000001</v>
      </c>
      <c r="V311" s="50">
        <f t="shared" ref="V311:X313" si="541">+V312</f>
        <v>692198099</v>
      </c>
      <c r="W311" s="50">
        <f t="shared" si="541"/>
        <v>183082134</v>
      </c>
      <c r="X311" s="50">
        <f t="shared" si="541"/>
        <v>33732.990000009537</v>
      </c>
      <c r="Y311" s="52">
        <f t="shared" si="455"/>
        <v>0.79573996908181821</v>
      </c>
      <c r="Z311" s="52">
        <f t="shared" si="456"/>
        <v>0.1664689699909091</v>
      </c>
      <c r="AA311" s="52">
        <f t="shared" si="457"/>
        <v>0.16643830363636364</v>
      </c>
      <c r="AB311" s="52">
        <f t="shared" si="514"/>
        <v>0.20920021170105724</v>
      </c>
      <c r="AC311" s="53">
        <f t="shared" si="515"/>
        <v>0.99981578335862153</v>
      </c>
    </row>
    <row r="312" spans="1:29" ht="72.75" customHeight="1" x14ac:dyDescent="0.25">
      <c r="A312" s="46" t="s">
        <v>489</v>
      </c>
      <c r="B312" s="115" t="s">
        <v>38</v>
      </c>
      <c r="C312" s="47">
        <v>10</v>
      </c>
      <c r="D312" s="47" t="s">
        <v>39</v>
      </c>
      <c r="E312" s="105" t="s">
        <v>258</v>
      </c>
      <c r="F312" s="50">
        <f t="shared" si="540"/>
        <v>1100000000</v>
      </c>
      <c r="G312" s="50">
        <f t="shared" si="540"/>
        <v>0</v>
      </c>
      <c r="H312" s="50">
        <f t="shared" si="540"/>
        <v>0</v>
      </c>
      <c r="I312" s="50">
        <f t="shared" si="540"/>
        <v>0</v>
      </c>
      <c r="J312" s="50">
        <f t="shared" si="540"/>
        <v>0</v>
      </c>
      <c r="K312" s="50">
        <f t="shared" si="540"/>
        <v>0</v>
      </c>
      <c r="L312" s="50">
        <f t="shared" si="380"/>
        <v>0</v>
      </c>
      <c r="M312" s="50">
        <f t="shared" si="540"/>
        <v>1100000000</v>
      </c>
      <c r="N312" s="95">
        <f t="shared" si="540"/>
        <v>1.0730251011395464E-4</v>
      </c>
      <c r="O312" s="50">
        <f t="shared" si="540"/>
        <v>0</v>
      </c>
      <c r="P312" s="50">
        <f t="shared" si="540"/>
        <v>900303233</v>
      </c>
      <c r="Q312" s="50">
        <f t="shared" si="540"/>
        <v>199696767</v>
      </c>
      <c r="R312" s="50">
        <f t="shared" si="540"/>
        <v>875313965.99000001</v>
      </c>
      <c r="S312" s="50">
        <f t="shared" si="540"/>
        <v>224686034.00999999</v>
      </c>
      <c r="T312" s="50">
        <f t="shared" si="540"/>
        <v>24989267.00999999</v>
      </c>
      <c r="U312" s="50">
        <f t="shared" si="540"/>
        <v>183115866.99000001</v>
      </c>
      <c r="V312" s="50">
        <f t="shared" si="541"/>
        <v>692198099</v>
      </c>
      <c r="W312" s="50">
        <f t="shared" si="541"/>
        <v>183082134</v>
      </c>
      <c r="X312" s="50">
        <f t="shared" si="541"/>
        <v>33732.990000009537</v>
      </c>
      <c r="Y312" s="52">
        <f t="shared" si="455"/>
        <v>0.79573996908181821</v>
      </c>
      <c r="Z312" s="52">
        <f t="shared" si="456"/>
        <v>0.1664689699909091</v>
      </c>
      <c r="AA312" s="52">
        <f t="shared" si="457"/>
        <v>0.16643830363636364</v>
      </c>
      <c r="AB312" s="52">
        <f t="shared" si="514"/>
        <v>0.20920021170105724</v>
      </c>
      <c r="AC312" s="53">
        <f t="shared" si="515"/>
        <v>0.99981578335862153</v>
      </c>
    </row>
    <row r="313" spans="1:29" ht="54" customHeight="1" x14ac:dyDescent="0.25">
      <c r="A313" s="46" t="s">
        <v>490</v>
      </c>
      <c r="B313" s="115" t="s">
        <v>38</v>
      </c>
      <c r="C313" s="47">
        <v>10</v>
      </c>
      <c r="D313" s="47" t="s">
        <v>39</v>
      </c>
      <c r="E313" s="105" t="s">
        <v>491</v>
      </c>
      <c r="F313" s="50">
        <f t="shared" si="540"/>
        <v>1100000000</v>
      </c>
      <c r="G313" s="50">
        <f t="shared" si="540"/>
        <v>0</v>
      </c>
      <c r="H313" s="50">
        <f t="shared" si="540"/>
        <v>0</v>
      </c>
      <c r="I313" s="50">
        <f t="shared" si="540"/>
        <v>0</v>
      </c>
      <c r="J313" s="50">
        <f t="shared" si="540"/>
        <v>0</v>
      </c>
      <c r="K313" s="50">
        <f t="shared" si="540"/>
        <v>0</v>
      </c>
      <c r="L313" s="50">
        <f t="shared" si="380"/>
        <v>0</v>
      </c>
      <c r="M313" s="50">
        <f t="shared" si="540"/>
        <v>1100000000</v>
      </c>
      <c r="N313" s="95">
        <f t="shared" si="540"/>
        <v>1.0730251011395464E-4</v>
      </c>
      <c r="O313" s="50">
        <f t="shared" si="540"/>
        <v>0</v>
      </c>
      <c r="P313" s="50">
        <f t="shared" si="540"/>
        <v>900303233</v>
      </c>
      <c r="Q313" s="50">
        <f t="shared" si="540"/>
        <v>199696767</v>
      </c>
      <c r="R313" s="50">
        <f t="shared" si="540"/>
        <v>875313965.99000001</v>
      </c>
      <c r="S313" s="50">
        <f t="shared" si="540"/>
        <v>224686034.00999999</v>
      </c>
      <c r="T313" s="50">
        <f t="shared" si="540"/>
        <v>24989267.00999999</v>
      </c>
      <c r="U313" s="50">
        <f t="shared" si="540"/>
        <v>183115866.99000001</v>
      </c>
      <c r="V313" s="50">
        <f t="shared" si="541"/>
        <v>692198099</v>
      </c>
      <c r="W313" s="50">
        <f t="shared" si="541"/>
        <v>183082134</v>
      </c>
      <c r="X313" s="50">
        <f t="shared" si="541"/>
        <v>33732.990000009537</v>
      </c>
      <c r="Y313" s="52">
        <f t="shared" si="455"/>
        <v>0.79573996908181821</v>
      </c>
      <c r="Z313" s="52">
        <f t="shared" si="456"/>
        <v>0.1664689699909091</v>
      </c>
      <c r="AA313" s="52">
        <f t="shared" si="457"/>
        <v>0.16643830363636364</v>
      </c>
      <c r="AB313" s="52">
        <f t="shared" si="514"/>
        <v>0.20920021170105724</v>
      </c>
      <c r="AC313" s="53">
        <f t="shared" si="515"/>
        <v>0.99981578335862153</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80"/>
        <v>0</v>
      </c>
      <c r="M314" s="58">
        <f>+F314+L314</f>
        <v>1100000000</v>
      </c>
      <c r="N314" s="59">
        <f>M314/$M$345</f>
        <v>1.0730251011395464E-4</v>
      </c>
      <c r="O314" s="57">
        <v>0</v>
      </c>
      <c r="P314" s="58">
        <v>900303233</v>
      </c>
      <c r="Q314" s="57">
        <f t="shared" ref="Q314" si="542">M314-P314</f>
        <v>199696767</v>
      </c>
      <c r="R314" s="58">
        <v>875313965.99000001</v>
      </c>
      <c r="S314" s="109">
        <f>+M314-R314</f>
        <v>224686034.00999999</v>
      </c>
      <c r="T314" s="57">
        <f>P314-R314</f>
        <v>24989267.00999999</v>
      </c>
      <c r="U314" s="58">
        <v>183115866.99000001</v>
      </c>
      <c r="V314" s="57">
        <f t="shared" ref="V314" si="543">+R314-U314</f>
        <v>692198099</v>
      </c>
      <c r="W314" s="58">
        <v>183082134</v>
      </c>
      <c r="X314" s="60">
        <f t="shared" ref="X314" si="544">+U314-W314</f>
        <v>33732.990000009537</v>
      </c>
      <c r="Y314" s="61">
        <f t="shared" si="455"/>
        <v>0.79573996908181821</v>
      </c>
      <c r="Z314" s="61">
        <f t="shared" si="456"/>
        <v>0.1664689699909091</v>
      </c>
      <c r="AA314" s="61">
        <f t="shared" si="457"/>
        <v>0.16643830363636364</v>
      </c>
      <c r="AB314" s="61">
        <f t="shared" si="514"/>
        <v>0.20920021170105724</v>
      </c>
      <c r="AC314" s="62">
        <f t="shared" si="515"/>
        <v>0.99981578335862153</v>
      </c>
    </row>
    <row r="315" spans="1:29" ht="39.75" customHeight="1" x14ac:dyDescent="0.25">
      <c r="A315" s="312" t="s">
        <v>493</v>
      </c>
      <c r="B315" s="47" t="s">
        <v>38</v>
      </c>
      <c r="C315" s="47">
        <v>10</v>
      </c>
      <c r="D315" s="316" t="s">
        <v>39</v>
      </c>
      <c r="E315" s="308" t="s">
        <v>494</v>
      </c>
      <c r="F315" s="50">
        <f t="shared" ref="F315:K315" si="545">+F318</f>
        <v>10000000000</v>
      </c>
      <c r="G315" s="50">
        <f t="shared" si="545"/>
        <v>0</v>
      </c>
      <c r="H315" s="50">
        <f t="shared" si="545"/>
        <v>0</v>
      </c>
      <c r="I315" s="50">
        <f t="shared" si="545"/>
        <v>0</v>
      </c>
      <c r="J315" s="50">
        <f t="shared" si="545"/>
        <v>0</v>
      </c>
      <c r="K315" s="50">
        <f t="shared" si="545"/>
        <v>0</v>
      </c>
      <c r="L315" s="50">
        <f t="shared" ref="L315:L344" si="546">+G315-H315-I315+J315-K315</f>
        <v>0</v>
      </c>
      <c r="M315" s="50">
        <f t="shared" ref="M315:X315" si="547">+M318</f>
        <v>10000000000</v>
      </c>
      <c r="N315" s="95">
        <f t="shared" si="547"/>
        <v>9.754773646723149E-4</v>
      </c>
      <c r="O315" s="50">
        <f t="shared" si="547"/>
        <v>0</v>
      </c>
      <c r="P315" s="50">
        <f t="shared" si="547"/>
        <v>6749825164.6999998</v>
      </c>
      <c r="Q315" s="50">
        <f t="shared" si="547"/>
        <v>3250174835.3000002</v>
      </c>
      <c r="R315" s="50">
        <f t="shared" si="547"/>
        <v>5853685090.6999998</v>
      </c>
      <c r="S315" s="50">
        <f t="shared" si="547"/>
        <v>4146314909.3000002</v>
      </c>
      <c r="T315" s="50">
        <f t="shared" si="547"/>
        <v>896140074</v>
      </c>
      <c r="U315" s="50">
        <f t="shared" si="547"/>
        <v>1681435020.8099999</v>
      </c>
      <c r="V315" s="50">
        <f t="shared" si="547"/>
        <v>4172250069.8899999</v>
      </c>
      <c r="W315" s="50">
        <f t="shared" si="547"/>
        <v>1671562668.8099999</v>
      </c>
      <c r="X315" s="50">
        <f t="shared" si="547"/>
        <v>9872352</v>
      </c>
      <c r="Y315" s="52">
        <f t="shared" si="455"/>
        <v>0.58536850906999993</v>
      </c>
      <c r="Z315" s="52">
        <f t="shared" si="456"/>
        <v>0.16814350208099998</v>
      </c>
      <c r="AA315" s="52">
        <f t="shared" si="457"/>
        <v>0.16715626688099999</v>
      </c>
      <c r="AB315" s="52">
        <f t="shared" si="514"/>
        <v>0.2872438463560959</v>
      </c>
      <c r="AC315" s="53">
        <f t="shared" si="515"/>
        <v>0.99412861521389972</v>
      </c>
    </row>
    <row r="316" spans="1:29" ht="34.5" customHeight="1" x14ac:dyDescent="0.25">
      <c r="A316" s="312"/>
      <c r="B316" s="316" t="s">
        <v>42</v>
      </c>
      <c r="C316" s="47">
        <v>20</v>
      </c>
      <c r="D316" s="316"/>
      <c r="E316" s="308"/>
      <c r="F316" s="50">
        <f>+F323</f>
        <v>223290886376</v>
      </c>
      <c r="G316" s="50">
        <f t="shared" ref="G316:K316" si="548">+G323</f>
        <v>0</v>
      </c>
      <c r="H316" s="50">
        <f t="shared" si="548"/>
        <v>0</v>
      </c>
      <c r="I316" s="50">
        <f t="shared" si="548"/>
        <v>0</v>
      </c>
      <c r="J316" s="50">
        <f t="shared" si="548"/>
        <v>6678407469</v>
      </c>
      <c r="K316" s="50">
        <f t="shared" si="548"/>
        <v>6678407469</v>
      </c>
      <c r="L316" s="50">
        <f t="shared" si="546"/>
        <v>0</v>
      </c>
      <c r="M316" s="50">
        <f t="shared" ref="M316:X316" si="549">+M323</f>
        <v>223290886376</v>
      </c>
      <c r="N316" s="95">
        <f t="shared" si="549"/>
        <v>2.1781520539740577E-2</v>
      </c>
      <c r="O316" s="50">
        <f t="shared" si="549"/>
        <v>0</v>
      </c>
      <c r="P316" s="50">
        <f t="shared" si="549"/>
        <v>169474636658.73999</v>
      </c>
      <c r="Q316" s="50">
        <f t="shared" si="549"/>
        <v>53816249717.260002</v>
      </c>
      <c r="R316" s="50">
        <f t="shared" si="549"/>
        <v>115834785013.8</v>
      </c>
      <c r="S316" s="50">
        <f t="shared" si="549"/>
        <v>107456101362.2</v>
      </c>
      <c r="T316" s="50">
        <f t="shared" si="549"/>
        <v>53639851644.939995</v>
      </c>
      <c r="U316" s="50">
        <f t="shared" si="549"/>
        <v>2121622733.4000001</v>
      </c>
      <c r="V316" s="50">
        <f t="shared" si="549"/>
        <v>113713162280.39999</v>
      </c>
      <c r="W316" s="50">
        <f t="shared" si="549"/>
        <v>2103752071</v>
      </c>
      <c r="X316" s="50">
        <f t="shared" si="549"/>
        <v>17870662.400000095</v>
      </c>
      <c r="Y316" s="52">
        <f t="shared" si="455"/>
        <v>0.51876181287016598</v>
      </c>
      <c r="Z316" s="52">
        <f t="shared" si="456"/>
        <v>9.5016091692492772E-3</v>
      </c>
      <c r="AA316" s="52">
        <f t="shared" si="457"/>
        <v>9.421576066734258E-3</v>
      </c>
      <c r="AB316" s="52">
        <f t="shared" si="514"/>
        <v>1.8315937938221581E-2</v>
      </c>
      <c r="AC316" s="53">
        <f t="shared" si="515"/>
        <v>0.99157688965211943</v>
      </c>
    </row>
    <row r="317" spans="1:29" ht="39.75" customHeight="1" x14ac:dyDescent="0.25">
      <c r="A317" s="312"/>
      <c r="B317" s="316"/>
      <c r="C317" s="47">
        <v>21</v>
      </c>
      <c r="D317" s="316"/>
      <c r="E317" s="308"/>
      <c r="F317" s="50">
        <f>+F328</f>
        <v>20765102999</v>
      </c>
      <c r="G317" s="50">
        <f t="shared" ref="G317:K317" si="550">+G328</f>
        <v>0</v>
      </c>
      <c r="H317" s="50">
        <f t="shared" si="550"/>
        <v>0</v>
      </c>
      <c r="I317" s="50">
        <f t="shared" si="550"/>
        <v>0</v>
      </c>
      <c r="J317" s="50">
        <f t="shared" si="550"/>
        <v>13899643112</v>
      </c>
      <c r="K317" s="50">
        <f t="shared" si="550"/>
        <v>13899643112</v>
      </c>
      <c r="L317" s="50">
        <f t="shared" si="546"/>
        <v>0</v>
      </c>
      <c r="M317" s="50">
        <f t="shared" ref="M317:X317" si="551">+M328</f>
        <v>20765102999</v>
      </c>
      <c r="N317" s="95">
        <f t="shared" si="551"/>
        <v>2.0255887950613701E-3</v>
      </c>
      <c r="O317" s="50">
        <f t="shared" si="551"/>
        <v>0</v>
      </c>
      <c r="P317" s="50">
        <f t="shared" si="551"/>
        <v>7362097102</v>
      </c>
      <c r="Q317" s="50">
        <f t="shared" si="551"/>
        <v>13403005897</v>
      </c>
      <c r="R317" s="50">
        <f t="shared" si="551"/>
        <v>7362094352</v>
      </c>
      <c r="S317" s="50">
        <f t="shared" si="551"/>
        <v>13403008647</v>
      </c>
      <c r="T317" s="50">
        <f t="shared" si="551"/>
        <v>2750</v>
      </c>
      <c r="U317" s="50">
        <f t="shared" si="551"/>
        <v>1080601583</v>
      </c>
      <c r="V317" s="50">
        <f t="shared" si="551"/>
        <v>6281492769</v>
      </c>
      <c r="W317" s="50">
        <f t="shared" si="551"/>
        <v>1080601583</v>
      </c>
      <c r="X317" s="50">
        <f t="shared" si="551"/>
        <v>0</v>
      </c>
      <c r="Y317" s="52">
        <f t="shared" si="455"/>
        <v>0.35454167274559351</v>
      </c>
      <c r="Z317" s="52">
        <f t="shared" si="456"/>
        <v>5.2039307633197834E-2</v>
      </c>
      <c r="AA317" s="52">
        <f t="shared" si="457"/>
        <v>5.2039307633197834E-2</v>
      </c>
      <c r="AB317" s="52">
        <f t="shared" si="514"/>
        <v>0.14677909998619371</v>
      </c>
      <c r="AC317" s="53">
        <f t="shared" si="515"/>
        <v>1</v>
      </c>
    </row>
    <row r="318" spans="1:29" ht="63.75" customHeight="1" x14ac:dyDescent="0.25">
      <c r="A318" s="46" t="s">
        <v>495</v>
      </c>
      <c r="B318" s="47" t="s">
        <v>38</v>
      </c>
      <c r="C318" s="47">
        <v>10</v>
      </c>
      <c r="D318" s="47" t="s">
        <v>39</v>
      </c>
      <c r="E318" s="48" t="s">
        <v>496</v>
      </c>
      <c r="F318" s="50">
        <f>+F319+F321</f>
        <v>10000000000</v>
      </c>
      <c r="G318" s="50">
        <f t="shared" ref="G318:K318" si="552">+G319+G321</f>
        <v>0</v>
      </c>
      <c r="H318" s="50">
        <f t="shared" si="552"/>
        <v>0</v>
      </c>
      <c r="I318" s="50">
        <f t="shared" si="552"/>
        <v>0</v>
      </c>
      <c r="J318" s="50">
        <f t="shared" si="552"/>
        <v>0</v>
      </c>
      <c r="K318" s="50">
        <f t="shared" si="552"/>
        <v>0</v>
      </c>
      <c r="L318" s="50">
        <f t="shared" si="546"/>
        <v>0</v>
      </c>
      <c r="M318" s="50">
        <f t="shared" ref="M318:X318" si="553">+M319+M321</f>
        <v>10000000000</v>
      </c>
      <c r="N318" s="50">
        <f t="shared" si="553"/>
        <v>9.754773646723149E-4</v>
      </c>
      <c r="O318" s="50">
        <f t="shared" si="553"/>
        <v>0</v>
      </c>
      <c r="P318" s="50">
        <f t="shared" si="553"/>
        <v>6749825164.6999998</v>
      </c>
      <c r="Q318" s="50">
        <f t="shared" si="553"/>
        <v>3250174835.3000002</v>
      </c>
      <c r="R318" s="50">
        <f t="shared" si="553"/>
        <v>5853685090.6999998</v>
      </c>
      <c r="S318" s="50">
        <f t="shared" si="553"/>
        <v>4146314909.3000002</v>
      </c>
      <c r="T318" s="50">
        <f t="shared" si="553"/>
        <v>896140074</v>
      </c>
      <c r="U318" s="50">
        <f t="shared" si="553"/>
        <v>1681435020.8099999</v>
      </c>
      <c r="V318" s="50">
        <f t="shared" si="553"/>
        <v>4172250069.8899999</v>
      </c>
      <c r="W318" s="50">
        <f t="shared" si="553"/>
        <v>1671562668.8099999</v>
      </c>
      <c r="X318" s="50">
        <f t="shared" si="553"/>
        <v>9872352</v>
      </c>
      <c r="Y318" s="52">
        <f t="shared" si="455"/>
        <v>0.58536850906999993</v>
      </c>
      <c r="Z318" s="52">
        <f t="shared" si="456"/>
        <v>0.16814350208099998</v>
      </c>
      <c r="AA318" s="52">
        <f t="shared" si="457"/>
        <v>0.16715626688099999</v>
      </c>
      <c r="AB318" s="52">
        <f t="shared" si="514"/>
        <v>0.2872438463560959</v>
      </c>
      <c r="AC318" s="53">
        <f t="shared" si="515"/>
        <v>0.99412861521389972</v>
      </c>
    </row>
    <row r="319" spans="1:29" ht="42" customHeight="1" x14ac:dyDescent="0.25">
      <c r="A319" s="46" t="s">
        <v>499</v>
      </c>
      <c r="B319" s="47" t="s">
        <v>38</v>
      </c>
      <c r="C319" s="47">
        <v>10</v>
      </c>
      <c r="D319" s="47" t="s">
        <v>39</v>
      </c>
      <c r="E319" s="48" t="s">
        <v>393</v>
      </c>
      <c r="F319" s="50">
        <f>+F320</f>
        <v>8563142000</v>
      </c>
      <c r="G319" s="50">
        <f t="shared" ref="G319:L319" si="554">+G320</f>
        <v>0</v>
      </c>
      <c r="H319" s="50">
        <f t="shared" si="554"/>
        <v>0</v>
      </c>
      <c r="I319" s="50">
        <f t="shared" si="554"/>
        <v>0</v>
      </c>
      <c r="J319" s="50">
        <f t="shared" si="554"/>
        <v>0</v>
      </c>
      <c r="K319" s="50">
        <f t="shared" si="554"/>
        <v>0</v>
      </c>
      <c r="L319" s="50">
        <f t="shared" si="554"/>
        <v>0</v>
      </c>
      <c r="M319" s="50">
        <f>+M320</f>
        <v>8563142000</v>
      </c>
      <c r="N319" s="51">
        <f>M319/$M$345</f>
        <v>8.3531511914748159E-4</v>
      </c>
      <c r="O319" s="50">
        <f t="shared" ref="O319:X319" si="555">+O320</f>
        <v>0</v>
      </c>
      <c r="P319" s="50">
        <f t="shared" si="555"/>
        <v>6749825164.6999998</v>
      </c>
      <c r="Q319" s="50">
        <f t="shared" si="555"/>
        <v>1813316835.3000002</v>
      </c>
      <c r="R319" s="50">
        <f t="shared" si="555"/>
        <v>5853685090.6999998</v>
      </c>
      <c r="S319" s="50">
        <f t="shared" si="555"/>
        <v>2709456909.3000002</v>
      </c>
      <c r="T319" s="50">
        <f t="shared" si="555"/>
        <v>896140074</v>
      </c>
      <c r="U319" s="50">
        <f t="shared" si="555"/>
        <v>1681435020.8099999</v>
      </c>
      <c r="V319" s="50">
        <f t="shared" si="555"/>
        <v>4172250069.8899999</v>
      </c>
      <c r="W319" s="50">
        <f t="shared" si="555"/>
        <v>1671562668.8099999</v>
      </c>
      <c r="X319" s="50">
        <f t="shared" si="555"/>
        <v>9872352</v>
      </c>
      <c r="Y319" s="52">
        <f t="shared" si="455"/>
        <v>0.6835908000474592</v>
      </c>
      <c r="Z319" s="52">
        <f t="shared" si="456"/>
        <v>0.19635725073927304</v>
      </c>
      <c r="AA319" s="52">
        <f t="shared" si="457"/>
        <v>0.19520436176464198</v>
      </c>
      <c r="AB319" s="52">
        <f t="shared" si="514"/>
        <v>0.2872438463560959</v>
      </c>
      <c r="AC319" s="53">
        <f t="shared" si="515"/>
        <v>0.99412861521389972</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56">+G320-H320-I320+J320-K320</f>
        <v>0</v>
      </c>
      <c r="M320" s="58">
        <v>8563142000</v>
      </c>
      <c r="N320" s="59">
        <f>M320/$M$345</f>
        <v>8.3531511914748159E-4</v>
      </c>
      <c r="O320" s="57">
        <v>0</v>
      </c>
      <c r="P320" s="58">
        <v>6749825164.6999998</v>
      </c>
      <c r="Q320" s="57">
        <f t="shared" ref="Q320" si="557">M320-P320</f>
        <v>1813316835.3000002</v>
      </c>
      <c r="R320" s="58">
        <v>5853685090.6999998</v>
      </c>
      <c r="S320" s="57">
        <f>+M320-R320</f>
        <v>2709456909.3000002</v>
      </c>
      <c r="T320" s="57">
        <f>P320-R320</f>
        <v>896140074</v>
      </c>
      <c r="U320" s="58">
        <v>1681435020.8099999</v>
      </c>
      <c r="V320" s="57">
        <f t="shared" ref="V320" si="558">+R320-U320</f>
        <v>4172250069.8899999</v>
      </c>
      <c r="W320" s="58">
        <v>1671562668.8099999</v>
      </c>
      <c r="X320" s="60">
        <f t="shared" ref="X320" si="559">+U320-W320</f>
        <v>9872352</v>
      </c>
      <c r="Y320" s="61">
        <f t="shared" si="455"/>
        <v>0.6835908000474592</v>
      </c>
      <c r="Z320" s="61">
        <f t="shared" si="456"/>
        <v>0.19635725073927304</v>
      </c>
      <c r="AA320" s="61">
        <f t="shared" si="457"/>
        <v>0.19520436176464198</v>
      </c>
      <c r="AB320" s="61">
        <f t="shared" si="514"/>
        <v>0.2872438463560959</v>
      </c>
      <c r="AC320" s="62">
        <f t="shared" si="515"/>
        <v>0.99412861521389972</v>
      </c>
    </row>
    <row r="321" spans="1:29" ht="42" customHeight="1" x14ac:dyDescent="0.25">
      <c r="A321" s="46" t="s">
        <v>497</v>
      </c>
      <c r="B321" s="47" t="s">
        <v>38</v>
      </c>
      <c r="C321" s="47">
        <v>10</v>
      </c>
      <c r="D321" s="47" t="s">
        <v>39</v>
      </c>
      <c r="E321" s="48" t="s">
        <v>390</v>
      </c>
      <c r="F321" s="50">
        <f t="shared" ref="F321:X321" si="560">+F322</f>
        <v>1436858000</v>
      </c>
      <c r="G321" s="50">
        <f t="shared" si="560"/>
        <v>0</v>
      </c>
      <c r="H321" s="50">
        <f t="shared" si="560"/>
        <v>0</v>
      </c>
      <c r="I321" s="50">
        <f t="shared" si="560"/>
        <v>0</v>
      </c>
      <c r="J321" s="50">
        <f t="shared" si="560"/>
        <v>0</v>
      </c>
      <c r="K321" s="50">
        <f t="shared" si="560"/>
        <v>0</v>
      </c>
      <c r="L321" s="50">
        <f t="shared" si="556"/>
        <v>0</v>
      </c>
      <c r="M321" s="50">
        <f t="shared" si="560"/>
        <v>1436858000</v>
      </c>
      <c r="N321" s="95">
        <f t="shared" si="560"/>
        <v>1.4016224552483331E-4</v>
      </c>
      <c r="O321" s="50">
        <f t="shared" si="560"/>
        <v>0</v>
      </c>
      <c r="P321" s="50">
        <f t="shared" si="560"/>
        <v>0</v>
      </c>
      <c r="Q321" s="50">
        <f t="shared" si="560"/>
        <v>1436858000</v>
      </c>
      <c r="R321" s="50">
        <f t="shared" si="560"/>
        <v>0</v>
      </c>
      <c r="S321" s="50">
        <f t="shared" si="560"/>
        <v>1436858000</v>
      </c>
      <c r="T321" s="50">
        <f t="shared" si="560"/>
        <v>0</v>
      </c>
      <c r="U321" s="50">
        <f t="shared" si="560"/>
        <v>0</v>
      </c>
      <c r="V321" s="50">
        <f t="shared" si="560"/>
        <v>0</v>
      </c>
      <c r="W321" s="50">
        <f t="shared" si="560"/>
        <v>0</v>
      </c>
      <c r="X321" s="50">
        <f t="shared" si="560"/>
        <v>0</v>
      </c>
      <c r="Y321" s="52">
        <f t="shared" si="455"/>
        <v>0</v>
      </c>
      <c r="Z321" s="52">
        <f t="shared" si="456"/>
        <v>0</v>
      </c>
      <c r="AA321" s="52">
        <f t="shared" si="457"/>
        <v>0</v>
      </c>
      <c r="AB321" s="52" t="s">
        <v>41</v>
      </c>
      <c r="AC321" s="53" t="s">
        <v>41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56"/>
        <v>0</v>
      </c>
      <c r="M322" s="58">
        <v>1436858000</v>
      </c>
      <c r="N322" s="59">
        <f t="shared" ref="N322:N327" si="561">M322/$M$345</f>
        <v>1.4016224552483331E-4</v>
      </c>
      <c r="O322" s="57">
        <v>0</v>
      </c>
      <c r="P322" s="58">
        <v>0</v>
      </c>
      <c r="Q322" s="57">
        <f t="shared" ref="Q322" si="562">M322-P322</f>
        <v>1436858000</v>
      </c>
      <c r="R322" s="58">
        <v>0</v>
      </c>
      <c r="S322" s="57">
        <f>+M322-R322</f>
        <v>1436858000</v>
      </c>
      <c r="T322" s="57">
        <f>P322-R322</f>
        <v>0</v>
      </c>
      <c r="U322" s="58">
        <v>0</v>
      </c>
      <c r="V322" s="57">
        <f t="shared" ref="V322" si="563">+R322-U322</f>
        <v>0</v>
      </c>
      <c r="W322" s="58">
        <v>0</v>
      </c>
      <c r="X322" s="60">
        <f t="shared" ref="X322" si="564">+U322-W322</f>
        <v>0</v>
      </c>
      <c r="Y322" s="61">
        <f t="shared" si="455"/>
        <v>0</v>
      </c>
      <c r="Z322" s="61">
        <f t="shared" si="456"/>
        <v>0</v>
      </c>
      <c r="AA322" s="61">
        <f t="shared" si="457"/>
        <v>0</v>
      </c>
      <c r="AB322" s="61" t="s">
        <v>41</v>
      </c>
      <c r="AC322" s="62" t="s">
        <v>41</v>
      </c>
    </row>
    <row r="323" spans="1:29" ht="66.75" customHeight="1" x14ac:dyDescent="0.25">
      <c r="A323" s="46" t="s">
        <v>495</v>
      </c>
      <c r="B323" s="47" t="s">
        <v>42</v>
      </c>
      <c r="C323" s="47">
        <v>20</v>
      </c>
      <c r="D323" s="47" t="s">
        <v>39</v>
      </c>
      <c r="E323" s="48" t="s">
        <v>496</v>
      </c>
      <c r="F323" s="50">
        <f>+F324+F326</f>
        <v>223290886376</v>
      </c>
      <c r="G323" s="50">
        <f t="shared" ref="G323:X323" si="565">+G324+G326</f>
        <v>0</v>
      </c>
      <c r="H323" s="50">
        <f t="shared" si="565"/>
        <v>0</v>
      </c>
      <c r="I323" s="50">
        <f t="shared" si="565"/>
        <v>0</v>
      </c>
      <c r="J323" s="50">
        <f t="shared" si="565"/>
        <v>6678407469</v>
      </c>
      <c r="K323" s="50">
        <f t="shared" si="565"/>
        <v>6678407469</v>
      </c>
      <c r="L323" s="50">
        <f t="shared" si="546"/>
        <v>0</v>
      </c>
      <c r="M323" s="50">
        <f t="shared" si="565"/>
        <v>223290886376</v>
      </c>
      <c r="N323" s="51">
        <f t="shared" si="561"/>
        <v>2.1781520539740577E-2</v>
      </c>
      <c r="O323" s="50">
        <f t="shared" si="565"/>
        <v>0</v>
      </c>
      <c r="P323" s="50">
        <f t="shared" si="565"/>
        <v>169474636658.73999</v>
      </c>
      <c r="Q323" s="50">
        <f t="shared" si="565"/>
        <v>53816249717.260002</v>
      </c>
      <c r="R323" s="50">
        <f t="shared" si="565"/>
        <v>115834785013.8</v>
      </c>
      <c r="S323" s="50">
        <f t="shared" si="565"/>
        <v>107456101362.2</v>
      </c>
      <c r="T323" s="50">
        <f t="shared" si="565"/>
        <v>53639851644.939995</v>
      </c>
      <c r="U323" s="50">
        <f t="shared" si="565"/>
        <v>2121622733.4000001</v>
      </c>
      <c r="V323" s="50">
        <f t="shared" si="565"/>
        <v>113713162280.39999</v>
      </c>
      <c r="W323" s="50">
        <f t="shared" si="565"/>
        <v>2103752071</v>
      </c>
      <c r="X323" s="50">
        <f t="shared" si="565"/>
        <v>17870662.400000095</v>
      </c>
      <c r="Y323" s="52">
        <f t="shared" si="455"/>
        <v>0.51876181287016598</v>
      </c>
      <c r="Z323" s="52">
        <f t="shared" si="456"/>
        <v>9.5016091692492772E-3</v>
      </c>
      <c r="AA323" s="52">
        <f t="shared" si="457"/>
        <v>9.421576066734258E-3</v>
      </c>
      <c r="AB323" s="52">
        <f t="shared" si="514"/>
        <v>1.8315937938221581E-2</v>
      </c>
      <c r="AC323" s="53">
        <f t="shared" si="515"/>
        <v>0.99157688965211943</v>
      </c>
    </row>
    <row r="324" spans="1:29" ht="42" customHeight="1" x14ac:dyDescent="0.25">
      <c r="A324" s="46" t="s">
        <v>499</v>
      </c>
      <c r="B324" s="47" t="s">
        <v>42</v>
      </c>
      <c r="C324" s="47">
        <v>20</v>
      </c>
      <c r="D324" s="47" t="s">
        <v>39</v>
      </c>
      <c r="E324" s="48" t="s">
        <v>393</v>
      </c>
      <c r="F324" s="50">
        <f t="shared" ref="F324:X324" si="566">+F325</f>
        <v>7126284000</v>
      </c>
      <c r="G324" s="50">
        <f t="shared" si="566"/>
        <v>0</v>
      </c>
      <c r="H324" s="50">
        <f t="shared" si="566"/>
        <v>0</v>
      </c>
      <c r="I324" s="50">
        <f t="shared" si="566"/>
        <v>0</v>
      </c>
      <c r="J324" s="50">
        <f t="shared" si="566"/>
        <v>6678407469</v>
      </c>
      <c r="K324" s="50">
        <f t="shared" si="566"/>
        <v>0</v>
      </c>
      <c r="L324" s="50">
        <f t="shared" si="546"/>
        <v>6678407469</v>
      </c>
      <c r="M324" s="50">
        <f t="shared" si="566"/>
        <v>13804691469</v>
      </c>
      <c r="N324" s="51">
        <f t="shared" si="561"/>
        <v>1.3466164054294508E-3</v>
      </c>
      <c r="O324" s="50">
        <f t="shared" si="566"/>
        <v>0</v>
      </c>
      <c r="P324" s="50">
        <f t="shared" si="566"/>
        <v>7724441578.3999996</v>
      </c>
      <c r="Q324" s="50">
        <f t="shared" si="566"/>
        <v>6080249890.6000004</v>
      </c>
      <c r="R324" s="50">
        <f t="shared" si="566"/>
        <v>7718236240.8000002</v>
      </c>
      <c r="S324" s="50">
        <f t="shared" si="566"/>
        <v>6086455228.1999998</v>
      </c>
      <c r="T324" s="50">
        <f t="shared" si="566"/>
        <v>6205337.5999994278</v>
      </c>
      <c r="U324" s="50">
        <f t="shared" si="566"/>
        <v>1383406557.4000001</v>
      </c>
      <c r="V324" s="50">
        <f t="shared" si="566"/>
        <v>6334829683.3999996</v>
      </c>
      <c r="W324" s="50">
        <f t="shared" si="566"/>
        <v>1383311895</v>
      </c>
      <c r="X324" s="50">
        <f t="shared" si="566"/>
        <v>94662.400000095367</v>
      </c>
      <c r="Y324" s="52">
        <f t="shared" si="455"/>
        <v>0.55910240791198951</v>
      </c>
      <c r="Z324" s="52">
        <f t="shared" si="456"/>
        <v>0.10021278349513253</v>
      </c>
      <c r="AA324" s="52">
        <f t="shared" si="457"/>
        <v>0.10020592623213519</v>
      </c>
      <c r="AB324" s="52">
        <f t="shared" si="514"/>
        <v>0.17923869058154265</v>
      </c>
      <c r="AC324" s="53">
        <f t="shared" si="515"/>
        <v>0.99993157297144952</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46"/>
        <v>6678407469</v>
      </c>
      <c r="M325" s="57">
        <f>+F325+L325</f>
        <v>13804691469</v>
      </c>
      <c r="N325" s="59">
        <f t="shared" si="561"/>
        <v>1.3466164054294508E-3</v>
      </c>
      <c r="O325" s="57">
        <v>0</v>
      </c>
      <c r="P325" s="58">
        <v>7724441578.3999996</v>
      </c>
      <c r="Q325" s="57">
        <f t="shared" ref="Q325" si="567">M325-P325</f>
        <v>6080249890.6000004</v>
      </c>
      <c r="R325" s="58">
        <v>7718236240.8000002</v>
      </c>
      <c r="S325" s="109">
        <f>+M325-R325</f>
        <v>6086455228.1999998</v>
      </c>
      <c r="T325" s="57">
        <f>P325-R325</f>
        <v>6205337.5999994278</v>
      </c>
      <c r="U325" s="58">
        <v>1383406557.4000001</v>
      </c>
      <c r="V325" s="57">
        <f t="shared" ref="V325" si="568">+R325-U325</f>
        <v>6334829683.3999996</v>
      </c>
      <c r="W325" s="58">
        <v>1383311895</v>
      </c>
      <c r="X325" s="60">
        <f t="shared" ref="X325" si="569">+U325-W325</f>
        <v>94662.400000095367</v>
      </c>
      <c r="Y325" s="61">
        <f t="shared" si="455"/>
        <v>0.55910240791198951</v>
      </c>
      <c r="Z325" s="61">
        <f t="shared" si="456"/>
        <v>0.10021278349513253</v>
      </c>
      <c r="AA325" s="61">
        <f t="shared" si="457"/>
        <v>0.10020592623213519</v>
      </c>
      <c r="AB325" s="61">
        <f t="shared" si="514"/>
        <v>0.17923869058154265</v>
      </c>
      <c r="AC325" s="62">
        <f t="shared" si="515"/>
        <v>0.99993157297144952</v>
      </c>
    </row>
    <row r="326" spans="1:29" ht="42" customHeight="1" x14ac:dyDescent="0.25">
      <c r="A326" s="46" t="s">
        <v>497</v>
      </c>
      <c r="B326" s="47" t="s">
        <v>42</v>
      </c>
      <c r="C326" s="47">
        <v>20</v>
      </c>
      <c r="D326" s="47" t="s">
        <v>39</v>
      </c>
      <c r="E326" s="48" t="s">
        <v>390</v>
      </c>
      <c r="F326" s="50">
        <f t="shared" ref="F326:X326" si="570">+F327</f>
        <v>216164602376</v>
      </c>
      <c r="G326" s="50">
        <f t="shared" si="570"/>
        <v>0</v>
      </c>
      <c r="H326" s="50">
        <f t="shared" si="570"/>
        <v>0</v>
      </c>
      <c r="I326" s="50">
        <f t="shared" si="570"/>
        <v>0</v>
      </c>
      <c r="J326" s="50">
        <f t="shared" si="570"/>
        <v>0</v>
      </c>
      <c r="K326" s="50">
        <f t="shared" si="570"/>
        <v>6678407469</v>
      </c>
      <c r="L326" s="50">
        <f t="shared" si="546"/>
        <v>-6678407469</v>
      </c>
      <c r="M326" s="50">
        <f t="shared" si="570"/>
        <v>209486194907</v>
      </c>
      <c r="N326" s="51">
        <f t="shared" si="561"/>
        <v>2.0434904134311128E-2</v>
      </c>
      <c r="O326" s="50">
        <f t="shared" si="570"/>
        <v>0</v>
      </c>
      <c r="P326" s="50">
        <f t="shared" si="570"/>
        <v>161750195080.34</v>
      </c>
      <c r="Q326" s="50">
        <f t="shared" si="570"/>
        <v>47735999826.660004</v>
      </c>
      <c r="R326" s="50">
        <f t="shared" si="570"/>
        <v>108116548773</v>
      </c>
      <c r="S326" s="50">
        <f t="shared" si="570"/>
        <v>101369646134</v>
      </c>
      <c r="T326" s="50">
        <f t="shared" si="570"/>
        <v>53633646307.339996</v>
      </c>
      <c r="U326" s="50">
        <f t="shared" si="570"/>
        <v>738216176</v>
      </c>
      <c r="V326" s="50">
        <f t="shared" si="570"/>
        <v>107378332597</v>
      </c>
      <c r="W326" s="50">
        <f t="shared" si="570"/>
        <v>720440176</v>
      </c>
      <c r="X326" s="50">
        <f t="shared" si="570"/>
        <v>17776000</v>
      </c>
      <c r="Y326" s="52">
        <f t="shared" si="455"/>
        <v>0.51610345407723701</v>
      </c>
      <c r="Z326" s="52">
        <f t="shared" si="456"/>
        <v>3.523937108732755E-3</v>
      </c>
      <c r="AA326" s="52">
        <f t="shared" si="457"/>
        <v>3.4390818751557097E-3</v>
      </c>
      <c r="AB326" s="52">
        <f t="shared" si="514"/>
        <v>6.8279665266595627E-3</v>
      </c>
      <c r="AC326" s="53">
        <f t="shared" si="515"/>
        <v>0.97592033258290456</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46"/>
        <v>-6678407469</v>
      </c>
      <c r="M327" s="58">
        <f>+F327+L327</f>
        <v>209486194907</v>
      </c>
      <c r="N327" s="59">
        <f t="shared" si="561"/>
        <v>2.0434904134311128E-2</v>
      </c>
      <c r="O327" s="57">
        <v>0</v>
      </c>
      <c r="P327" s="58">
        <v>161750195080.34</v>
      </c>
      <c r="Q327" s="57">
        <f t="shared" ref="Q327" si="571">M327-P327</f>
        <v>47735999826.660004</v>
      </c>
      <c r="R327" s="58">
        <v>108116548773</v>
      </c>
      <c r="S327" s="109">
        <f>+M327-R327</f>
        <v>101369646134</v>
      </c>
      <c r="T327" s="57">
        <f>P327-R327</f>
        <v>53633646307.339996</v>
      </c>
      <c r="U327" s="58">
        <v>738216176</v>
      </c>
      <c r="V327" s="57">
        <f t="shared" ref="V327" si="572">+R327-U327</f>
        <v>107378332597</v>
      </c>
      <c r="W327" s="58">
        <v>720440176</v>
      </c>
      <c r="X327" s="60">
        <f t="shared" ref="X327" si="573">+U327-W327</f>
        <v>17776000</v>
      </c>
      <c r="Y327" s="61">
        <f t="shared" si="455"/>
        <v>0.51610345407723701</v>
      </c>
      <c r="Z327" s="61">
        <f t="shared" si="456"/>
        <v>3.523937108732755E-3</v>
      </c>
      <c r="AA327" s="61">
        <f t="shared" si="457"/>
        <v>3.4390818751557097E-3</v>
      </c>
      <c r="AB327" s="61">
        <f t="shared" si="514"/>
        <v>6.8279665266595627E-3</v>
      </c>
      <c r="AC327" s="62">
        <f t="shared" si="515"/>
        <v>0.97592033258290456</v>
      </c>
    </row>
    <row r="328" spans="1:29" ht="77.25" customHeight="1" x14ac:dyDescent="0.25">
      <c r="A328" s="46" t="s">
        <v>495</v>
      </c>
      <c r="B328" s="47" t="s">
        <v>42</v>
      </c>
      <c r="C328" s="47">
        <v>21</v>
      </c>
      <c r="D328" s="47" t="s">
        <v>39</v>
      </c>
      <c r="E328" s="48" t="s">
        <v>496</v>
      </c>
      <c r="F328" s="50">
        <f>+F329+F331</f>
        <v>20765102999</v>
      </c>
      <c r="G328" s="50">
        <f t="shared" ref="G328:K328" si="574">+G329+G331</f>
        <v>0</v>
      </c>
      <c r="H328" s="50">
        <f t="shared" si="574"/>
        <v>0</v>
      </c>
      <c r="I328" s="50">
        <f t="shared" si="574"/>
        <v>0</v>
      </c>
      <c r="J328" s="50">
        <f t="shared" si="574"/>
        <v>13899643112</v>
      </c>
      <c r="K328" s="50">
        <f t="shared" si="574"/>
        <v>13899643112</v>
      </c>
      <c r="L328" s="50">
        <f t="shared" si="546"/>
        <v>0</v>
      </c>
      <c r="M328" s="50">
        <f t="shared" ref="M328:X328" si="575">+M329+M331</f>
        <v>20765102999</v>
      </c>
      <c r="N328" s="50">
        <f t="shared" si="575"/>
        <v>2.0255887950613701E-3</v>
      </c>
      <c r="O328" s="50">
        <f t="shared" si="575"/>
        <v>0</v>
      </c>
      <c r="P328" s="50">
        <f t="shared" si="575"/>
        <v>7362097102</v>
      </c>
      <c r="Q328" s="50">
        <f t="shared" si="575"/>
        <v>13403005897</v>
      </c>
      <c r="R328" s="50">
        <f t="shared" si="575"/>
        <v>7362094352</v>
      </c>
      <c r="S328" s="50">
        <f t="shared" si="575"/>
        <v>13403008647</v>
      </c>
      <c r="T328" s="50">
        <f t="shared" si="575"/>
        <v>2750</v>
      </c>
      <c r="U328" s="50">
        <f t="shared" si="575"/>
        <v>1080601583</v>
      </c>
      <c r="V328" s="50">
        <f t="shared" si="575"/>
        <v>6281492769</v>
      </c>
      <c r="W328" s="50">
        <f t="shared" si="575"/>
        <v>1080601583</v>
      </c>
      <c r="X328" s="50">
        <f t="shared" si="575"/>
        <v>0</v>
      </c>
      <c r="Y328" s="52">
        <f t="shared" si="455"/>
        <v>0.35454167274559351</v>
      </c>
      <c r="Z328" s="52">
        <f t="shared" si="456"/>
        <v>5.2039307633197834E-2</v>
      </c>
      <c r="AA328" s="52">
        <f t="shared" si="457"/>
        <v>5.2039307633197834E-2</v>
      </c>
      <c r="AB328" s="52">
        <f t="shared" si="514"/>
        <v>0.14677909998619371</v>
      </c>
      <c r="AC328" s="53">
        <f t="shared" si="515"/>
        <v>1</v>
      </c>
    </row>
    <row r="329" spans="1:29" ht="42" customHeight="1" x14ac:dyDescent="0.25">
      <c r="A329" s="46" t="s">
        <v>499</v>
      </c>
      <c r="B329" s="47" t="s">
        <v>42</v>
      </c>
      <c r="C329" s="47">
        <v>21</v>
      </c>
      <c r="D329" s="47" t="s">
        <v>39</v>
      </c>
      <c r="E329" s="284" t="s">
        <v>393</v>
      </c>
      <c r="F329" s="50">
        <f>+F330</f>
        <v>19574067866</v>
      </c>
      <c r="G329" s="50">
        <f t="shared" ref="G329:M329" si="576">+G330</f>
        <v>0</v>
      </c>
      <c r="H329" s="50">
        <f t="shared" si="576"/>
        <v>0</v>
      </c>
      <c r="I329" s="50">
        <f t="shared" si="576"/>
        <v>0</v>
      </c>
      <c r="J329" s="50">
        <f t="shared" si="576"/>
        <v>0</v>
      </c>
      <c r="K329" s="50">
        <f t="shared" si="576"/>
        <v>13899643112</v>
      </c>
      <c r="L329" s="50">
        <f t="shared" si="546"/>
        <v>-13899643112</v>
      </c>
      <c r="M329" s="50">
        <f t="shared" si="576"/>
        <v>5674424754</v>
      </c>
      <c r="N329" s="51">
        <f t="shared" ref="N329:N344" si="577">M329/$M$345</f>
        <v>5.5352729050632684E-4</v>
      </c>
      <c r="O329" s="50">
        <f t="shared" ref="O329:X329" si="578">+O330</f>
        <v>0</v>
      </c>
      <c r="P329" s="50">
        <f t="shared" si="578"/>
        <v>5617828397</v>
      </c>
      <c r="Q329" s="50">
        <f t="shared" si="578"/>
        <v>56596357</v>
      </c>
      <c r="R329" s="50">
        <f t="shared" si="578"/>
        <v>5617825647</v>
      </c>
      <c r="S329" s="50">
        <f t="shared" si="578"/>
        <v>56599107</v>
      </c>
      <c r="T329" s="50">
        <f t="shared" si="578"/>
        <v>2750</v>
      </c>
      <c r="U329" s="50">
        <f t="shared" si="578"/>
        <v>1080601583</v>
      </c>
      <c r="V329" s="50">
        <f t="shared" si="578"/>
        <v>4537224064</v>
      </c>
      <c r="W329" s="50">
        <f t="shared" si="578"/>
        <v>1080601583</v>
      </c>
      <c r="X329" s="50">
        <f t="shared" si="578"/>
        <v>0</v>
      </c>
      <c r="Y329" s="52">
        <f t="shared" ref="Y329:Y344" si="579">+R329/M329</f>
        <v>0.99002557801826474</v>
      </c>
      <c r="Z329" s="52">
        <f t="shared" ref="Z329:Z344" si="580">+U329/M329</f>
        <v>0.1904336791563348</v>
      </c>
      <c r="AA329" s="52">
        <f t="shared" ref="AA329:AA345" si="581">+W329/M329</f>
        <v>0.1904336791563348</v>
      </c>
      <c r="AB329" s="52">
        <f t="shared" si="514"/>
        <v>0.19235228198601301</v>
      </c>
      <c r="AC329" s="53">
        <f t="shared" si="515"/>
        <v>1</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46"/>
        <v>-13899643112</v>
      </c>
      <c r="M330" s="58">
        <f>+F330+L330</f>
        <v>5674424754</v>
      </c>
      <c r="N330" s="59">
        <f t="shared" si="577"/>
        <v>5.5352729050632684E-4</v>
      </c>
      <c r="O330" s="57">
        <v>0</v>
      </c>
      <c r="P330" s="58">
        <v>5617828397</v>
      </c>
      <c r="Q330" s="57">
        <f t="shared" ref="Q330" si="582">M330-P330</f>
        <v>56596357</v>
      </c>
      <c r="R330" s="58">
        <v>5617825647</v>
      </c>
      <c r="S330" s="57">
        <f>+M330-R330</f>
        <v>56599107</v>
      </c>
      <c r="T330" s="57">
        <f>P330-R330</f>
        <v>2750</v>
      </c>
      <c r="U330" s="58">
        <v>1080601583</v>
      </c>
      <c r="V330" s="57">
        <f>+R330-U330</f>
        <v>4537224064</v>
      </c>
      <c r="W330" s="58">
        <v>1080601583</v>
      </c>
      <c r="X330" s="60">
        <f t="shared" ref="X330" si="583">+U330-W330</f>
        <v>0</v>
      </c>
      <c r="Y330" s="61">
        <f t="shared" si="579"/>
        <v>0.99002557801826474</v>
      </c>
      <c r="Z330" s="61">
        <f t="shared" si="580"/>
        <v>0.1904336791563348</v>
      </c>
      <c r="AA330" s="61">
        <f t="shared" si="581"/>
        <v>0.1904336791563348</v>
      </c>
      <c r="AB330" s="61">
        <f t="shared" si="514"/>
        <v>0.19235228198601301</v>
      </c>
      <c r="AC330" s="62">
        <f t="shared" si="515"/>
        <v>1</v>
      </c>
    </row>
    <row r="331" spans="1:29" ht="42" customHeight="1" x14ac:dyDescent="0.25">
      <c r="A331" s="46" t="s">
        <v>497</v>
      </c>
      <c r="B331" s="47" t="s">
        <v>42</v>
      </c>
      <c r="C331" s="47">
        <v>21</v>
      </c>
      <c r="D331" s="47" t="s">
        <v>39</v>
      </c>
      <c r="E331" s="284" t="s">
        <v>390</v>
      </c>
      <c r="F331" s="50">
        <f>+F332</f>
        <v>1191035133</v>
      </c>
      <c r="G331" s="50">
        <f t="shared" ref="G331:M331" si="584">+G332</f>
        <v>0</v>
      </c>
      <c r="H331" s="50">
        <f t="shared" si="584"/>
        <v>0</v>
      </c>
      <c r="I331" s="50">
        <f t="shared" si="584"/>
        <v>0</v>
      </c>
      <c r="J331" s="50">
        <f t="shared" si="584"/>
        <v>13899643112</v>
      </c>
      <c r="K331" s="50">
        <f t="shared" si="584"/>
        <v>0</v>
      </c>
      <c r="L331" s="50">
        <f t="shared" si="546"/>
        <v>13899643112</v>
      </c>
      <c r="M331" s="50">
        <f t="shared" si="584"/>
        <v>15090678245</v>
      </c>
      <c r="N331" s="51">
        <f t="shared" si="577"/>
        <v>1.4720615045550433E-3</v>
      </c>
      <c r="O331" s="50">
        <f t="shared" ref="O331:X331" si="585">+O332</f>
        <v>0</v>
      </c>
      <c r="P331" s="50">
        <f t="shared" si="585"/>
        <v>1744268705</v>
      </c>
      <c r="Q331" s="50">
        <f t="shared" si="585"/>
        <v>13346409540</v>
      </c>
      <c r="R331" s="50">
        <f t="shared" si="585"/>
        <v>1744268705</v>
      </c>
      <c r="S331" s="50">
        <f t="shared" si="585"/>
        <v>13346409540</v>
      </c>
      <c r="T331" s="50">
        <f t="shared" si="585"/>
        <v>0</v>
      </c>
      <c r="U331" s="50">
        <f t="shared" si="585"/>
        <v>0</v>
      </c>
      <c r="V331" s="50">
        <f t="shared" si="585"/>
        <v>1744268705</v>
      </c>
      <c r="W331" s="50">
        <f t="shared" si="585"/>
        <v>0</v>
      </c>
      <c r="X331" s="50">
        <f t="shared" si="585"/>
        <v>0</v>
      </c>
      <c r="Y331" s="52">
        <f t="shared" si="579"/>
        <v>0.11558583893192005</v>
      </c>
      <c r="Z331" s="52">
        <f t="shared" si="580"/>
        <v>0</v>
      </c>
      <c r="AA331" s="52">
        <f t="shared" si="581"/>
        <v>0</v>
      </c>
      <c r="AB331" s="52">
        <f t="shared" si="514"/>
        <v>0</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46"/>
        <v>13899643112</v>
      </c>
      <c r="M332" s="58">
        <f>+F332+L332</f>
        <v>15090678245</v>
      </c>
      <c r="N332" s="59">
        <f t="shared" si="577"/>
        <v>1.4720615045550433E-3</v>
      </c>
      <c r="O332" s="57">
        <v>0</v>
      </c>
      <c r="P332" s="58">
        <v>1744268705</v>
      </c>
      <c r="Q332" s="57">
        <f t="shared" ref="Q332" si="586">M332-P332</f>
        <v>13346409540</v>
      </c>
      <c r="R332" s="58">
        <v>1744268705</v>
      </c>
      <c r="S332" s="57">
        <f>+M332-R332</f>
        <v>13346409540</v>
      </c>
      <c r="T332" s="57">
        <f>P332-R332</f>
        <v>0</v>
      </c>
      <c r="U332" s="58">
        <v>0</v>
      </c>
      <c r="V332" s="57">
        <f>+R332-U332</f>
        <v>1744268705</v>
      </c>
      <c r="W332" s="58">
        <v>0</v>
      </c>
      <c r="X332" s="60">
        <f t="shared" ref="X332" si="587">+U332-W332</f>
        <v>0</v>
      </c>
      <c r="Y332" s="61">
        <f t="shared" si="579"/>
        <v>0.11558583893192005</v>
      </c>
      <c r="Z332" s="61">
        <f t="shared" si="580"/>
        <v>0</v>
      </c>
      <c r="AA332" s="61">
        <f t="shared" si="581"/>
        <v>0</v>
      </c>
      <c r="AB332" s="61">
        <f t="shared" si="514"/>
        <v>0</v>
      </c>
      <c r="AC332" s="62" t="s">
        <v>41</v>
      </c>
    </row>
    <row r="333" spans="1:29" ht="69.75" customHeight="1" x14ac:dyDescent="0.25">
      <c r="A333" s="46" t="s">
        <v>501</v>
      </c>
      <c r="B333" s="115" t="s">
        <v>38</v>
      </c>
      <c r="C333" s="47">
        <v>10</v>
      </c>
      <c r="D333" s="47" t="s">
        <v>39</v>
      </c>
      <c r="E333" s="105" t="s">
        <v>502</v>
      </c>
      <c r="F333" s="50">
        <f t="shared" ref="F333:U335" si="588">+F334</f>
        <v>8350000000</v>
      </c>
      <c r="G333" s="50">
        <f t="shared" si="588"/>
        <v>0</v>
      </c>
      <c r="H333" s="50">
        <f t="shared" si="588"/>
        <v>0</v>
      </c>
      <c r="I333" s="50">
        <f t="shared" si="588"/>
        <v>0</v>
      </c>
      <c r="J333" s="50">
        <f t="shared" si="588"/>
        <v>0</v>
      </c>
      <c r="K333" s="50">
        <f t="shared" si="588"/>
        <v>0</v>
      </c>
      <c r="L333" s="50">
        <f t="shared" si="546"/>
        <v>0</v>
      </c>
      <c r="M333" s="50">
        <f t="shared" si="588"/>
        <v>8350000000</v>
      </c>
      <c r="N333" s="51">
        <f t="shared" si="577"/>
        <v>8.1452359950138294E-4</v>
      </c>
      <c r="O333" s="50">
        <f t="shared" si="588"/>
        <v>0</v>
      </c>
      <c r="P333" s="50">
        <f t="shared" si="588"/>
        <v>6710031777</v>
      </c>
      <c r="Q333" s="50">
        <f t="shared" si="588"/>
        <v>1639968223</v>
      </c>
      <c r="R333" s="50">
        <f t="shared" si="588"/>
        <v>5938446041.8400002</v>
      </c>
      <c r="S333" s="50">
        <f t="shared" si="588"/>
        <v>2411553958.1599998</v>
      </c>
      <c r="T333" s="50">
        <f t="shared" si="588"/>
        <v>771585735.15999985</v>
      </c>
      <c r="U333" s="50">
        <f t="shared" si="588"/>
        <v>456668913</v>
      </c>
      <c r="V333" s="50">
        <f t="shared" ref="V333:X335" si="589">+V334</f>
        <v>5481777128.8400002</v>
      </c>
      <c r="W333" s="50">
        <f t="shared" si="589"/>
        <v>456608913</v>
      </c>
      <c r="X333" s="50">
        <f t="shared" si="589"/>
        <v>60000</v>
      </c>
      <c r="Y333" s="52">
        <f t="shared" si="579"/>
        <v>0.71119114273532935</v>
      </c>
      <c r="Z333" s="52">
        <f t="shared" si="580"/>
        <v>5.4690887784431139E-2</v>
      </c>
      <c r="AA333" s="52">
        <f t="shared" si="581"/>
        <v>5.4683702155688622E-2</v>
      </c>
      <c r="AB333" s="52">
        <f t="shared" si="514"/>
        <v>7.6900406231274476E-2</v>
      </c>
      <c r="AC333" s="53">
        <f t="shared" si="515"/>
        <v>0.99986861378497205</v>
      </c>
    </row>
    <row r="334" spans="1:29" ht="78.75" customHeight="1" x14ac:dyDescent="0.25">
      <c r="A334" s="46" t="s">
        <v>503</v>
      </c>
      <c r="B334" s="115" t="s">
        <v>38</v>
      </c>
      <c r="C334" s="47">
        <v>10</v>
      </c>
      <c r="D334" s="47" t="s">
        <v>39</v>
      </c>
      <c r="E334" s="105" t="s">
        <v>258</v>
      </c>
      <c r="F334" s="50">
        <f t="shared" si="588"/>
        <v>8350000000</v>
      </c>
      <c r="G334" s="50">
        <f t="shared" si="588"/>
        <v>0</v>
      </c>
      <c r="H334" s="50">
        <f t="shared" si="588"/>
        <v>0</v>
      </c>
      <c r="I334" s="50">
        <f t="shared" si="588"/>
        <v>0</v>
      </c>
      <c r="J334" s="50">
        <f t="shared" si="588"/>
        <v>0</v>
      </c>
      <c r="K334" s="50">
        <f t="shared" si="588"/>
        <v>0</v>
      </c>
      <c r="L334" s="50">
        <f t="shared" si="546"/>
        <v>0</v>
      </c>
      <c r="M334" s="50">
        <f t="shared" si="588"/>
        <v>8350000000</v>
      </c>
      <c r="N334" s="51">
        <f t="shared" si="577"/>
        <v>8.1452359950138294E-4</v>
      </c>
      <c r="O334" s="50">
        <f t="shared" si="588"/>
        <v>0</v>
      </c>
      <c r="P334" s="50">
        <f t="shared" si="588"/>
        <v>6710031777</v>
      </c>
      <c r="Q334" s="50">
        <f t="shared" si="588"/>
        <v>1639968223</v>
      </c>
      <c r="R334" s="50">
        <f t="shared" si="588"/>
        <v>5938446041.8400002</v>
      </c>
      <c r="S334" s="50">
        <f t="shared" si="588"/>
        <v>2411553958.1599998</v>
      </c>
      <c r="T334" s="50">
        <f t="shared" si="588"/>
        <v>771585735.15999985</v>
      </c>
      <c r="U334" s="50">
        <f t="shared" si="588"/>
        <v>456668913</v>
      </c>
      <c r="V334" s="50">
        <f t="shared" si="589"/>
        <v>5481777128.8400002</v>
      </c>
      <c r="W334" s="50">
        <f t="shared" si="589"/>
        <v>456608913</v>
      </c>
      <c r="X334" s="50">
        <f t="shared" si="589"/>
        <v>60000</v>
      </c>
      <c r="Y334" s="52">
        <f t="shared" si="579"/>
        <v>0.71119114273532935</v>
      </c>
      <c r="Z334" s="52">
        <f t="shared" si="580"/>
        <v>5.4690887784431139E-2</v>
      </c>
      <c r="AA334" s="52">
        <f t="shared" si="581"/>
        <v>5.4683702155688622E-2</v>
      </c>
      <c r="AB334" s="52">
        <f t="shared" si="514"/>
        <v>7.6900406231274476E-2</v>
      </c>
      <c r="AC334" s="53">
        <f t="shared" si="515"/>
        <v>0.99986861378497205</v>
      </c>
    </row>
    <row r="335" spans="1:29" ht="60" customHeight="1" x14ac:dyDescent="0.25">
      <c r="A335" s="46" t="s">
        <v>504</v>
      </c>
      <c r="B335" s="115" t="s">
        <v>38</v>
      </c>
      <c r="C335" s="47">
        <v>10</v>
      </c>
      <c r="D335" s="47" t="s">
        <v>39</v>
      </c>
      <c r="E335" s="105" t="s">
        <v>505</v>
      </c>
      <c r="F335" s="50">
        <f t="shared" si="588"/>
        <v>8350000000</v>
      </c>
      <c r="G335" s="50">
        <f t="shared" si="588"/>
        <v>0</v>
      </c>
      <c r="H335" s="50">
        <f t="shared" si="588"/>
        <v>0</v>
      </c>
      <c r="I335" s="50">
        <f t="shared" si="588"/>
        <v>0</v>
      </c>
      <c r="J335" s="50">
        <f t="shared" si="588"/>
        <v>0</v>
      </c>
      <c r="K335" s="50">
        <f t="shared" si="588"/>
        <v>0</v>
      </c>
      <c r="L335" s="50">
        <f t="shared" si="546"/>
        <v>0</v>
      </c>
      <c r="M335" s="50">
        <f t="shared" si="588"/>
        <v>8350000000</v>
      </c>
      <c r="N335" s="51">
        <f t="shared" si="577"/>
        <v>8.1452359950138294E-4</v>
      </c>
      <c r="O335" s="50">
        <f t="shared" si="588"/>
        <v>0</v>
      </c>
      <c r="P335" s="50">
        <f t="shared" si="588"/>
        <v>6710031777</v>
      </c>
      <c r="Q335" s="50">
        <f t="shared" si="588"/>
        <v>1639968223</v>
      </c>
      <c r="R335" s="50">
        <f t="shared" si="588"/>
        <v>5938446041.8400002</v>
      </c>
      <c r="S335" s="50">
        <f t="shared" si="588"/>
        <v>2411553958.1599998</v>
      </c>
      <c r="T335" s="50">
        <f t="shared" si="588"/>
        <v>771585735.15999985</v>
      </c>
      <c r="U335" s="50">
        <f t="shared" si="588"/>
        <v>456668913</v>
      </c>
      <c r="V335" s="50">
        <f t="shared" si="589"/>
        <v>5481777128.8400002</v>
      </c>
      <c r="W335" s="50">
        <f t="shared" si="589"/>
        <v>456608913</v>
      </c>
      <c r="X335" s="50">
        <f t="shared" si="589"/>
        <v>60000</v>
      </c>
      <c r="Y335" s="52">
        <f t="shared" si="579"/>
        <v>0.71119114273532935</v>
      </c>
      <c r="Z335" s="52">
        <f t="shared" si="580"/>
        <v>5.4690887784431139E-2</v>
      </c>
      <c r="AA335" s="52">
        <f t="shared" si="581"/>
        <v>5.4683702155688622E-2</v>
      </c>
      <c r="AB335" s="52">
        <f t="shared" si="514"/>
        <v>7.6900406231274476E-2</v>
      </c>
      <c r="AC335" s="53">
        <f t="shared" si="515"/>
        <v>0.99986861378497205</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46"/>
        <v>0</v>
      </c>
      <c r="M336" s="58">
        <f>+F336+L336</f>
        <v>8350000000</v>
      </c>
      <c r="N336" s="59">
        <f t="shared" si="577"/>
        <v>8.1452359950138294E-4</v>
      </c>
      <c r="O336" s="57">
        <v>0</v>
      </c>
      <c r="P336" s="58">
        <v>6710031777</v>
      </c>
      <c r="Q336" s="57">
        <f t="shared" ref="Q336" si="590">M336-P336</f>
        <v>1639968223</v>
      </c>
      <c r="R336" s="58">
        <v>5938446041.8400002</v>
      </c>
      <c r="S336" s="109">
        <f>+M336-R336</f>
        <v>2411553958.1599998</v>
      </c>
      <c r="T336" s="57">
        <f>P336-R336</f>
        <v>771585735.15999985</v>
      </c>
      <c r="U336" s="57">
        <v>456668913</v>
      </c>
      <c r="V336" s="57">
        <f>+R336-U336</f>
        <v>5481777128.8400002</v>
      </c>
      <c r="W336" s="57">
        <v>456608913</v>
      </c>
      <c r="X336" s="60">
        <f t="shared" ref="X336" si="591">+U336-W336</f>
        <v>60000</v>
      </c>
      <c r="Y336" s="61">
        <f t="shared" si="579"/>
        <v>0.71119114273532935</v>
      </c>
      <c r="Z336" s="61">
        <f t="shared" si="580"/>
        <v>5.4690887784431139E-2</v>
      </c>
      <c r="AA336" s="61">
        <f t="shared" si="581"/>
        <v>5.4683702155688622E-2</v>
      </c>
      <c r="AB336" s="61">
        <f t="shared" si="514"/>
        <v>7.6900406231274476E-2</v>
      </c>
      <c r="AC336" s="62">
        <f t="shared" si="515"/>
        <v>0.99986861378497205</v>
      </c>
    </row>
    <row r="337" spans="1:29" ht="79.5" customHeight="1" x14ac:dyDescent="0.25">
      <c r="A337" s="46" t="s">
        <v>507</v>
      </c>
      <c r="B337" s="115" t="s">
        <v>38</v>
      </c>
      <c r="C337" s="47">
        <v>10</v>
      </c>
      <c r="D337" s="47" t="s">
        <v>39</v>
      </c>
      <c r="E337" s="105" t="s">
        <v>508</v>
      </c>
      <c r="F337" s="50">
        <f t="shared" ref="F337:U339" si="592">+F338</f>
        <v>2050000000</v>
      </c>
      <c r="G337" s="50">
        <f t="shared" si="592"/>
        <v>0</v>
      </c>
      <c r="H337" s="50">
        <f t="shared" si="592"/>
        <v>0</v>
      </c>
      <c r="I337" s="50">
        <f t="shared" si="592"/>
        <v>0</v>
      </c>
      <c r="J337" s="50">
        <f t="shared" si="592"/>
        <v>0</v>
      </c>
      <c r="K337" s="50">
        <f t="shared" si="592"/>
        <v>0</v>
      </c>
      <c r="L337" s="50">
        <f t="shared" si="546"/>
        <v>0</v>
      </c>
      <c r="M337" s="50">
        <f t="shared" si="592"/>
        <v>2050000000</v>
      </c>
      <c r="N337" s="51">
        <f t="shared" si="577"/>
        <v>1.9997285975782456E-4</v>
      </c>
      <c r="O337" s="50">
        <f t="shared" si="592"/>
        <v>0</v>
      </c>
      <c r="P337" s="50">
        <f t="shared" si="592"/>
        <v>1798103399</v>
      </c>
      <c r="Q337" s="50">
        <f t="shared" si="592"/>
        <v>251896601</v>
      </c>
      <c r="R337" s="50">
        <f t="shared" si="592"/>
        <v>1560622066</v>
      </c>
      <c r="S337" s="50">
        <f t="shared" si="592"/>
        <v>489377934</v>
      </c>
      <c r="T337" s="50">
        <f t="shared" si="592"/>
        <v>237481333</v>
      </c>
      <c r="U337" s="50">
        <f t="shared" si="592"/>
        <v>338992432</v>
      </c>
      <c r="V337" s="50">
        <f t="shared" ref="T337:X339" si="593">+V338</f>
        <v>1221629634</v>
      </c>
      <c r="W337" s="50">
        <f t="shared" si="593"/>
        <v>338992432</v>
      </c>
      <c r="X337" s="50">
        <f t="shared" si="593"/>
        <v>0</v>
      </c>
      <c r="Y337" s="52">
        <f t="shared" si="579"/>
        <v>0.76127905658536588</v>
      </c>
      <c r="Z337" s="52">
        <f t="shared" si="580"/>
        <v>0.1653621619512195</v>
      </c>
      <c r="AA337" s="52">
        <f t="shared" si="581"/>
        <v>0.1653621619512195</v>
      </c>
      <c r="AB337" s="52">
        <f t="shared" si="514"/>
        <v>0.2172162238285307</v>
      </c>
      <c r="AC337" s="53">
        <f t="shared" si="515"/>
        <v>1</v>
      </c>
    </row>
    <row r="338" spans="1:29" ht="79.5" customHeight="1" x14ac:dyDescent="0.25">
      <c r="A338" s="46" t="s">
        <v>509</v>
      </c>
      <c r="B338" s="115" t="s">
        <v>38</v>
      </c>
      <c r="C338" s="47">
        <v>10</v>
      </c>
      <c r="D338" s="47" t="s">
        <v>39</v>
      </c>
      <c r="E338" s="105" t="s">
        <v>258</v>
      </c>
      <c r="F338" s="50">
        <f t="shared" si="592"/>
        <v>2050000000</v>
      </c>
      <c r="G338" s="50">
        <f t="shared" si="592"/>
        <v>0</v>
      </c>
      <c r="H338" s="50">
        <f t="shared" si="592"/>
        <v>0</v>
      </c>
      <c r="I338" s="50">
        <f t="shared" si="592"/>
        <v>0</v>
      </c>
      <c r="J338" s="50">
        <f t="shared" si="592"/>
        <v>0</v>
      </c>
      <c r="K338" s="50">
        <f t="shared" si="592"/>
        <v>0</v>
      </c>
      <c r="L338" s="50">
        <f t="shared" si="546"/>
        <v>0</v>
      </c>
      <c r="M338" s="50">
        <f t="shared" si="592"/>
        <v>2050000000</v>
      </c>
      <c r="N338" s="51">
        <f t="shared" si="577"/>
        <v>1.9997285975782456E-4</v>
      </c>
      <c r="O338" s="50">
        <f t="shared" si="592"/>
        <v>0</v>
      </c>
      <c r="P338" s="50">
        <f t="shared" si="592"/>
        <v>1798103399</v>
      </c>
      <c r="Q338" s="50">
        <f t="shared" si="592"/>
        <v>251896601</v>
      </c>
      <c r="R338" s="50">
        <f t="shared" si="592"/>
        <v>1560622066</v>
      </c>
      <c r="S338" s="50">
        <f t="shared" si="592"/>
        <v>489377934</v>
      </c>
      <c r="T338" s="50">
        <f t="shared" si="593"/>
        <v>237481333</v>
      </c>
      <c r="U338" s="50">
        <f t="shared" si="592"/>
        <v>338992432</v>
      </c>
      <c r="V338" s="50">
        <f t="shared" si="593"/>
        <v>1221629634</v>
      </c>
      <c r="W338" s="50">
        <f t="shared" si="593"/>
        <v>338992432</v>
      </c>
      <c r="X338" s="50">
        <f t="shared" si="593"/>
        <v>0</v>
      </c>
      <c r="Y338" s="52">
        <f t="shared" si="579"/>
        <v>0.76127905658536588</v>
      </c>
      <c r="Z338" s="52">
        <f t="shared" si="580"/>
        <v>0.1653621619512195</v>
      </c>
      <c r="AA338" s="52">
        <f t="shared" si="581"/>
        <v>0.1653621619512195</v>
      </c>
      <c r="AB338" s="52">
        <f t="shared" si="514"/>
        <v>0.2172162238285307</v>
      </c>
      <c r="AC338" s="53">
        <f t="shared" si="515"/>
        <v>1</v>
      </c>
    </row>
    <row r="339" spans="1:29" ht="42" customHeight="1" x14ac:dyDescent="0.25">
      <c r="A339" s="46" t="s">
        <v>510</v>
      </c>
      <c r="B339" s="115" t="s">
        <v>38</v>
      </c>
      <c r="C339" s="47">
        <v>10</v>
      </c>
      <c r="D339" s="47" t="s">
        <v>39</v>
      </c>
      <c r="E339" s="105" t="s">
        <v>511</v>
      </c>
      <c r="F339" s="50">
        <f t="shared" si="592"/>
        <v>2050000000</v>
      </c>
      <c r="G339" s="50">
        <f t="shared" si="592"/>
        <v>0</v>
      </c>
      <c r="H339" s="50">
        <f t="shared" si="592"/>
        <v>0</v>
      </c>
      <c r="I339" s="50">
        <f t="shared" si="592"/>
        <v>0</v>
      </c>
      <c r="J339" s="50">
        <f t="shared" si="592"/>
        <v>0</v>
      </c>
      <c r="K339" s="50">
        <f t="shared" si="592"/>
        <v>0</v>
      </c>
      <c r="L339" s="50">
        <f t="shared" si="546"/>
        <v>0</v>
      </c>
      <c r="M339" s="50">
        <f t="shared" si="592"/>
        <v>2050000000</v>
      </c>
      <c r="N339" s="51">
        <f t="shared" si="577"/>
        <v>1.9997285975782456E-4</v>
      </c>
      <c r="O339" s="50">
        <f t="shared" si="592"/>
        <v>0</v>
      </c>
      <c r="P339" s="50">
        <f t="shared" si="592"/>
        <v>1798103399</v>
      </c>
      <c r="Q339" s="50">
        <f t="shared" si="592"/>
        <v>251896601</v>
      </c>
      <c r="R339" s="50">
        <f t="shared" si="592"/>
        <v>1560622066</v>
      </c>
      <c r="S339" s="50">
        <f t="shared" si="592"/>
        <v>489377934</v>
      </c>
      <c r="T339" s="50">
        <f t="shared" si="593"/>
        <v>237481333</v>
      </c>
      <c r="U339" s="50">
        <f t="shared" si="592"/>
        <v>338992432</v>
      </c>
      <c r="V339" s="50">
        <f t="shared" si="593"/>
        <v>1221629634</v>
      </c>
      <c r="W339" s="50">
        <f t="shared" si="593"/>
        <v>338992432</v>
      </c>
      <c r="X339" s="50">
        <f t="shared" si="593"/>
        <v>0</v>
      </c>
      <c r="Y339" s="52">
        <f t="shared" si="579"/>
        <v>0.76127905658536588</v>
      </c>
      <c r="Z339" s="52">
        <f t="shared" si="580"/>
        <v>0.1653621619512195</v>
      </c>
      <c r="AA339" s="52">
        <f t="shared" si="581"/>
        <v>0.1653621619512195</v>
      </c>
      <c r="AB339" s="52">
        <f t="shared" si="514"/>
        <v>0.2172162238285307</v>
      </c>
      <c r="AC339" s="53">
        <f t="shared" si="515"/>
        <v>1</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46"/>
        <v>0</v>
      </c>
      <c r="M340" s="58">
        <f>+F340+L340</f>
        <v>2050000000</v>
      </c>
      <c r="N340" s="59">
        <f t="shared" si="577"/>
        <v>1.9997285975782456E-4</v>
      </c>
      <c r="O340" s="57">
        <v>0</v>
      </c>
      <c r="P340" s="57">
        <v>1798103399</v>
      </c>
      <c r="Q340" s="57">
        <f t="shared" ref="Q340" si="594">M340-P340</f>
        <v>251896601</v>
      </c>
      <c r="R340" s="57">
        <v>1560622066</v>
      </c>
      <c r="S340" s="109">
        <f>+M340-R340</f>
        <v>489377934</v>
      </c>
      <c r="T340" s="57">
        <f>P340-R340</f>
        <v>237481333</v>
      </c>
      <c r="U340" s="57">
        <v>338992432</v>
      </c>
      <c r="V340" s="57">
        <f>+R340-U340</f>
        <v>1221629634</v>
      </c>
      <c r="W340" s="57">
        <v>338992432</v>
      </c>
      <c r="X340" s="60">
        <f t="shared" ref="X340" si="595">+U340-W340</f>
        <v>0</v>
      </c>
      <c r="Y340" s="61">
        <f t="shared" si="579"/>
        <v>0.76127905658536588</v>
      </c>
      <c r="Z340" s="61">
        <f t="shared" si="580"/>
        <v>0.1653621619512195</v>
      </c>
      <c r="AA340" s="61">
        <f t="shared" si="581"/>
        <v>0.1653621619512195</v>
      </c>
      <c r="AB340" s="61">
        <f t="shared" si="514"/>
        <v>0.2172162238285307</v>
      </c>
      <c r="AC340" s="62">
        <f t="shared" si="515"/>
        <v>1</v>
      </c>
    </row>
    <row r="341" spans="1:29" ht="88.5" customHeight="1" x14ac:dyDescent="0.25">
      <c r="A341" s="46" t="s">
        <v>513</v>
      </c>
      <c r="B341" s="115" t="s">
        <v>38</v>
      </c>
      <c r="C341" s="47">
        <v>10</v>
      </c>
      <c r="D341" s="47" t="s">
        <v>39</v>
      </c>
      <c r="E341" s="105" t="s">
        <v>514</v>
      </c>
      <c r="F341" s="50">
        <f t="shared" ref="F341:U343" si="596">+F342</f>
        <v>1000000000</v>
      </c>
      <c r="G341" s="50">
        <f t="shared" si="596"/>
        <v>0</v>
      </c>
      <c r="H341" s="50">
        <f t="shared" si="596"/>
        <v>0</v>
      </c>
      <c r="I341" s="50">
        <f t="shared" si="596"/>
        <v>0</v>
      </c>
      <c r="J341" s="50">
        <f t="shared" si="596"/>
        <v>0</v>
      </c>
      <c r="K341" s="50">
        <f t="shared" si="596"/>
        <v>0</v>
      </c>
      <c r="L341" s="50">
        <f t="shared" si="546"/>
        <v>0</v>
      </c>
      <c r="M341" s="50">
        <f t="shared" si="596"/>
        <v>1000000000</v>
      </c>
      <c r="N341" s="51">
        <f t="shared" si="577"/>
        <v>9.7547736467231485E-5</v>
      </c>
      <c r="O341" s="50">
        <f t="shared" si="596"/>
        <v>0</v>
      </c>
      <c r="P341" s="50">
        <f t="shared" si="596"/>
        <v>996769000</v>
      </c>
      <c r="Q341" s="50">
        <f t="shared" si="596"/>
        <v>3231000</v>
      </c>
      <c r="R341" s="50">
        <f t="shared" si="596"/>
        <v>996729000</v>
      </c>
      <c r="S341" s="50">
        <f t="shared" si="596"/>
        <v>3271000</v>
      </c>
      <c r="T341" s="50">
        <f t="shared" si="596"/>
        <v>40000</v>
      </c>
      <c r="U341" s="50">
        <f t="shared" si="596"/>
        <v>200440667</v>
      </c>
      <c r="V341" s="50">
        <f t="shared" ref="P341:X343" si="597">+V342</f>
        <v>796288333</v>
      </c>
      <c r="W341" s="50">
        <f t="shared" si="597"/>
        <v>200440667</v>
      </c>
      <c r="X341" s="50">
        <f t="shared" si="597"/>
        <v>0</v>
      </c>
      <c r="Y341" s="52">
        <f t="shared" si="579"/>
        <v>0.99672899999999998</v>
      </c>
      <c r="Z341" s="52">
        <f t="shared" si="580"/>
        <v>0.20044066699999999</v>
      </c>
      <c r="AA341" s="52">
        <f t="shared" si="581"/>
        <v>0.20044066699999999</v>
      </c>
      <c r="AB341" s="52">
        <f t="shared" si="514"/>
        <v>0.20109846006286564</v>
      </c>
      <c r="AC341" s="53">
        <f t="shared" si="515"/>
        <v>1</v>
      </c>
    </row>
    <row r="342" spans="1:29" ht="75.75" customHeight="1" x14ac:dyDescent="0.25">
      <c r="A342" s="46" t="s">
        <v>515</v>
      </c>
      <c r="B342" s="115" t="s">
        <v>38</v>
      </c>
      <c r="C342" s="47">
        <v>10</v>
      </c>
      <c r="D342" s="47" t="s">
        <v>39</v>
      </c>
      <c r="E342" s="105" t="s">
        <v>516</v>
      </c>
      <c r="F342" s="50">
        <f t="shared" si="596"/>
        <v>1000000000</v>
      </c>
      <c r="G342" s="50">
        <f t="shared" si="596"/>
        <v>0</v>
      </c>
      <c r="H342" s="50">
        <f t="shared" si="596"/>
        <v>0</v>
      </c>
      <c r="I342" s="50">
        <f t="shared" si="596"/>
        <v>0</v>
      </c>
      <c r="J342" s="50">
        <f t="shared" si="596"/>
        <v>0</v>
      </c>
      <c r="K342" s="50">
        <f t="shared" si="596"/>
        <v>0</v>
      </c>
      <c r="L342" s="50">
        <f t="shared" si="546"/>
        <v>0</v>
      </c>
      <c r="M342" s="50">
        <f t="shared" si="596"/>
        <v>1000000000</v>
      </c>
      <c r="N342" s="51">
        <f t="shared" si="577"/>
        <v>9.7547736467231485E-5</v>
      </c>
      <c r="O342" s="50">
        <f t="shared" si="596"/>
        <v>0</v>
      </c>
      <c r="P342" s="50">
        <f t="shared" si="597"/>
        <v>996769000</v>
      </c>
      <c r="Q342" s="50">
        <f t="shared" si="597"/>
        <v>3231000</v>
      </c>
      <c r="R342" s="50">
        <f t="shared" si="597"/>
        <v>996729000</v>
      </c>
      <c r="S342" s="50">
        <f t="shared" si="597"/>
        <v>3271000</v>
      </c>
      <c r="T342" s="50">
        <f t="shared" si="597"/>
        <v>40000</v>
      </c>
      <c r="U342" s="50">
        <f t="shared" si="596"/>
        <v>200440667</v>
      </c>
      <c r="V342" s="50">
        <f t="shared" si="597"/>
        <v>796288333</v>
      </c>
      <c r="W342" s="50">
        <f t="shared" si="597"/>
        <v>200440667</v>
      </c>
      <c r="X342" s="50">
        <f t="shared" si="597"/>
        <v>0</v>
      </c>
      <c r="Y342" s="52">
        <f t="shared" si="579"/>
        <v>0.99672899999999998</v>
      </c>
      <c r="Z342" s="52">
        <f t="shared" si="580"/>
        <v>0.20044066699999999</v>
      </c>
      <c r="AA342" s="52">
        <f t="shared" si="581"/>
        <v>0.20044066699999999</v>
      </c>
      <c r="AB342" s="52">
        <f t="shared" si="514"/>
        <v>0.20109846006286564</v>
      </c>
      <c r="AC342" s="53">
        <f t="shared" si="515"/>
        <v>1</v>
      </c>
    </row>
    <row r="343" spans="1:29" ht="42" customHeight="1" x14ac:dyDescent="0.25">
      <c r="A343" s="46" t="s">
        <v>517</v>
      </c>
      <c r="B343" s="115" t="s">
        <v>38</v>
      </c>
      <c r="C343" s="47">
        <v>10</v>
      </c>
      <c r="D343" s="47" t="s">
        <v>39</v>
      </c>
      <c r="E343" s="105" t="s">
        <v>491</v>
      </c>
      <c r="F343" s="50">
        <f t="shared" si="596"/>
        <v>1000000000</v>
      </c>
      <c r="G343" s="50">
        <f t="shared" si="596"/>
        <v>0</v>
      </c>
      <c r="H343" s="50">
        <f t="shared" si="596"/>
        <v>0</v>
      </c>
      <c r="I343" s="50">
        <f t="shared" si="596"/>
        <v>0</v>
      </c>
      <c r="J343" s="50">
        <f t="shared" si="596"/>
        <v>0</v>
      </c>
      <c r="K343" s="50">
        <f t="shared" si="596"/>
        <v>0</v>
      </c>
      <c r="L343" s="50">
        <f t="shared" si="546"/>
        <v>0</v>
      </c>
      <c r="M343" s="50">
        <f t="shared" si="596"/>
        <v>1000000000</v>
      </c>
      <c r="N343" s="51">
        <f t="shared" si="577"/>
        <v>9.7547736467231485E-5</v>
      </c>
      <c r="O343" s="50">
        <f t="shared" si="596"/>
        <v>0</v>
      </c>
      <c r="P343" s="50">
        <f t="shared" si="597"/>
        <v>996769000</v>
      </c>
      <c r="Q343" s="50">
        <f t="shared" si="597"/>
        <v>3231000</v>
      </c>
      <c r="R343" s="50">
        <f t="shared" si="597"/>
        <v>996729000</v>
      </c>
      <c r="S343" s="50">
        <f t="shared" si="597"/>
        <v>3271000</v>
      </c>
      <c r="T343" s="50">
        <f t="shared" si="597"/>
        <v>40000</v>
      </c>
      <c r="U343" s="50">
        <f t="shared" si="596"/>
        <v>200440667</v>
      </c>
      <c r="V343" s="50">
        <f t="shared" si="597"/>
        <v>796288333</v>
      </c>
      <c r="W343" s="50">
        <f t="shared" si="597"/>
        <v>200440667</v>
      </c>
      <c r="X343" s="50">
        <f t="shared" si="597"/>
        <v>0</v>
      </c>
      <c r="Y343" s="52">
        <f t="shared" si="579"/>
        <v>0.99672899999999998</v>
      </c>
      <c r="Z343" s="52">
        <f t="shared" si="580"/>
        <v>0.20044066699999999</v>
      </c>
      <c r="AA343" s="52">
        <f t="shared" si="581"/>
        <v>0.20044066699999999</v>
      </c>
      <c r="AB343" s="52">
        <f t="shared" si="514"/>
        <v>0.20109846006286564</v>
      </c>
      <c r="AC343" s="53">
        <f t="shared" si="515"/>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46"/>
        <v>0</v>
      </c>
      <c r="M344" s="122">
        <f>+F344+L344</f>
        <v>1000000000</v>
      </c>
      <c r="N344" s="123">
        <f t="shared" si="577"/>
        <v>9.7547736467231485E-5</v>
      </c>
      <c r="O344" s="121">
        <v>0</v>
      </c>
      <c r="P344" s="121">
        <v>996769000</v>
      </c>
      <c r="Q344" s="57">
        <f t="shared" ref="Q344" si="598">M344-P344</f>
        <v>3231000</v>
      </c>
      <c r="R344" s="121">
        <v>996729000</v>
      </c>
      <c r="S344" s="109">
        <f>+M344-R344</f>
        <v>3271000</v>
      </c>
      <c r="T344" s="57">
        <f>P344-R344</f>
        <v>40000</v>
      </c>
      <c r="U344" s="121">
        <v>200440667</v>
      </c>
      <c r="V344" s="57">
        <f>+R344-U344</f>
        <v>796288333</v>
      </c>
      <c r="W344" s="121">
        <v>200440667</v>
      </c>
      <c r="X344" s="60">
        <f t="shared" ref="X344" si="599">+U344-W344</f>
        <v>0</v>
      </c>
      <c r="Y344" s="61">
        <f t="shared" si="579"/>
        <v>0.99672899999999998</v>
      </c>
      <c r="Z344" s="61">
        <f t="shared" si="580"/>
        <v>0.20044066699999999</v>
      </c>
      <c r="AA344" s="61">
        <f t="shared" si="581"/>
        <v>0.20044066699999999</v>
      </c>
      <c r="AB344" s="61">
        <f t="shared" si="514"/>
        <v>0.20109846006286564</v>
      </c>
      <c r="AC344" s="62">
        <f t="shared" si="515"/>
        <v>1</v>
      </c>
    </row>
    <row r="345" spans="1:29" ht="30.75" customHeight="1" thickBot="1" x14ac:dyDescent="0.3">
      <c r="A345" s="318" t="s">
        <v>519</v>
      </c>
      <c r="B345" s="319"/>
      <c r="C345" s="319"/>
      <c r="D345" s="319"/>
      <c r="E345" s="320"/>
      <c r="F345" s="28">
        <f t="shared" ref="F345:X345" si="600">+F9+F10+F111+F112+F120+F121+F122+F123</f>
        <v>10596552460394</v>
      </c>
      <c r="G345" s="28">
        <f t="shared" si="600"/>
        <v>0</v>
      </c>
      <c r="H345" s="28">
        <f t="shared" si="600"/>
        <v>0</v>
      </c>
      <c r="I345" s="28">
        <f t="shared" si="600"/>
        <v>345161334205</v>
      </c>
      <c r="J345" s="28">
        <f t="shared" si="600"/>
        <v>20598577129</v>
      </c>
      <c r="K345" s="28">
        <f t="shared" si="600"/>
        <v>20598577129</v>
      </c>
      <c r="L345" s="28">
        <f t="shared" si="600"/>
        <v>-345161334205</v>
      </c>
      <c r="M345" s="28">
        <f t="shared" si="600"/>
        <v>10251391126189</v>
      </c>
      <c r="N345" s="126">
        <f t="shared" si="600"/>
        <v>1</v>
      </c>
      <c r="O345" s="28">
        <f t="shared" si="600"/>
        <v>12281565410</v>
      </c>
      <c r="P345" s="28">
        <f t="shared" si="600"/>
        <v>7228937346430.54</v>
      </c>
      <c r="Q345" s="28">
        <f t="shared" si="600"/>
        <v>3022453779758.4595</v>
      </c>
      <c r="R345" s="28">
        <f t="shared" si="600"/>
        <v>6749316790987.1406</v>
      </c>
      <c r="S345" s="28">
        <f t="shared" si="600"/>
        <v>3502074335201.8604</v>
      </c>
      <c r="T345" s="28">
        <f t="shared" si="600"/>
        <v>479620555443.40002</v>
      </c>
      <c r="U345" s="28">
        <f t="shared" si="600"/>
        <v>1058920435748.0101</v>
      </c>
      <c r="V345" s="28">
        <f t="shared" si="600"/>
        <v>5690396355239.1309</v>
      </c>
      <c r="W345" s="28">
        <f t="shared" si="600"/>
        <v>987985388457.29004</v>
      </c>
      <c r="X345" s="28">
        <f t="shared" si="600"/>
        <v>70935047290.720001</v>
      </c>
      <c r="Y345" s="126">
        <f>+R345/M345</f>
        <v>0.65838057566107411</v>
      </c>
      <c r="Z345" s="126">
        <f>+U345/M345</f>
        <v>0.10329529160611282</v>
      </c>
      <c r="AA345" s="126">
        <f t="shared" si="581"/>
        <v>9.6375738306707065E-2</v>
      </c>
      <c r="AB345" s="126">
        <f t="shared" si="514"/>
        <v>0.15689298169587543</v>
      </c>
      <c r="AC345" s="127">
        <f t="shared" si="515"/>
        <v>0.93301191959657259</v>
      </c>
    </row>
    <row r="346" spans="1:29" s="129" customFormat="1" ht="31.5" customHeight="1" thickBot="1" x14ac:dyDescent="0.3">
      <c r="A346" s="128" t="s">
        <v>520</v>
      </c>
      <c r="E346" s="130"/>
      <c r="F346" s="131"/>
      <c r="G346" s="131"/>
      <c r="H346" s="131"/>
      <c r="I346" s="131"/>
      <c r="J346" s="131"/>
      <c r="K346" s="131"/>
      <c r="L346" s="131"/>
      <c r="M346" s="131"/>
      <c r="N346" s="132"/>
      <c r="O346" s="131"/>
      <c r="P346" s="285"/>
      <c r="Q346" s="131"/>
      <c r="R346" s="131"/>
      <c r="S346" s="131"/>
      <c r="T346" s="131"/>
      <c r="U346" s="131"/>
      <c r="V346" s="131"/>
      <c r="W346" s="131"/>
      <c r="X346" s="131"/>
      <c r="Y346" s="133"/>
      <c r="Z346" s="133"/>
      <c r="AA346" s="133"/>
      <c r="AB346" s="133"/>
      <c r="AC346" s="133"/>
    </row>
    <row r="347" spans="1:29" ht="166.5" customHeight="1" thickBot="1" x14ac:dyDescent="0.3">
      <c r="A347" s="313" t="s">
        <v>521</v>
      </c>
      <c r="B347" s="314"/>
      <c r="C347" s="314"/>
      <c r="D347" s="314"/>
      <c r="E347" s="314"/>
      <c r="F347" s="314"/>
      <c r="G347" s="314"/>
      <c r="H347" s="314"/>
      <c r="I347" s="314"/>
      <c r="J347" s="314"/>
      <c r="K347" s="314"/>
      <c r="L347" s="314"/>
      <c r="M347" s="314"/>
      <c r="N347" s="314"/>
      <c r="O347" s="315"/>
      <c r="Q347" s="21"/>
      <c r="S347" s="20"/>
      <c r="T347" s="134"/>
    </row>
    <row r="348" spans="1:29" s="136" customFormat="1" ht="16.5" customHeight="1" x14ac:dyDescent="0.25">
      <c r="A348" s="111" t="s">
        <v>614</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 ref="A246:A247"/>
    <mergeCell ref="D246:D247"/>
    <mergeCell ref="E246:E247"/>
    <mergeCell ref="A248:A249"/>
    <mergeCell ref="D248:D249"/>
    <mergeCell ref="E248:E249"/>
    <mergeCell ref="A232:A233"/>
    <mergeCell ref="E232:E233"/>
    <mergeCell ref="A234:A235"/>
    <mergeCell ref="E234:E235"/>
    <mergeCell ref="A236:A237"/>
    <mergeCell ref="D236:D237"/>
    <mergeCell ref="E236:E237"/>
    <mergeCell ref="A127:A129"/>
    <mergeCell ref="B127:B128"/>
    <mergeCell ref="D127:D129"/>
    <mergeCell ref="E127:E129"/>
    <mergeCell ref="A230:A231"/>
    <mergeCell ref="E230:E231"/>
    <mergeCell ref="A120:A123"/>
    <mergeCell ref="D120:D123"/>
    <mergeCell ref="E120:E123"/>
    <mergeCell ref="A124:A126"/>
    <mergeCell ref="B124:B125"/>
    <mergeCell ref="D124:D126"/>
    <mergeCell ref="E124:E126"/>
    <mergeCell ref="A111:A112"/>
    <mergeCell ref="B111:B112"/>
    <mergeCell ref="C111:C112"/>
    <mergeCell ref="E111:E112"/>
    <mergeCell ref="A113:A114"/>
    <mergeCell ref="B113:B114"/>
    <mergeCell ref="C113:C114"/>
    <mergeCell ref="E113:E114"/>
    <mergeCell ref="A94:A95"/>
    <mergeCell ref="D94:D95"/>
    <mergeCell ref="E94:E95"/>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38178-F091-48AF-AC7F-B7D587A6B890}">
  <dimension ref="A1:AC351"/>
  <sheetViews>
    <sheetView zoomScale="73" zoomScaleNormal="73" workbookViewId="0">
      <pane xSplit="6" ySplit="8" topLeftCell="G10"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7.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8.425781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618</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E6" s="287"/>
      <c r="F6" s="20"/>
      <c r="M6" s="20"/>
      <c r="P6" s="134"/>
      <c r="R6" s="21"/>
      <c r="U6" s="21"/>
      <c r="V6" s="14"/>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60"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6760409333.3800001</v>
      </c>
      <c r="Q9" s="28">
        <f t="shared" si="4"/>
        <v>3886846666.6199999</v>
      </c>
      <c r="R9" s="28">
        <f t="shared" si="4"/>
        <v>6077945202.5500002</v>
      </c>
      <c r="S9" s="28">
        <f t="shared" si="4"/>
        <v>4569310797.4499998</v>
      </c>
      <c r="T9" s="28">
        <f t="shared" si="4"/>
        <v>682464130.82999992</v>
      </c>
      <c r="U9" s="28">
        <f t="shared" si="4"/>
        <v>4260130647.2600002</v>
      </c>
      <c r="V9" s="28">
        <f t="shared" si="4"/>
        <v>1817814555.29</v>
      </c>
      <c r="W9" s="28">
        <f t="shared" si="4"/>
        <v>4260130647.2600002</v>
      </c>
      <c r="X9" s="28">
        <f t="shared" si="4"/>
        <v>0</v>
      </c>
      <c r="Y9" s="30">
        <f t="shared" ref="Y9:Y72" si="5">+R9/M9</f>
        <v>0.57084616003879307</v>
      </c>
      <c r="Z9" s="30">
        <f t="shared" ref="Z9:Z72" si="6">+U9/M9</f>
        <v>0.40011535810353394</v>
      </c>
      <c r="AA9" s="30">
        <f t="shared" ref="AA9:AA72" si="7">+W9/M9</f>
        <v>0.40011535810353394</v>
      </c>
      <c r="AB9" s="36">
        <f t="shared" ref="AB9:AB72" si="8">+U9/R9</f>
        <v>0.70091626450871314</v>
      </c>
      <c r="AC9" s="37">
        <f t="shared" ref="AC9:AC72" si="9">+W9/U9</f>
        <v>1</v>
      </c>
    </row>
    <row r="10" spans="1:29" s="32" customFormat="1" ht="42.75" customHeight="1" thickBot="1" x14ac:dyDescent="0.3">
      <c r="A10" s="326"/>
      <c r="B10" s="33" t="s">
        <v>42</v>
      </c>
      <c r="C10" s="33">
        <v>20</v>
      </c>
      <c r="D10" s="353"/>
      <c r="E10" s="341"/>
      <c r="F10" s="34">
        <f t="shared" ref="F10:K10" si="10">+F11+F41+F95+F108</f>
        <v>128854066130</v>
      </c>
      <c r="G10" s="34">
        <f t="shared" si="10"/>
        <v>0</v>
      </c>
      <c r="H10" s="34">
        <f t="shared" si="10"/>
        <v>0</v>
      </c>
      <c r="I10" s="34">
        <f t="shared" si="10"/>
        <v>0</v>
      </c>
      <c r="J10" s="34">
        <f t="shared" si="10"/>
        <v>681173283</v>
      </c>
      <c r="K10" s="34">
        <f t="shared" si="10"/>
        <v>681173283</v>
      </c>
      <c r="L10" s="34">
        <f t="shared" si="1"/>
        <v>0</v>
      </c>
      <c r="M10" s="34">
        <f t="shared" ref="M10" si="11">+M11+M41+M95+M108</f>
        <v>128854066130</v>
      </c>
      <c r="N10" s="35">
        <f t="shared" si="3"/>
        <v>1.2569422485580458E-2</v>
      </c>
      <c r="O10" s="34">
        <f t="shared" ref="O10:X10" si="12">+O11+O41+O95+O108</f>
        <v>12281565410</v>
      </c>
      <c r="P10" s="34">
        <f t="shared" si="12"/>
        <v>93887328960.199997</v>
      </c>
      <c r="Q10" s="34">
        <f t="shared" si="12"/>
        <v>34966737169.800003</v>
      </c>
      <c r="R10" s="34">
        <f t="shared" si="12"/>
        <v>41709648116.200005</v>
      </c>
      <c r="S10" s="34">
        <f t="shared" si="12"/>
        <v>87144418013.799988</v>
      </c>
      <c r="T10" s="34">
        <f t="shared" si="12"/>
        <v>52177680844</v>
      </c>
      <c r="U10" s="34">
        <f t="shared" si="12"/>
        <v>36500959726.660004</v>
      </c>
      <c r="V10" s="34">
        <f t="shared" si="12"/>
        <v>5208688389.54</v>
      </c>
      <c r="W10" s="34">
        <f t="shared" si="12"/>
        <v>34048830560.959999</v>
      </c>
      <c r="X10" s="34">
        <f t="shared" si="12"/>
        <v>2452129165.7000003</v>
      </c>
      <c r="Y10" s="36">
        <f>+R10/M10</f>
        <v>0.32369679412459845</v>
      </c>
      <c r="Z10" s="36">
        <f t="shared" si="6"/>
        <v>0.28327363522882104</v>
      </c>
      <c r="AA10" s="36">
        <f t="shared" si="7"/>
        <v>0.26424335361375684</v>
      </c>
      <c r="AB10" s="36">
        <f t="shared" si="8"/>
        <v>0.87512029890472876</v>
      </c>
      <c r="AC10" s="37">
        <f t="shared" si="9"/>
        <v>0.93282014544102554</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18142420</v>
      </c>
      <c r="K11" s="41">
        <f t="shared" si="13"/>
        <v>18142420</v>
      </c>
      <c r="L11" s="42">
        <f t="shared" si="1"/>
        <v>0</v>
      </c>
      <c r="M11" s="41">
        <f t="shared" si="13"/>
        <v>83734229386</v>
      </c>
      <c r="N11" s="43">
        <f t="shared" si="3"/>
        <v>8.1680845414322384E-3</v>
      </c>
      <c r="O11" s="41">
        <f t="shared" si="13"/>
        <v>6357911050</v>
      </c>
      <c r="P11" s="41">
        <f t="shared" si="13"/>
        <v>77376318336</v>
      </c>
      <c r="Q11" s="41">
        <f t="shared" si="13"/>
        <v>6357911050</v>
      </c>
      <c r="R11" s="41">
        <f t="shared" si="13"/>
        <v>27349567091.190002</v>
      </c>
      <c r="S11" s="41">
        <f t="shared" si="13"/>
        <v>56384662294.809998</v>
      </c>
      <c r="T11" s="41">
        <f t="shared" si="13"/>
        <v>50026751244.809998</v>
      </c>
      <c r="U11" s="41">
        <f t="shared" si="13"/>
        <v>27349567091.190002</v>
      </c>
      <c r="V11" s="41">
        <f t="shared" si="13"/>
        <v>0</v>
      </c>
      <c r="W11" s="41">
        <f t="shared" si="13"/>
        <v>25866555503.190002</v>
      </c>
      <c r="X11" s="41">
        <f t="shared" si="13"/>
        <v>1483011588</v>
      </c>
      <c r="Y11" s="44">
        <f t="shared" si="5"/>
        <v>0.32662350023087133</v>
      </c>
      <c r="Z11" s="44">
        <f t="shared" si="6"/>
        <v>0.32662350023087133</v>
      </c>
      <c r="AA11" s="44">
        <f t="shared" si="7"/>
        <v>0.30891256410744228</v>
      </c>
      <c r="AB11" s="44">
        <f t="shared" si="8"/>
        <v>1</v>
      </c>
      <c r="AC11" s="45">
        <f t="shared" si="9"/>
        <v>0.94577568328393335</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18142420</v>
      </c>
      <c r="K12" s="49">
        <f t="shared" si="14"/>
        <v>18142420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27349567091.190002</v>
      </c>
      <c r="S12" s="49">
        <f t="shared" si="15"/>
        <v>56384662294.809998</v>
      </c>
      <c r="T12" s="49">
        <f t="shared" si="15"/>
        <v>50026751244.809998</v>
      </c>
      <c r="U12" s="49">
        <f t="shared" si="15"/>
        <v>27349567091.190002</v>
      </c>
      <c r="V12" s="49">
        <f t="shared" si="15"/>
        <v>0</v>
      </c>
      <c r="W12" s="49">
        <f t="shared" si="15"/>
        <v>25866555503.190002</v>
      </c>
      <c r="X12" s="49">
        <f t="shared" si="15"/>
        <v>1483011588</v>
      </c>
      <c r="Y12" s="52">
        <f t="shared" si="5"/>
        <v>0.32662350023087133</v>
      </c>
      <c r="Z12" s="52">
        <f t="shared" si="6"/>
        <v>0.32662350023087133</v>
      </c>
      <c r="AA12" s="52">
        <f t="shared" si="7"/>
        <v>0.30891256410744228</v>
      </c>
      <c r="AB12" s="52">
        <f t="shared" si="8"/>
        <v>1</v>
      </c>
      <c r="AC12" s="53">
        <f t="shared" si="9"/>
        <v>0.94577568328393335</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18142420</v>
      </c>
      <c r="K13" s="49">
        <f t="shared" si="16"/>
        <v>18142420</v>
      </c>
      <c r="L13" s="50">
        <f t="shared" si="1"/>
        <v>0</v>
      </c>
      <c r="M13" s="49">
        <f t="shared" si="16"/>
        <v>52733623992</v>
      </c>
      <c r="N13" s="51">
        <f t="shared" si="3"/>
        <v>5.1440456561336915E-3</v>
      </c>
      <c r="O13" s="49">
        <f t="shared" si="16"/>
        <v>0</v>
      </c>
      <c r="P13" s="49">
        <f t="shared" si="16"/>
        <v>52733623992</v>
      </c>
      <c r="Q13" s="49">
        <f t="shared" si="16"/>
        <v>0</v>
      </c>
      <c r="R13" s="49">
        <f t="shared" si="16"/>
        <v>17909494891.350002</v>
      </c>
      <c r="S13" s="49">
        <f t="shared" si="16"/>
        <v>34824129100.649994</v>
      </c>
      <c r="T13" s="49">
        <f t="shared" si="16"/>
        <v>34824129100.649994</v>
      </c>
      <c r="U13" s="49">
        <f t="shared" si="16"/>
        <v>17909494891.350002</v>
      </c>
      <c r="V13" s="49">
        <f t="shared" si="16"/>
        <v>0</v>
      </c>
      <c r="W13" s="49">
        <f t="shared" si="16"/>
        <v>17909494891.350002</v>
      </c>
      <c r="X13" s="49">
        <f t="shared" si="16"/>
        <v>0</v>
      </c>
      <c r="Y13" s="52">
        <f t="shared" si="5"/>
        <v>0.33962192498029298</v>
      </c>
      <c r="Z13" s="52">
        <f t="shared" si="6"/>
        <v>0.33962192498029298</v>
      </c>
      <c r="AA13" s="52">
        <f t="shared" si="7"/>
        <v>0.33962192498029298</v>
      </c>
      <c r="AB13" s="52">
        <f t="shared" si="8"/>
        <v>1</v>
      </c>
      <c r="AC13" s="53">
        <f t="shared" si="9"/>
        <v>1</v>
      </c>
    </row>
    <row r="14" spans="1:29" ht="42" customHeight="1" x14ac:dyDescent="0.25">
      <c r="A14" s="46" t="s">
        <v>49</v>
      </c>
      <c r="B14" s="47" t="s">
        <v>42</v>
      </c>
      <c r="C14" s="47">
        <v>20</v>
      </c>
      <c r="D14" s="47" t="s">
        <v>39</v>
      </c>
      <c r="E14" s="48" t="s">
        <v>50</v>
      </c>
      <c r="F14" s="49">
        <f t="shared" ref="F14:K14" si="17">SUM(F15:F23)</f>
        <v>52733623992</v>
      </c>
      <c r="G14" s="49">
        <f t="shared" si="17"/>
        <v>0</v>
      </c>
      <c r="H14" s="49">
        <f t="shared" si="17"/>
        <v>0</v>
      </c>
      <c r="I14" s="49">
        <f t="shared" si="17"/>
        <v>0</v>
      </c>
      <c r="J14" s="49">
        <f t="shared" si="17"/>
        <v>18142420</v>
      </c>
      <c r="K14" s="49">
        <f t="shared" si="17"/>
        <v>18142420</v>
      </c>
      <c r="L14" s="50">
        <f t="shared" si="1"/>
        <v>0</v>
      </c>
      <c r="M14" s="49">
        <f t="shared" ref="M14" si="18">SUM(M15:M23)</f>
        <v>52733623992</v>
      </c>
      <c r="N14" s="51">
        <f t="shared" si="3"/>
        <v>5.1440456561336915E-3</v>
      </c>
      <c r="O14" s="49">
        <f t="shared" ref="O14:X14" si="19">SUM(O15:O23)</f>
        <v>0</v>
      </c>
      <c r="P14" s="49">
        <f t="shared" si="19"/>
        <v>52733623992</v>
      </c>
      <c r="Q14" s="49">
        <f t="shared" si="19"/>
        <v>0</v>
      </c>
      <c r="R14" s="49">
        <f t="shared" si="19"/>
        <v>17909494891.350002</v>
      </c>
      <c r="S14" s="49">
        <f t="shared" si="19"/>
        <v>34824129100.649994</v>
      </c>
      <c r="T14" s="49">
        <f t="shared" si="19"/>
        <v>34824129100.649994</v>
      </c>
      <c r="U14" s="49">
        <f t="shared" si="19"/>
        <v>17909494891.350002</v>
      </c>
      <c r="V14" s="49">
        <f t="shared" si="19"/>
        <v>0</v>
      </c>
      <c r="W14" s="49">
        <f t="shared" si="19"/>
        <v>17909494891.350002</v>
      </c>
      <c r="X14" s="49">
        <f t="shared" si="19"/>
        <v>0</v>
      </c>
      <c r="Y14" s="52">
        <f t="shared" si="5"/>
        <v>0.33962192498029298</v>
      </c>
      <c r="Z14" s="52">
        <f t="shared" si="6"/>
        <v>0.33962192498029298</v>
      </c>
      <c r="AA14" s="52">
        <f t="shared" si="7"/>
        <v>0.33962192498029298</v>
      </c>
      <c r="AB14" s="52">
        <f t="shared" si="8"/>
        <v>1</v>
      </c>
      <c r="AC14" s="53">
        <f t="shared" si="9"/>
        <v>1</v>
      </c>
    </row>
    <row r="15" spans="1:29" ht="42" customHeight="1" x14ac:dyDescent="0.25">
      <c r="A15" s="54" t="s">
        <v>51</v>
      </c>
      <c r="B15" s="55" t="s">
        <v>42</v>
      </c>
      <c r="C15" s="55">
        <v>20</v>
      </c>
      <c r="D15" s="55" t="s">
        <v>39</v>
      </c>
      <c r="E15" s="56" t="s">
        <v>52</v>
      </c>
      <c r="F15" s="57">
        <v>38721538266</v>
      </c>
      <c r="G15" s="57">
        <v>0</v>
      </c>
      <c r="H15" s="57">
        <v>0</v>
      </c>
      <c r="I15" s="57">
        <v>0</v>
      </c>
      <c r="J15" s="57">
        <v>0</v>
      </c>
      <c r="K15" s="57">
        <v>18142420</v>
      </c>
      <c r="L15" s="57">
        <f t="shared" si="1"/>
        <v>-18142420</v>
      </c>
      <c r="M15" s="58">
        <f t="shared" ref="M15:M23" si="20">+F15+L15</f>
        <v>38703395846</v>
      </c>
      <c r="N15" s="59">
        <f t="shared" si="3"/>
        <v>3.77542865837255E-3</v>
      </c>
      <c r="O15" s="57">
        <v>0</v>
      </c>
      <c r="P15" s="57">
        <v>38703395846</v>
      </c>
      <c r="Q15" s="57">
        <f>M15-P15</f>
        <v>0</v>
      </c>
      <c r="R15" s="57">
        <v>15414802514.940001</v>
      </c>
      <c r="S15" s="57">
        <f>+M15-R15</f>
        <v>23288593331.059998</v>
      </c>
      <c r="T15" s="57">
        <f>P15-R15</f>
        <v>23288593331.059998</v>
      </c>
      <c r="U15" s="57">
        <v>15414802514.940001</v>
      </c>
      <c r="V15" s="57">
        <f>+R15-U15</f>
        <v>0</v>
      </c>
      <c r="W15" s="57">
        <v>15414802514.940001</v>
      </c>
      <c r="X15" s="60">
        <f>+U15-W15</f>
        <v>0</v>
      </c>
      <c r="Y15" s="61">
        <f t="shared" si="5"/>
        <v>0.39828036217481216</v>
      </c>
      <c r="Z15" s="61">
        <f t="shared" si="6"/>
        <v>0.39828036217481216</v>
      </c>
      <c r="AA15" s="61">
        <f t="shared" si="7"/>
        <v>0.39828036217481216</v>
      </c>
      <c r="AB15" s="61">
        <f t="shared" si="8"/>
        <v>1</v>
      </c>
      <c r="AC15" s="62">
        <f t="shared" si="9"/>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0"/>
        <v>4145085069</v>
      </c>
      <c r="N16" s="59">
        <f t="shared" si="3"/>
        <v>4.0434366594506807E-4</v>
      </c>
      <c r="O16" s="57">
        <v>0</v>
      </c>
      <c r="P16" s="57">
        <v>4145085069</v>
      </c>
      <c r="Q16" s="57">
        <f t="shared" ref="Q16:Q23" si="21">M16-P16</f>
        <v>0</v>
      </c>
      <c r="R16" s="57">
        <v>1241181197</v>
      </c>
      <c r="S16" s="57">
        <f t="shared" ref="S16:S23" si="22">+M16-R16</f>
        <v>2903903872</v>
      </c>
      <c r="T16" s="57">
        <f t="shared" ref="T16:T23" si="23">P16-R16</f>
        <v>2903903872</v>
      </c>
      <c r="U16" s="57">
        <v>1241181197</v>
      </c>
      <c r="V16" s="57">
        <f t="shared" ref="V16:V31" si="24">+R16-U16</f>
        <v>0</v>
      </c>
      <c r="W16" s="57">
        <v>1241181197</v>
      </c>
      <c r="X16" s="60">
        <f t="shared" ref="X16:X23" si="25">+U16-W16</f>
        <v>0</v>
      </c>
      <c r="Y16" s="61">
        <f t="shared" si="5"/>
        <v>0.29943443291006677</v>
      </c>
      <c r="Z16" s="61">
        <f t="shared" si="6"/>
        <v>0.29943443291006677</v>
      </c>
      <c r="AA16" s="61">
        <f t="shared" si="7"/>
        <v>0.29943443291006677</v>
      </c>
      <c r="AB16" s="61">
        <f t="shared" si="8"/>
        <v>1</v>
      </c>
      <c r="AC16" s="62">
        <f t="shared" si="9"/>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0"/>
        <v>3506312</v>
      </c>
      <c r="N17" s="63">
        <f t="shared" si="3"/>
        <v>3.4203279894789137E-7</v>
      </c>
      <c r="O17" s="57">
        <v>0</v>
      </c>
      <c r="P17" s="57">
        <v>3506312</v>
      </c>
      <c r="Q17" s="57">
        <f t="shared" si="21"/>
        <v>0</v>
      </c>
      <c r="R17" s="57">
        <v>529285</v>
      </c>
      <c r="S17" s="57">
        <f t="shared" si="22"/>
        <v>2977027</v>
      </c>
      <c r="T17" s="57">
        <f t="shared" si="23"/>
        <v>2977027</v>
      </c>
      <c r="U17" s="57">
        <v>529285</v>
      </c>
      <c r="V17" s="57">
        <f t="shared" si="24"/>
        <v>0</v>
      </c>
      <c r="W17" s="57">
        <v>529285</v>
      </c>
      <c r="X17" s="60">
        <f t="shared" si="25"/>
        <v>0</v>
      </c>
      <c r="Y17" s="61">
        <f t="shared" si="5"/>
        <v>0.15095205446634527</v>
      </c>
      <c r="Z17" s="61">
        <f t="shared" si="6"/>
        <v>0.15095205446634527</v>
      </c>
      <c r="AA17" s="61">
        <f t="shared" si="7"/>
        <v>0.15095205446634527</v>
      </c>
      <c r="AB17" s="61">
        <f t="shared" si="8"/>
        <v>1</v>
      </c>
      <c r="AC17" s="62">
        <f t="shared" si="9"/>
        <v>1</v>
      </c>
    </row>
    <row r="18" spans="1:29" ht="42" customHeight="1" x14ac:dyDescent="0.25">
      <c r="A18" s="54" t="s">
        <v>57</v>
      </c>
      <c r="B18" s="55" t="s">
        <v>42</v>
      </c>
      <c r="C18" s="55">
        <v>20</v>
      </c>
      <c r="D18" s="55" t="s">
        <v>39</v>
      </c>
      <c r="E18" s="56" t="s">
        <v>58</v>
      </c>
      <c r="F18" s="57">
        <v>8220135</v>
      </c>
      <c r="G18" s="57">
        <v>0</v>
      </c>
      <c r="H18" s="57">
        <v>0</v>
      </c>
      <c r="I18" s="57">
        <v>0</v>
      </c>
      <c r="J18" s="57">
        <v>18142420</v>
      </c>
      <c r="K18" s="57">
        <v>0</v>
      </c>
      <c r="L18" s="57">
        <f t="shared" si="1"/>
        <v>18142420</v>
      </c>
      <c r="M18" s="58">
        <f t="shared" si="20"/>
        <v>26362555</v>
      </c>
      <c r="N18" s="64">
        <f t="shared" si="3"/>
        <v>2.5716075677428959E-6</v>
      </c>
      <c r="O18" s="57">
        <v>0</v>
      </c>
      <c r="P18" s="57">
        <v>26362555</v>
      </c>
      <c r="Q18" s="57">
        <f t="shared" si="21"/>
        <v>0</v>
      </c>
      <c r="R18" s="57">
        <v>9324457</v>
      </c>
      <c r="S18" s="57">
        <f t="shared" si="22"/>
        <v>17038098</v>
      </c>
      <c r="T18" s="57">
        <f t="shared" si="23"/>
        <v>17038098</v>
      </c>
      <c r="U18" s="57">
        <v>9324457</v>
      </c>
      <c r="V18" s="57">
        <f t="shared" si="24"/>
        <v>0</v>
      </c>
      <c r="W18" s="57">
        <v>9324457</v>
      </c>
      <c r="X18" s="60">
        <f t="shared" si="25"/>
        <v>0</v>
      </c>
      <c r="Y18" s="61">
        <f t="shared" si="5"/>
        <v>0.35370080783141089</v>
      </c>
      <c r="Z18" s="61">
        <f t="shared" si="6"/>
        <v>0.35370080783141089</v>
      </c>
      <c r="AA18" s="61">
        <f t="shared" si="7"/>
        <v>0.35370080783141089</v>
      </c>
      <c r="AB18" s="61">
        <f t="shared" si="8"/>
        <v>1</v>
      </c>
      <c r="AC18" s="62">
        <f t="shared" si="9"/>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1"/>
        <v>0</v>
      </c>
      <c r="R19" s="57">
        <v>14599551</v>
      </c>
      <c r="S19" s="57">
        <f t="shared" si="22"/>
        <v>1961533425</v>
      </c>
      <c r="T19" s="57">
        <f t="shared" si="23"/>
        <v>1961533425</v>
      </c>
      <c r="U19" s="57">
        <v>14599551</v>
      </c>
      <c r="V19" s="57">
        <f t="shared" si="24"/>
        <v>0</v>
      </c>
      <c r="W19" s="57">
        <v>14599551</v>
      </c>
      <c r="X19" s="60">
        <f t="shared" si="25"/>
        <v>0</v>
      </c>
      <c r="Y19" s="61">
        <f t="shared" si="5"/>
        <v>7.3879395654596882E-3</v>
      </c>
      <c r="Z19" s="61">
        <f t="shared" si="6"/>
        <v>7.3879395654596882E-3</v>
      </c>
      <c r="AA19" s="61">
        <f t="shared" si="7"/>
        <v>7.3879395654596882E-3</v>
      </c>
      <c r="AB19" s="61">
        <f t="shared" si="8"/>
        <v>1</v>
      </c>
      <c r="AC19" s="62">
        <f t="shared" si="9"/>
        <v>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0"/>
        <v>1456827907</v>
      </c>
      <c r="N20" s="59">
        <f t="shared" si="3"/>
        <v>1.4211026475014442E-4</v>
      </c>
      <c r="O20" s="57">
        <v>0</v>
      </c>
      <c r="P20" s="57">
        <v>1456827907</v>
      </c>
      <c r="Q20" s="57">
        <f t="shared" si="21"/>
        <v>0</v>
      </c>
      <c r="R20" s="57">
        <v>467642715</v>
      </c>
      <c r="S20" s="57">
        <f t="shared" si="22"/>
        <v>989185192</v>
      </c>
      <c r="T20" s="57">
        <f t="shared" si="23"/>
        <v>989185192</v>
      </c>
      <c r="U20" s="57">
        <v>467642715</v>
      </c>
      <c r="V20" s="57">
        <f t="shared" si="24"/>
        <v>0</v>
      </c>
      <c r="W20" s="57">
        <v>467642715</v>
      </c>
      <c r="X20" s="60">
        <f t="shared" si="25"/>
        <v>0</v>
      </c>
      <c r="Y20" s="61">
        <f t="shared" si="5"/>
        <v>0.32100065680578699</v>
      </c>
      <c r="Z20" s="61">
        <f t="shared" si="6"/>
        <v>0.32100065680578699</v>
      </c>
      <c r="AA20" s="61">
        <f t="shared" si="7"/>
        <v>0.32100065680578699</v>
      </c>
      <c r="AB20" s="61">
        <f t="shared" si="8"/>
        <v>1</v>
      </c>
      <c r="AC20" s="62">
        <f t="shared" si="9"/>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0"/>
        <v>194197353</v>
      </c>
      <c r="N21" s="65">
        <f t="shared" si="3"/>
        <v>1.8943512213077926E-5</v>
      </c>
      <c r="O21" s="57">
        <v>0</v>
      </c>
      <c r="P21" s="57">
        <v>194197353</v>
      </c>
      <c r="Q21" s="57">
        <f t="shared" si="21"/>
        <v>0</v>
      </c>
      <c r="R21" s="57">
        <v>40671054</v>
      </c>
      <c r="S21" s="57">
        <f t="shared" si="22"/>
        <v>153526299</v>
      </c>
      <c r="T21" s="57">
        <f t="shared" si="23"/>
        <v>153526299</v>
      </c>
      <c r="U21" s="57">
        <v>40671054</v>
      </c>
      <c r="V21" s="57">
        <f t="shared" si="24"/>
        <v>0</v>
      </c>
      <c r="W21" s="57">
        <v>40671054</v>
      </c>
      <c r="X21" s="60">
        <f t="shared" si="25"/>
        <v>0</v>
      </c>
      <c r="Y21" s="61">
        <f t="shared" si="5"/>
        <v>0.20943155697904903</v>
      </c>
      <c r="Z21" s="61">
        <f t="shared" si="6"/>
        <v>0.20943155697904903</v>
      </c>
      <c r="AA21" s="61">
        <f t="shared" si="7"/>
        <v>0.20943155697904903</v>
      </c>
      <c r="AB21" s="61">
        <f t="shared" si="8"/>
        <v>1</v>
      </c>
      <c r="AC21" s="62">
        <f t="shared" si="9"/>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0"/>
        <v>3935409545</v>
      </c>
      <c r="N22" s="59">
        <f t="shared" si="3"/>
        <v>3.8389029318628738E-4</v>
      </c>
      <c r="O22" s="57">
        <v>0</v>
      </c>
      <c r="P22" s="57">
        <v>3935409545</v>
      </c>
      <c r="Q22" s="57">
        <f t="shared" si="21"/>
        <v>0</v>
      </c>
      <c r="R22" s="57">
        <v>24642967</v>
      </c>
      <c r="S22" s="57">
        <f t="shared" si="22"/>
        <v>3910766578</v>
      </c>
      <c r="T22" s="57">
        <f t="shared" si="23"/>
        <v>3910766578</v>
      </c>
      <c r="U22" s="57">
        <v>24642967</v>
      </c>
      <c r="V22" s="57">
        <f t="shared" si="24"/>
        <v>0</v>
      </c>
      <c r="W22" s="57">
        <v>24642967</v>
      </c>
      <c r="X22" s="60">
        <f t="shared" si="25"/>
        <v>0</v>
      </c>
      <c r="Y22" s="61">
        <f t="shared" si="5"/>
        <v>6.2618557784689215E-3</v>
      </c>
      <c r="Z22" s="61">
        <f t="shared" si="6"/>
        <v>6.2618557784689215E-3</v>
      </c>
      <c r="AA22" s="61">
        <f t="shared" si="7"/>
        <v>6.2618557784689215E-3</v>
      </c>
      <c r="AB22" s="61">
        <f t="shared" si="8"/>
        <v>1</v>
      </c>
      <c r="AC22" s="62">
        <f t="shared" si="9"/>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0"/>
        <v>2292706429</v>
      </c>
      <c r="N23" s="59">
        <f t="shared" si="3"/>
        <v>2.2364832253281939E-4</v>
      </c>
      <c r="O23" s="57">
        <v>0</v>
      </c>
      <c r="P23" s="57">
        <v>2292706429</v>
      </c>
      <c r="Q23" s="57">
        <f t="shared" si="21"/>
        <v>0</v>
      </c>
      <c r="R23" s="57">
        <v>696101150.40999997</v>
      </c>
      <c r="S23" s="57">
        <f t="shared" si="22"/>
        <v>1596605278.5900002</v>
      </c>
      <c r="T23" s="57">
        <f t="shared" si="23"/>
        <v>1596605278.5900002</v>
      </c>
      <c r="U23" s="57">
        <v>696101150.40999997</v>
      </c>
      <c r="V23" s="57">
        <f t="shared" si="24"/>
        <v>0</v>
      </c>
      <c r="W23" s="57">
        <v>696101150.40999997</v>
      </c>
      <c r="X23" s="60">
        <f t="shared" si="25"/>
        <v>0</v>
      </c>
      <c r="Y23" s="61">
        <f t="shared" si="5"/>
        <v>0.30361547453487775</v>
      </c>
      <c r="Z23" s="61">
        <f t="shared" si="6"/>
        <v>0.30361547453487775</v>
      </c>
      <c r="AA23" s="61">
        <f t="shared" si="7"/>
        <v>0.30361547453487775</v>
      </c>
      <c r="AB23" s="61">
        <f t="shared" si="8"/>
        <v>1</v>
      </c>
      <c r="AC23" s="62">
        <f t="shared" si="9"/>
        <v>1</v>
      </c>
    </row>
    <row r="24" spans="1:29" ht="42" customHeight="1" x14ac:dyDescent="0.25">
      <c r="A24" s="46" t="s">
        <v>69</v>
      </c>
      <c r="B24" s="47" t="s">
        <v>42</v>
      </c>
      <c r="C24" s="47">
        <v>20</v>
      </c>
      <c r="D24" s="47" t="s">
        <v>39</v>
      </c>
      <c r="E24" s="48" t="s">
        <v>70</v>
      </c>
      <c r="F24" s="49">
        <f t="shared" ref="F24:X24" si="26">SUM(F25:F31)</f>
        <v>18396307560</v>
      </c>
      <c r="G24" s="49">
        <f t="shared" si="26"/>
        <v>0</v>
      </c>
      <c r="H24" s="49">
        <f t="shared" si="26"/>
        <v>0</v>
      </c>
      <c r="I24" s="49">
        <f t="shared" si="26"/>
        <v>0</v>
      </c>
      <c r="J24" s="49">
        <f t="shared" si="26"/>
        <v>0</v>
      </c>
      <c r="K24" s="49">
        <f t="shared" si="26"/>
        <v>0</v>
      </c>
      <c r="L24" s="50">
        <f t="shared" si="1"/>
        <v>0</v>
      </c>
      <c r="M24" s="49">
        <f t="shared" si="26"/>
        <v>18396307560</v>
      </c>
      <c r="N24" s="51">
        <f t="shared" si="3"/>
        <v>1.7945181618330183E-3</v>
      </c>
      <c r="O24" s="49">
        <f t="shared" si="26"/>
        <v>0</v>
      </c>
      <c r="P24" s="49">
        <f t="shared" si="26"/>
        <v>18396307560</v>
      </c>
      <c r="Q24" s="49">
        <f t="shared" si="26"/>
        <v>0</v>
      </c>
      <c r="R24" s="49">
        <f t="shared" si="26"/>
        <v>6992310970.5699997</v>
      </c>
      <c r="S24" s="49">
        <f t="shared" si="26"/>
        <v>11403996589.43</v>
      </c>
      <c r="T24" s="49">
        <f t="shared" si="26"/>
        <v>11403996589.43</v>
      </c>
      <c r="U24" s="49">
        <f t="shared" si="26"/>
        <v>6992310970.5699997</v>
      </c>
      <c r="V24" s="49">
        <f t="shared" si="26"/>
        <v>0</v>
      </c>
      <c r="W24" s="49">
        <f t="shared" si="26"/>
        <v>5509299382.5699997</v>
      </c>
      <c r="X24" s="49">
        <f t="shared" si="26"/>
        <v>1483011588</v>
      </c>
      <c r="Y24" s="52">
        <f t="shared" si="5"/>
        <v>0.38009317618573235</v>
      </c>
      <c r="Z24" s="52">
        <f t="shared" si="6"/>
        <v>0.38009317618573235</v>
      </c>
      <c r="AA24" s="52">
        <f t="shared" si="7"/>
        <v>0.29947854288700532</v>
      </c>
      <c r="AB24" s="52">
        <f t="shared" si="8"/>
        <v>1</v>
      </c>
      <c r="AC24" s="53">
        <f t="shared" si="9"/>
        <v>0.78790823316613623</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7">+F25+L25</f>
        <v>5533645481</v>
      </c>
      <c r="N25" s="59">
        <f t="shared" si="3"/>
        <v>5.3979459108367443E-4</v>
      </c>
      <c r="O25" s="57">
        <v>0</v>
      </c>
      <c r="P25" s="57">
        <v>5533645481</v>
      </c>
      <c r="Q25" s="57">
        <f t="shared" ref="Q25:Q31" si="28">M25-P25</f>
        <v>0</v>
      </c>
      <c r="R25" s="57">
        <v>2164268758</v>
      </c>
      <c r="S25" s="57">
        <f t="shared" ref="S25:S31" si="29">+M25-R25</f>
        <v>3369376723</v>
      </c>
      <c r="T25" s="57">
        <f t="shared" ref="T25:T31" si="30">P25-R25</f>
        <v>3369376723</v>
      </c>
      <c r="U25" s="57">
        <v>2164268758</v>
      </c>
      <c r="V25" s="57">
        <f t="shared" si="24"/>
        <v>0</v>
      </c>
      <c r="W25" s="57">
        <v>1727250758</v>
      </c>
      <c r="X25" s="60">
        <f>+U25-W25</f>
        <v>437018000</v>
      </c>
      <c r="Y25" s="61">
        <f t="shared" si="5"/>
        <v>0.39111084463779006</v>
      </c>
      <c r="Z25" s="61">
        <f t="shared" si="6"/>
        <v>0.39111084463779006</v>
      </c>
      <c r="AA25" s="61">
        <f t="shared" si="7"/>
        <v>0.31213614315022287</v>
      </c>
      <c r="AB25" s="61">
        <f t="shared" si="8"/>
        <v>1</v>
      </c>
      <c r="AC25" s="62">
        <f t="shared" si="9"/>
        <v>0.79807590975722986</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7"/>
        <v>3919665549</v>
      </c>
      <c r="N26" s="59">
        <f t="shared" si="3"/>
        <v>3.8235450201353822E-4</v>
      </c>
      <c r="O26" s="57">
        <v>0</v>
      </c>
      <c r="P26" s="57">
        <v>3919665549</v>
      </c>
      <c r="Q26" s="57">
        <f t="shared" si="28"/>
        <v>0</v>
      </c>
      <c r="R26" s="57">
        <v>1533237055.2</v>
      </c>
      <c r="S26" s="57">
        <f t="shared" si="29"/>
        <v>2386428493.8000002</v>
      </c>
      <c r="T26" s="57">
        <f t="shared" si="30"/>
        <v>2386428493.8000002</v>
      </c>
      <c r="U26" s="57">
        <v>1533237055.2</v>
      </c>
      <c r="V26" s="57">
        <f t="shared" si="24"/>
        <v>0</v>
      </c>
      <c r="W26" s="57">
        <v>1223683355.2</v>
      </c>
      <c r="X26" s="60">
        <f t="shared" ref="X26:X31" si="31">+U26-W26</f>
        <v>309553700</v>
      </c>
      <c r="Y26" s="61">
        <f t="shared" si="5"/>
        <v>0.39116527571878301</v>
      </c>
      <c r="Z26" s="61">
        <f t="shared" si="6"/>
        <v>0.39116527571878301</v>
      </c>
      <c r="AA26" s="61">
        <f t="shared" si="7"/>
        <v>0.31219075706910526</v>
      </c>
      <c r="AB26" s="61">
        <f t="shared" si="8"/>
        <v>1</v>
      </c>
      <c r="AC26" s="62">
        <f t="shared" si="9"/>
        <v>0.79810447513635074</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7"/>
        <v>4516776816</v>
      </c>
      <c r="N27" s="59">
        <f t="shared" si="3"/>
        <v>4.4060135452846891E-4</v>
      </c>
      <c r="O27" s="57">
        <v>0</v>
      </c>
      <c r="P27" s="57">
        <v>4516776816</v>
      </c>
      <c r="Q27" s="57">
        <f t="shared" si="28"/>
        <v>0</v>
      </c>
      <c r="R27" s="57">
        <v>1534964218.77</v>
      </c>
      <c r="S27" s="57">
        <f t="shared" si="29"/>
        <v>2981812597.23</v>
      </c>
      <c r="T27" s="57">
        <f t="shared" si="30"/>
        <v>2981812597.23</v>
      </c>
      <c r="U27" s="57">
        <v>1534964218.77</v>
      </c>
      <c r="V27" s="57">
        <f t="shared" si="24"/>
        <v>0</v>
      </c>
      <c r="W27" s="57">
        <v>1177392230.77</v>
      </c>
      <c r="X27" s="60">
        <f t="shared" si="31"/>
        <v>357571988</v>
      </c>
      <c r="Y27" s="61">
        <f t="shared" si="5"/>
        <v>0.33983618879122407</v>
      </c>
      <c r="Z27" s="61">
        <f t="shared" si="6"/>
        <v>0.33983618879122407</v>
      </c>
      <c r="AA27" s="61">
        <f t="shared" si="7"/>
        <v>0.26067088960412338</v>
      </c>
      <c r="AB27" s="61">
        <f t="shared" si="8"/>
        <v>1</v>
      </c>
      <c r="AC27" s="62">
        <f t="shared" si="9"/>
        <v>0.76704864932517436</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7"/>
        <v>1844548494</v>
      </c>
      <c r="N28" s="59">
        <f t="shared" si="3"/>
        <v>1.7993153039374074E-4</v>
      </c>
      <c r="O28" s="57">
        <v>0</v>
      </c>
      <c r="P28" s="57">
        <v>1844548494</v>
      </c>
      <c r="Q28" s="57">
        <f t="shared" si="28"/>
        <v>0</v>
      </c>
      <c r="R28" s="57">
        <v>734144466</v>
      </c>
      <c r="S28" s="57">
        <f t="shared" si="29"/>
        <v>1110404028</v>
      </c>
      <c r="T28" s="57">
        <f t="shared" si="30"/>
        <v>1110404028</v>
      </c>
      <c r="U28" s="57">
        <v>734144466</v>
      </c>
      <c r="V28" s="57">
        <f t="shared" si="24"/>
        <v>0</v>
      </c>
      <c r="W28" s="57">
        <v>575381066</v>
      </c>
      <c r="X28" s="60">
        <f t="shared" si="31"/>
        <v>158763400</v>
      </c>
      <c r="Y28" s="61">
        <f t="shared" si="5"/>
        <v>0.39800767959641403</v>
      </c>
      <c r="Z28" s="61">
        <f t="shared" si="6"/>
        <v>0.39800767959641403</v>
      </c>
      <c r="AA28" s="61">
        <f t="shared" si="7"/>
        <v>0.31193599293898533</v>
      </c>
      <c r="AB28" s="61">
        <f t="shared" si="8"/>
        <v>1</v>
      </c>
      <c r="AC28" s="62">
        <f t="shared" si="9"/>
        <v>0.78374365352772402</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7"/>
        <v>275985603</v>
      </c>
      <c r="N29" s="65">
        <f t="shared" si="3"/>
        <v>2.6921770870193974E-5</v>
      </c>
      <c r="O29" s="57">
        <v>0</v>
      </c>
      <c r="P29" s="57">
        <v>275985603</v>
      </c>
      <c r="Q29" s="57">
        <f t="shared" si="28"/>
        <v>0</v>
      </c>
      <c r="R29" s="57">
        <v>107970100.2</v>
      </c>
      <c r="S29" s="57">
        <f t="shared" si="29"/>
        <v>168015502.80000001</v>
      </c>
      <c r="T29" s="57">
        <f t="shared" si="30"/>
        <v>168015502.80000001</v>
      </c>
      <c r="U29" s="57">
        <v>107970100.2</v>
      </c>
      <c r="V29" s="57">
        <f t="shared" si="24"/>
        <v>0</v>
      </c>
      <c r="W29" s="57">
        <v>86329300.200000003</v>
      </c>
      <c r="X29" s="60">
        <f t="shared" si="31"/>
        <v>21640800</v>
      </c>
      <c r="Y29" s="61">
        <f t="shared" si="5"/>
        <v>0.39121642225663489</v>
      </c>
      <c r="Z29" s="61">
        <f t="shared" si="6"/>
        <v>0.39121642225663489</v>
      </c>
      <c r="AA29" s="61">
        <f t="shared" si="7"/>
        <v>0.31280363635490072</v>
      </c>
      <c r="AB29" s="61">
        <f t="shared" si="8"/>
        <v>1</v>
      </c>
      <c r="AC29" s="62">
        <f t="shared" si="9"/>
        <v>0.79956673227205177</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7"/>
        <v>1383411370</v>
      </c>
      <c r="N30" s="59">
        <f t="shared" si="3"/>
        <v>1.3494864774653167E-4</v>
      </c>
      <c r="O30" s="57">
        <v>0</v>
      </c>
      <c r="P30" s="57">
        <v>1383411370</v>
      </c>
      <c r="Q30" s="57">
        <f t="shared" si="28"/>
        <v>0</v>
      </c>
      <c r="R30" s="57">
        <v>543774865.60000002</v>
      </c>
      <c r="S30" s="57">
        <f t="shared" si="29"/>
        <v>839636504.39999998</v>
      </c>
      <c r="T30" s="57">
        <f t="shared" si="30"/>
        <v>839636504.39999998</v>
      </c>
      <c r="U30" s="57">
        <v>543774865.60000002</v>
      </c>
      <c r="V30" s="57">
        <f t="shared" si="24"/>
        <v>0</v>
      </c>
      <c r="W30" s="57">
        <v>424698165.60000002</v>
      </c>
      <c r="X30" s="60">
        <f t="shared" si="31"/>
        <v>119076700</v>
      </c>
      <c r="Y30" s="61">
        <f t="shared" si="5"/>
        <v>0.39306809051309161</v>
      </c>
      <c r="Z30" s="61">
        <f t="shared" si="6"/>
        <v>0.39306809051309161</v>
      </c>
      <c r="AA30" s="61">
        <f t="shared" si="7"/>
        <v>0.306993403993781</v>
      </c>
      <c r="AB30" s="61">
        <f t="shared" si="8"/>
        <v>1</v>
      </c>
      <c r="AC30" s="62">
        <f t="shared" si="9"/>
        <v>0.7810183818102534</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7"/>
        <v>922274247</v>
      </c>
      <c r="N31" s="59">
        <f t="shared" si="3"/>
        <v>8.9965765196870368E-5</v>
      </c>
      <c r="O31" s="57">
        <v>0</v>
      </c>
      <c r="P31" s="57">
        <v>922274247</v>
      </c>
      <c r="Q31" s="57">
        <f t="shared" si="28"/>
        <v>0</v>
      </c>
      <c r="R31" s="57">
        <v>373951506.80000001</v>
      </c>
      <c r="S31" s="57">
        <f t="shared" si="29"/>
        <v>548322740.20000005</v>
      </c>
      <c r="T31" s="57">
        <f t="shared" si="30"/>
        <v>548322740.20000005</v>
      </c>
      <c r="U31" s="57">
        <v>373951506.80000001</v>
      </c>
      <c r="V31" s="57">
        <f t="shared" si="24"/>
        <v>0</v>
      </c>
      <c r="W31" s="57">
        <v>294564506.80000001</v>
      </c>
      <c r="X31" s="60">
        <f t="shared" si="31"/>
        <v>79387000</v>
      </c>
      <c r="Y31" s="61">
        <f t="shared" si="5"/>
        <v>0.40546671233247611</v>
      </c>
      <c r="Z31" s="61">
        <f t="shared" si="6"/>
        <v>0.40546671233247611</v>
      </c>
      <c r="AA31" s="61">
        <f t="shared" si="7"/>
        <v>0.31938927901127873</v>
      </c>
      <c r="AB31" s="61">
        <f t="shared" si="8"/>
        <v>1</v>
      </c>
      <c r="AC31" s="62">
        <f t="shared" si="9"/>
        <v>0.78770776810251375</v>
      </c>
    </row>
    <row r="32" spans="1:29" ht="48" customHeight="1" x14ac:dyDescent="0.25">
      <c r="A32" s="46" t="s">
        <v>85</v>
      </c>
      <c r="B32" s="47" t="s">
        <v>42</v>
      </c>
      <c r="C32" s="47">
        <v>20</v>
      </c>
      <c r="D32" s="47" t="s">
        <v>39</v>
      </c>
      <c r="E32" s="48" t="s">
        <v>86</v>
      </c>
      <c r="F32" s="49">
        <f t="shared" ref="F32:K32" si="32">+F33+F37+F38</f>
        <v>6246386784</v>
      </c>
      <c r="G32" s="49">
        <f t="shared" si="32"/>
        <v>0</v>
      </c>
      <c r="H32" s="49">
        <f t="shared" si="32"/>
        <v>0</v>
      </c>
      <c r="I32" s="49">
        <f t="shared" si="32"/>
        <v>0</v>
      </c>
      <c r="J32" s="49">
        <f t="shared" si="32"/>
        <v>0</v>
      </c>
      <c r="K32" s="49">
        <f t="shared" si="32"/>
        <v>0</v>
      </c>
      <c r="L32" s="50">
        <f t="shared" si="1"/>
        <v>0</v>
      </c>
      <c r="M32" s="49">
        <f>+M33+M37+M38</f>
        <v>6246386784</v>
      </c>
      <c r="N32" s="51">
        <f t="shared" si="3"/>
        <v>6.0932089187802965E-4</v>
      </c>
      <c r="O32" s="49">
        <f t="shared" ref="O32:X32" si="33">+O33+O37+O38</f>
        <v>0</v>
      </c>
      <c r="P32" s="49">
        <f t="shared" si="33"/>
        <v>6246386784</v>
      </c>
      <c r="Q32" s="49">
        <f t="shared" si="33"/>
        <v>0</v>
      </c>
      <c r="R32" s="49">
        <f t="shared" si="33"/>
        <v>2447761229.27</v>
      </c>
      <c r="S32" s="49">
        <f t="shared" si="33"/>
        <v>3798625554.73</v>
      </c>
      <c r="T32" s="49">
        <f t="shared" si="33"/>
        <v>3798625554.73</v>
      </c>
      <c r="U32" s="49">
        <f t="shared" si="33"/>
        <v>2447761229.27</v>
      </c>
      <c r="V32" s="49">
        <f t="shared" si="33"/>
        <v>0</v>
      </c>
      <c r="W32" s="49">
        <f t="shared" si="33"/>
        <v>2447761229.27</v>
      </c>
      <c r="X32" s="49">
        <f t="shared" si="33"/>
        <v>0</v>
      </c>
      <c r="Y32" s="52">
        <f t="shared" si="5"/>
        <v>0.39186834147701088</v>
      </c>
      <c r="Z32" s="52">
        <f t="shared" si="6"/>
        <v>0.39186834147701088</v>
      </c>
      <c r="AA32" s="52">
        <f t="shared" si="7"/>
        <v>0.39186834147701088</v>
      </c>
      <c r="AB32" s="52">
        <f t="shared" si="8"/>
        <v>1</v>
      </c>
      <c r="AC32" s="53">
        <f t="shared" si="9"/>
        <v>1</v>
      </c>
    </row>
    <row r="33" spans="1:29" s="32" customFormat="1" ht="42" customHeight="1" x14ac:dyDescent="0.25">
      <c r="A33" s="46" t="s">
        <v>87</v>
      </c>
      <c r="B33" s="47" t="s">
        <v>42</v>
      </c>
      <c r="C33" s="47">
        <v>20</v>
      </c>
      <c r="D33" s="47" t="s">
        <v>39</v>
      </c>
      <c r="E33" s="48" t="s">
        <v>88</v>
      </c>
      <c r="F33" s="49">
        <f>+F34+F35+F36</f>
        <v>3581381152</v>
      </c>
      <c r="G33" s="49">
        <f t="shared" ref="G33:K33" si="34">+G34+G35+G36</f>
        <v>0</v>
      </c>
      <c r="H33" s="49">
        <f t="shared" si="34"/>
        <v>0</v>
      </c>
      <c r="I33" s="49">
        <f t="shared" si="34"/>
        <v>0</v>
      </c>
      <c r="J33" s="49">
        <f t="shared" si="34"/>
        <v>0</v>
      </c>
      <c r="K33" s="49">
        <f t="shared" si="34"/>
        <v>0</v>
      </c>
      <c r="L33" s="50">
        <f t="shared" si="1"/>
        <v>0</v>
      </c>
      <c r="M33" s="49">
        <f>+M34+M35+M36</f>
        <v>3581381152</v>
      </c>
      <c r="N33" s="51">
        <f t="shared" si="3"/>
        <v>3.4935562480400593E-4</v>
      </c>
      <c r="O33" s="49">
        <f t="shared" ref="O33:X33" si="35">+O34+O35+O36</f>
        <v>0</v>
      </c>
      <c r="P33" s="49">
        <f t="shared" si="35"/>
        <v>3581381152</v>
      </c>
      <c r="Q33" s="49">
        <f t="shared" si="35"/>
        <v>0</v>
      </c>
      <c r="R33" s="49">
        <f t="shared" si="35"/>
        <v>1161646480.27</v>
      </c>
      <c r="S33" s="49">
        <f t="shared" si="35"/>
        <v>2419734671.73</v>
      </c>
      <c r="T33" s="49">
        <f t="shared" si="35"/>
        <v>2419734671.73</v>
      </c>
      <c r="U33" s="49">
        <f t="shared" si="35"/>
        <v>1161646480.27</v>
      </c>
      <c r="V33" s="49">
        <f t="shared" si="35"/>
        <v>0</v>
      </c>
      <c r="W33" s="49">
        <f t="shared" si="35"/>
        <v>1161646480.27</v>
      </c>
      <c r="X33" s="49">
        <f t="shared" si="35"/>
        <v>0</v>
      </c>
      <c r="Y33" s="52">
        <f t="shared" si="5"/>
        <v>0.32435712116854298</v>
      </c>
      <c r="Z33" s="52">
        <f t="shared" si="6"/>
        <v>0.32435712116854298</v>
      </c>
      <c r="AA33" s="52">
        <f t="shared" si="7"/>
        <v>0.32435712116854298</v>
      </c>
      <c r="AB33" s="52">
        <f t="shared" si="8"/>
        <v>1</v>
      </c>
      <c r="AC33" s="53">
        <f t="shared" si="9"/>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6">+F34+L34</f>
        <v>2327977181</v>
      </c>
      <c r="N34" s="59">
        <f t="shared" si="3"/>
        <v>2.2708890455391646E-4</v>
      </c>
      <c r="O34" s="57">
        <v>0</v>
      </c>
      <c r="P34" s="57">
        <v>2327977181</v>
      </c>
      <c r="Q34" s="57">
        <f t="shared" ref="Q34:Q40" si="37">M34-P34</f>
        <v>0</v>
      </c>
      <c r="R34" s="57">
        <v>973718207.26999998</v>
      </c>
      <c r="S34" s="57">
        <f t="shared" ref="S34:S39" si="38">+M34-R34</f>
        <v>1354258973.73</v>
      </c>
      <c r="T34" s="57">
        <f t="shared" ref="T34:T40" si="39">P34-R34</f>
        <v>1354258973.73</v>
      </c>
      <c r="U34" s="57">
        <v>973718207.26999998</v>
      </c>
      <c r="V34" s="57">
        <f t="shared" ref="V34:V40" si="40">+R34-U34</f>
        <v>0</v>
      </c>
      <c r="W34" s="57">
        <v>973718207.26999998</v>
      </c>
      <c r="X34" s="60">
        <f t="shared" ref="X34:X40" si="41">+U34-W34</f>
        <v>0</v>
      </c>
      <c r="Y34" s="61">
        <f t="shared" si="5"/>
        <v>0.41826793459020595</v>
      </c>
      <c r="Z34" s="61">
        <f t="shared" si="6"/>
        <v>0.41826793459020595</v>
      </c>
      <c r="AA34" s="61">
        <f t="shared" si="7"/>
        <v>0.41826793459020595</v>
      </c>
      <c r="AB34" s="61">
        <f t="shared" si="8"/>
        <v>1</v>
      </c>
      <c r="AC34" s="62">
        <f t="shared" si="9"/>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6"/>
        <v>980776140</v>
      </c>
      <c r="N35" s="59">
        <f t="shared" si="3"/>
        <v>9.5672492438068541E-5</v>
      </c>
      <c r="O35" s="57">
        <v>0</v>
      </c>
      <c r="P35" s="57">
        <v>980776140</v>
      </c>
      <c r="Q35" s="57">
        <f t="shared" si="37"/>
        <v>0</v>
      </c>
      <c r="R35" s="57">
        <v>63434585</v>
      </c>
      <c r="S35" s="57">
        <f t="shared" si="38"/>
        <v>917341555</v>
      </c>
      <c r="T35" s="57">
        <f t="shared" si="39"/>
        <v>917341555</v>
      </c>
      <c r="U35" s="57">
        <v>63434585</v>
      </c>
      <c r="V35" s="57">
        <f t="shared" si="40"/>
        <v>0</v>
      </c>
      <c r="W35" s="57">
        <v>63434585</v>
      </c>
      <c r="X35" s="60">
        <f t="shared" si="41"/>
        <v>0</v>
      </c>
      <c r="Y35" s="61">
        <f t="shared" si="5"/>
        <v>6.4677944755058989E-2</v>
      </c>
      <c r="Z35" s="61">
        <f t="shared" si="6"/>
        <v>6.4677944755058989E-2</v>
      </c>
      <c r="AA35" s="61">
        <f t="shared" si="7"/>
        <v>6.4677944755058989E-2</v>
      </c>
      <c r="AB35" s="61">
        <f t="shared" si="8"/>
        <v>1</v>
      </c>
      <c r="AC35" s="62">
        <f t="shared" si="9"/>
        <v>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6"/>
        <v>272627831</v>
      </c>
      <c r="N36" s="65">
        <f t="shared" si="3"/>
        <v>2.6594227812020922E-5</v>
      </c>
      <c r="O36" s="57">
        <v>0</v>
      </c>
      <c r="P36" s="57">
        <v>272627831</v>
      </c>
      <c r="Q36" s="57">
        <f t="shared" si="37"/>
        <v>0</v>
      </c>
      <c r="R36" s="57">
        <v>124493688</v>
      </c>
      <c r="S36" s="57">
        <f t="shared" si="38"/>
        <v>148134143</v>
      </c>
      <c r="T36" s="57">
        <f t="shared" si="39"/>
        <v>148134143</v>
      </c>
      <c r="U36" s="57">
        <v>124493688</v>
      </c>
      <c r="V36" s="57">
        <f t="shared" si="40"/>
        <v>0</v>
      </c>
      <c r="W36" s="57">
        <v>124493688</v>
      </c>
      <c r="X36" s="60">
        <f t="shared" si="41"/>
        <v>0</v>
      </c>
      <c r="Y36" s="61">
        <f t="shared" si="5"/>
        <v>0.4566433571486691</v>
      </c>
      <c r="Z36" s="61">
        <f t="shared" si="6"/>
        <v>0.4566433571486691</v>
      </c>
      <c r="AA36" s="61">
        <f t="shared" si="7"/>
        <v>0.4566433571486691</v>
      </c>
      <c r="AB36" s="61">
        <f t="shared" si="8"/>
        <v>1</v>
      </c>
      <c r="AC36" s="62">
        <f t="shared" si="9"/>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6"/>
        <v>2454985812</v>
      </c>
      <c r="N37" s="59">
        <f t="shared" si="3"/>
        <v>2.394783090197683E-4</v>
      </c>
      <c r="O37" s="57">
        <v>0</v>
      </c>
      <c r="P37" s="57">
        <v>2454985812</v>
      </c>
      <c r="Q37" s="57">
        <f t="shared" si="37"/>
        <v>0</v>
      </c>
      <c r="R37" s="57">
        <v>1286114749</v>
      </c>
      <c r="S37" s="57">
        <f t="shared" si="38"/>
        <v>1168871063</v>
      </c>
      <c r="T37" s="57">
        <f t="shared" si="39"/>
        <v>1168871063</v>
      </c>
      <c r="U37" s="57">
        <v>1286114749</v>
      </c>
      <c r="V37" s="57">
        <f t="shared" si="40"/>
        <v>0</v>
      </c>
      <c r="W37" s="57">
        <v>1286114749</v>
      </c>
      <c r="X37" s="60">
        <f t="shared" si="41"/>
        <v>0</v>
      </c>
      <c r="Y37" s="61">
        <f t="shared" si="5"/>
        <v>0.52387868912050561</v>
      </c>
      <c r="Z37" s="61">
        <f t="shared" si="6"/>
        <v>0.52387868912050561</v>
      </c>
      <c r="AA37" s="61">
        <f t="shared" si="7"/>
        <v>0.52387868912050561</v>
      </c>
      <c r="AB37" s="61">
        <f t="shared" si="8"/>
        <v>1</v>
      </c>
      <c r="AC37" s="62">
        <f t="shared" si="9"/>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6"/>
        <v>210019820</v>
      </c>
      <c r="N38" s="65">
        <f t="shared" si="3"/>
        <v>2.0486958054255392E-5</v>
      </c>
      <c r="O38" s="57">
        <v>0</v>
      </c>
      <c r="P38" s="57">
        <v>210019820</v>
      </c>
      <c r="Q38" s="57">
        <f t="shared" si="37"/>
        <v>0</v>
      </c>
      <c r="R38" s="57">
        <v>0</v>
      </c>
      <c r="S38" s="57">
        <f t="shared" si="38"/>
        <v>210019820</v>
      </c>
      <c r="T38" s="57">
        <f t="shared" si="39"/>
        <v>210019820</v>
      </c>
      <c r="U38" s="57">
        <v>0</v>
      </c>
      <c r="V38" s="57">
        <f t="shared" si="40"/>
        <v>0</v>
      </c>
      <c r="W38" s="57">
        <v>0</v>
      </c>
      <c r="X38" s="60">
        <f t="shared" si="41"/>
        <v>0</v>
      </c>
      <c r="Y38" s="61">
        <f t="shared" si="5"/>
        <v>0</v>
      </c>
      <c r="Z38" s="61">
        <f t="shared" si="6"/>
        <v>0</v>
      </c>
      <c r="AA38" s="61">
        <f t="shared" si="7"/>
        <v>0</v>
      </c>
      <c r="AB38" s="61" t="s">
        <v>41</v>
      </c>
      <c r="AC38" s="62" t="s">
        <v>41</v>
      </c>
    </row>
    <row r="39" spans="1:29" s="32" customFormat="1" ht="51.75" customHeight="1" x14ac:dyDescent="0.25">
      <c r="A39" s="46" t="s">
        <v>99</v>
      </c>
      <c r="B39" s="47" t="s">
        <v>42</v>
      </c>
      <c r="C39" s="47">
        <v>20</v>
      </c>
      <c r="D39" s="47" t="s">
        <v>39</v>
      </c>
      <c r="E39" s="48" t="s">
        <v>100</v>
      </c>
      <c r="F39" s="50">
        <v>6357911050</v>
      </c>
      <c r="G39" s="50">
        <f>+G40</f>
        <v>0</v>
      </c>
      <c r="H39" s="50">
        <f t="shared" ref="H39:K39" si="42">+H40</f>
        <v>0</v>
      </c>
      <c r="I39" s="50">
        <f t="shared" si="42"/>
        <v>0</v>
      </c>
      <c r="J39" s="50">
        <f t="shared" si="42"/>
        <v>0</v>
      </c>
      <c r="K39" s="50">
        <f t="shared" si="42"/>
        <v>0</v>
      </c>
      <c r="L39" s="50">
        <f t="shared" si="1"/>
        <v>0</v>
      </c>
      <c r="M39" s="49">
        <f>+F39+L39</f>
        <v>6357911050</v>
      </c>
      <c r="N39" s="51">
        <f t="shared" si="3"/>
        <v>6.2019983158749905E-4</v>
      </c>
      <c r="O39" s="50">
        <v>6357911050</v>
      </c>
      <c r="P39" s="50">
        <f>+P40</f>
        <v>0</v>
      </c>
      <c r="Q39" s="50">
        <f t="shared" si="37"/>
        <v>6357911050</v>
      </c>
      <c r="R39" s="50">
        <f>+R40</f>
        <v>0</v>
      </c>
      <c r="S39" s="50">
        <f t="shared" si="38"/>
        <v>6357911050</v>
      </c>
      <c r="T39" s="50">
        <f t="shared" si="39"/>
        <v>0</v>
      </c>
      <c r="U39" s="50">
        <f>+U40</f>
        <v>0</v>
      </c>
      <c r="V39" s="50">
        <f t="shared" si="40"/>
        <v>0</v>
      </c>
      <c r="W39" s="50">
        <f>+W40</f>
        <v>0</v>
      </c>
      <c r="X39" s="66">
        <f t="shared" si="41"/>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7"/>
        <v>0</v>
      </c>
      <c r="R40" s="57">
        <v>0</v>
      </c>
      <c r="S40" s="57">
        <f>+M40-R40</f>
        <v>0</v>
      </c>
      <c r="T40" s="57">
        <f t="shared" si="39"/>
        <v>0</v>
      </c>
      <c r="U40" s="57">
        <v>0</v>
      </c>
      <c r="V40" s="57">
        <f t="shared" si="40"/>
        <v>0</v>
      </c>
      <c r="W40" s="57">
        <v>0</v>
      </c>
      <c r="X40" s="60">
        <f t="shared" si="41"/>
        <v>0</v>
      </c>
      <c r="Y40" s="61" t="s">
        <v>613</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3">+F42+F49</f>
        <v>22397242000</v>
      </c>
      <c r="G41" s="50">
        <f t="shared" si="43"/>
        <v>0</v>
      </c>
      <c r="H41" s="50">
        <f t="shared" si="43"/>
        <v>0</v>
      </c>
      <c r="I41" s="50">
        <f t="shared" si="43"/>
        <v>0</v>
      </c>
      <c r="J41" s="50">
        <f t="shared" si="43"/>
        <v>663030863</v>
      </c>
      <c r="K41" s="50">
        <f t="shared" si="43"/>
        <v>663030863</v>
      </c>
      <c r="L41" s="50">
        <f t="shared" si="1"/>
        <v>0</v>
      </c>
      <c r="M41" s="50">
        <f t="shared" ref="M41" si="44">+M42+M49</f>
        <v>22397242000</v>
      </c>
      <c r="N41" s="51">
        <f t="shared" si="3"/>
        <v>2.1848002602088087E-3</v>
      </c>
      <c r="O41" s="50">
        <f t="shared" ref="O41:X41" si="45">+O42+O49</f>
        <v>0</v>
      </c>
      <c r="P41" s="50">
        <f t="shared" si="45"/>
        <v>16295290624.199999</v>
      </c>
      <c r="Q41" s="50">
        <f t="shared" si="45"/>
        <v>6101951375.8000011</v>
      </c>
      <c r="R41" s="50">
        <f t="shared" si="45"/>
        <v>14271199127.01</v>
      </c>
      <c r="S41" s="50">
        <f t="shared" si="45"/>
        <v>8126042872.9899998</v>
      </c>
      <c r="T41" s="50">
        <f t="shared" si="45"/>
        <v>2024091497.1899993</v>
      </c>
      <c r="U41" s="50">
        <f t="shared" si="45"/>
        <v>9084299735.4699993</v>
      </c>
      <c r="V41" s="50">
        <f t="shared" si="45"/>
        <v>5186899391.54</v>
      </c>
      <c r="W41" s="50">
        <f t="shared" si="45"/>
        <v>8115182157.7699986</v>
      </c>
      <c r="X41" s="50">
        <f t="shared" si="45"/>
        <v>969117577.70000029</v>
      </c>
      <c r="Y41" s="52">
        <f t="shared" ref="Y41:Y45" si="46">+R41/M41</f>
        <v>0.63718555735612448</v>
      </c>
      <c r="Z41" s="52">
        <f t="shared" ref="Z41:Z45" si="47">+U41/M41</f>
        <v>0.40559903471463132</v>
      </c>
      <c r="AA41" s="52">
        <f t="shared" ref="AA41:AA45" si="48">+W41/M41</f>
        <v>0.36232952958091885</v>
      </c>
      <c r="AB41" s="52">
        <f t="shared" ref="AB41" si="49">+U41/R41</f>
        <v>0.6365477528988327</v>
      </c>
      <c r="AC41" s="53">
        <f t="shared" ref="AC41" si="50">+W41/U41</f>
        <v>0.89331950663009896</v>
      </c>
    </row>
    <row r="42" spans="1:29" ht="42" customHeight="1" x14ac:dyDescent="0.25">
      <c r="A42" s="46" t="s">
        <v>105</v>
      </c>
      <c r="B42" s="47" t="s">
        <v>42</v>
      </c>
      <c r="C42" s="47">
        <v>20</v>
      </c>
      <c r="D42" s="47" t="s">
        <v>39</v>
      </c>
      <c r="E42" s="48" t="s">
        <v>106</v>
      </c>
      <c r="F42" s="50">
        <f>+F43</f>
        <v>567000000</v>
      </c>
      <c r="G42" s="50">
        <f t="shared" ref="G42:K42" si="51">+G43</f>
        <v>0</v>
      </c>
      <c r="H42" s="50">
        <f t="shared" si="51"/>
        <v>0</v>
      </c>
      <c r="I42" s="50">
        <f t="shared" si="51"/>
        <v>0</v>
      </c>
      <c r="J42" s="50">
        <f t="shared" si="51"/>
        <v>0</v>
      </c>
      <c r="K42" s="50">
        <f t="shared" si="51"/>
        <v>510000000</v>
      </c>
      <c r="L42" s="50">
        <f t="shared" si="1"/>
        <v>-510000000</v>
      </c>
      <c r="M42" s="50">
        <f>+M43</f>
        <v>57000000</v>
      </c>
      <c r="N42" s="68">
        <f t="shared" si="3"/>
        <v>5.5602209786321951E-6</v>
      </c>
      <c r="O42" s="50">
        <f t="shared" ref="O42:X42" si="52">+O43</f>
        <v>0</v>
      </c>
      <c r="P42" s="50">
        <f t="shared" si="52"/>
        <v>200000</v>
      </c>
      <c r="Q42" s="50">
        <f t="shared" si="52"/>
        <v>56800000</v>
      </c>
      <c r="R42" s="50">
        <f t="shared" si="52"/>
        <v>0</v>
      </c>
      <c r="S42" s="50">
        <f t="shared" si="52"/>
        <v>57000000</v>
      </c>
      <c r="T42" s="50">
        <f t="shared" si="52"/>
        <v>200000</v>
      </c>
      <c r="U42" s="50">
        <f t="shared" si="52"/>
        <v>0</v>
      </c>
      <c r="V42" s="50">
        <f t="shared" si="52"/>
        <v>0</v>
      </c>
      <c r="W42" s="50">
        <f t="shared" si="52"/>
        <v>0</v>
      </c>
      <c r="X42" s="50">
        <f t="shared" si="52"/>
        <v>0</v>
      </c>
      <c r="Y42" s="52">
        <f t="shared" si="46"/>
        <v>0</v>
      </c>
      <c r="Z42" s="52">
        <f t="shared" si="47"/>
        <v>0</v>
      </c>
      <c r="AA42" s="52">
        <f t="shared" si="48"/>
        <v>0</v>
      </c>
      <c r="AB42" s="52" t="s">
        <v>41</v>
      </c>
      <c r="AC42" s="53" t="s">
        <v>41</v>
      </c>
    </row>
    <row r="43" spans="1:29" ht="42" customHeight="1" x14ac:dyDescent="0.25">
      <c r="A43" s="46" t="s">
        <v>107</v>
      </c>
      <c r="B43" s="47" t="s">
        <v>42</v>
      </c>
      <c r="C43" s="47">
        <v>20</v>
      </c>
      <c r="D43" s="47" t="s">
        <v>39</v>
      </c>
      <c r="E43" s="48" t="s">
        <v>108</v>
      </c>
      <c r="F43" s="50">
        <f t="shared" ref="F43:K43" si="53">+F44+F47</f>
        <v>567000000</v>
      </c>
      <c r="G43" s="50">
        <f t="shared" si="53"/>
        <v>0</v>
      </c>
      <c r="H43" s="50">
        <f t="shared" si="53"/>
        <v>0</v>
      </c>
      <c r="I43" s="50">
        <f t="shared" si="53"/>
        <v>0</v>
      </c>
      <c r="J43" s="50">
        <f t="shared" si="53"/>
        <v>0</v>
      </c>
      <c r="K43" s="50">
        <f t="shared" si="53"/>
        <v>510000000</v>
      </c>
      <c r="L43" s="50">
        <f t="shared" si="1"/>
        <v>-510000000</v>
      </c>
      <c r="M43" s="50">
        <f t="shared" ref="M43" si="54">+M44+M47</f>
        <v>57000000</v>
      </c>
      <c r="N43" s="68">
        <f t="shared" si="3"/>
        <v>5.5602209786321951E-6</v>
      </c>
      <c r="O43" s="50">
        <f t="shared" ref="O43:X43" si="55">+O44+O47</f>
        <v>0</v>
      </c>
      <c r="P43" s="50">
        <f t="shared" si="55"/>
        <v>200000</v>
      </c>
      <c r="Q43" s="50">
        <f t="shared" si="55"/>
        <v>56800000</v>
      </c>
      <c r="R43" s="50">
        <f t="shared" si="55"/>
        <v>0</v>
      </c>
      <c r="S43" s="50">
        <f t="shared" si="55"/>
        <v>57000000</v>
      </c>
      <c r="T43" s="50">
        <f t="shared" si="55"/>
        <v>200000</v>
      </c>
      <c r="U43" s="50">
        <f t="shared" si="55"/>
        <v>0</v>
      </c>
      <c r="V43" s="50">
        <f t="shared" si="55"/>
        <v>0</v>
      </c>
      <c r="W43" s="50">
        <f t="shared" si="55"/>
        <v>0</v>
      </c>
      <c r="X43" s="50">
        <f t="shared" si="55"/>
        <v>0</v>
      </c>
      <c r="Y43" s="52">
        <f t="shared" si="46"/>
        <v>0</v>
      </c>
      <c r="Z43" s="52">
        <f t="shared" si="47"/>
        <v>0</v>
      </c>
      <c r="AA43" s="52">
        <f t="shared" si="48"/>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56">+G45+G46</f>
        <v>0</v>
      </c>
      <c r="H44" s="50">
        <f t="shared" si="56"/>
        <v>0</v>
      </c>
      <c r="I44" s="50">
        <f t="shared" si="56"/>
        <v>0</v>
      </c>
      <c r="J44" s="50">
        <f t="shared" si="56"/>
        <v>0</v>
      </c>
      <c r="K44" s="50">
        <f t="shared" si="56"/>
        <v>510000000</v>
      </c>
      <c r="L44" s="50">
        <f t="shared" si="1"/>
        <v>-510000000</v>
      </c>
      <c r="M44" s="50">
        <f>+M45+M46</f>
        <v>27000000</v>
      </c>
      <c r="N44" s="68">
        <f t="shared" si="3"/>
        <v>2.63378888461525E-6</v>
      </c>
      <c r="O44" s="50">
        <f t="shared" ref="O44:X44" si="57">+O45+O46</f>
        <v>0</v>
      </c>
      <c r="P44" s="50">
        <f t="shared" si="57"/>
        <v>0</v>
      </c>
      <c r="Q44" s="50">
        <f t="shared" si="57"/>
        <v>27000000</v>
      </c>
      <c r="R44" s="50">
        <f t="shared" si="57"/>
        <v>0</v>
      </c>
      <c r="S44" s="50">
        <f t="shared" si="57"/>
        <v>27000000</v>
      </c>
      <c r="T44" s="50">
        <f t="shared" si="57"/>
        <v>0</v>
      </c>
      <c r="U44" s="50">
        <f t="shared" si="57"/>
        <v>0</v>
      </c>
      <c r="V44" s="50">
        <f t="shared" si="57"/>
        <v>0</v>
      </c>
      <c r="W44" s="50">
        <f t="shared" si="57"/>
        <v>0</v>
      </c>
      <c r="X44" s="50">
        <f t="shared" si="57"/>
        <v>0</v>
      </c>
      <c r="Y44" s="52">
        <f t="shared" si="46"/>
        <v>0</v>
      </c>
      <c r="Z44" s="52">
        <f t="shared" si="47"/>
        <v>0</v>
      </c>
      <c r="AA44" s="52">
        <f t="shared" si="48"/>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8">M45-P45</f>
        <v>27000000</v>
      </c>
      <c r="R45" s="57">
        <v>0</v>
      </c>
      <c r="S45" s="57">
        <f t="shared" ref="S45:S46" si="59">+M45-R45</f>
        <v>27000000</v>
      </c>
      <c r="T45" s="57">
        <f>P45-R45</f>
        <v>0</v>
      </c>
      <c r="U45" s="57">
        <v>0</v>
      </c>
      <c r="V45" s="57">
        <f t="shared" ref="V45:V46" si="60">+R45-U45</f>
        <v>0</v>
      </c>
      <c r="W45" s="57">
        <v>0</v>
      </c>
      <c r="X45" s="60">
        <f t="shared" ref="X45:X46" si="61">+U45-W45</f>
        <v>0</v>
      </c>
      <c r="Y45" s="61">
        <f t="shared" si="46"/>
        <v>0</v>
      </c>
      <c r="Z45" s="61">
        <f t="shared" si="47"/>
        <v>0</v>
      </c>
      <c r="AA45" s="61">
        <f t="shared" si="48"/>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510000000</v>
      </c>
      <c r="L46" s="57">
        <f t="shared" si="1"/>
        <v>-510000000</v>
      </c>
      <c r="M46" s="58">
        <f t="shared" ref="M46" si="62">+F46+L46</f>
        <v>0</v>
      </c>
      <c r="N46" s="64">
        <f t="shared" si="3"/>
        <v>0</v>
      </c>
      <c r="O46" s="57">
        <v>0</v>
      </c>
      <c r="P46" s="57">
        <v>0</v>
      </c>
      <c r="Q46" s="57">
        <f t="shared" si="58"/>
        <v>0</v>
      </c>
      <c r="R46" s="57">
        <v>0</v>
      </c>
      <c r="S46" s="57">
        <f t="shared" si="59"/>
        <v>0</v>
      </c>
      <c r="T46" s="57">
        <f t="shared" ref="T46" si="63">P46-R46</f>
        <v>0</v>
      </c>
      <c r="U46" s="57">
        <v>0</v>
      </c>
      <c r="V46" s="57">
        <f t="shared" si="60"/>
        <v>0</v>
      </c>
      <c r="W46" s="57">
        <v>0</v>
      </c>
      <c r="X46" s="60">
        <f t="shared" si="61"/>
        <v>0</v>
      </c>
      <c r="Y46" s="61" t="s">
        <v>41</v>
      </c>
      <c r="Z46" s="61" t="s">
        <v>41</v>
      </c>
      <c r="AA46" s="61" t="s">
        <v>41</v>
      </c>
      <c r="AB46" s="61" t="s">
        <v>41</v>
      </c>
      <c r="AC46" s="62" t="s">
        <v>41</v>
      </c>
    </row>
    <row r="47" spans="1:29" ht="66" customHeight="1" x14ac:dyDescent="0.25">
      <c r="A47" s="46" t="s">
        <v>115</v>
      </c>
      <c r="B47" s="47" t="s">
        <v>42</v>
      </c>
      <c r="C47" s="47">
        <v>20</v>
      </c>
      <c r="D47" s="47" t="s">
        <v>39</v>
      </c>
      <c r="E47" s="48" t="s">
        <v>116</v>
      </c>
      <c r="F47" s="50">
        <f>SUM(F48)</f>
        <v>30000000</v>
      </c>
      <c r="G47" s="50">
        <f t="shared" ref="G47:X47" si="64">+G48</f>
        <v>0</v>
      </c>
      <c r="H47" s="50">
        <f t="shared" si="64"/>
        <v>0</v>
      </c>
      <c r="I47" s="50">
        <f t="shared" si="64"/>
        <v>0</v>
      </c>
      <c r="J47" s="50">
        <f t="shared" si="64"/>
        <v>0</v>
      </c>
      <c r="K47" s="50">
        <f t="shared" si="64"/>
        <v>0</v>
      </c>
      <c r="L47" s="50">
        <f t="shared" si="1"/>
        <v>0</v>
      </c>
      <c r="M47" s="50">
        <f t="shared" si="64"/>
        <v>30000000</v>
      </c>
      <c r="N47" s="68">
        <f t="shared" si="3"/>
        <v>2.9264320940169447E-6</v>
      </c>
      <c r="O47" s="50">
        <f t="shared" si="64"/>
        <v>0</v>
      </c>
      <c r="P47" s="50">
        <f t="shared" si="64"/>
        <v>200000</v>
      </c>
      <c r="Q47" s="50">
        <f t="shared" si="64"/>
        <v>29800000</v>
      </c>
      <c r="R47" s="50">
        <f t="shared" si="64"/>
        <v>0</v>
      </c>
      <c r="S47" s="50">
        <f t="shared" si="64"/>
        <v>30000000</v>
      </c>
      <c r="T47" s="50">
        <f t="shared" si="64"/>
        <v>200000</v>
      </c>
      <c r="U47" s="50">
        <f t="shared" si="64"/>
        <v>0</v>
      </c>
      <c r="V47" s="50">
        <f t="shared" si="64"/>
        <v>0</v>
      </c>
      <c r="W47" s="50">
        <f t="shared" si="64"/>
        <v>0</v>
      </c>
      <c r="X47" s="50">
        <f t="shared" si="64"/>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200000</v>
      </c>
      <c r="Q48" s="57">
        <f t="shared" ref="Q48" si="65">M48-P48</f>
        <v>29800000</v>
      </c>
      <c r="R48" s="57">
        <v>0</v>
      </c>
      <c r="S48" s="57">
        <f>+M48-R48</f>
        <v>30000000</v>
      </c>
      <c r="T48" s="57">
        <f>P48-R48</f>
        <v>200000</v>
      </c>
      <c r="U48" s="57">
        <v>0</v>
      </c>
      <c r="V48" s="57">
        <f t="shared" ref="V48" si="66">+R48-U48</f>
        <v>0</v>
      </c>
      <c r="W48" s="57">
        <v>0</v>
      </c>
      <c r="X48" s="60">
        <f t="shared" ref="X48" si="67">+U48-W48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8">+F50+F67</f>
        <v>21830242000</v>
      </c>
      <c r="G49" s="50">
        <f t="shared" si="68"/>
        <v>0</v>
      </c>
      <c r="H49" s="50">
        <f t="shared" si="68"/>
        <v>0</v>
      </c>
      <c r="I49" s="50">
        <f t="shared" si="68"/>
        <v>0</v>
      </c>
      <c r="J49" s="50">
        <f t="shared" si="68"/>
        <v>663030863</v>
      </c>
      <c r="K49" s="50">
        <f t="shared" si="68"/>
        <v>153030863</v>
      </c>
      <c r="L49" s="50">
        <f t="shared" si="1"/>
        <v>510000000</v>
      </c>
      <c r="M49" s="50">
        <f t="shared" ref="M49" si="69">+M50+M67</f>
        <v>22340242000</v>
      </c>
      <c r="N49" s="51">
        <f t="shared" si="3"/>
        <v>2.1792400392301767E-3</v>
      </c>
      <c r="O49" s="50">
        <f t="shared" ref="O49:X49" si="70">+O50+O67</f>
        <v>0</v>
      </c>
      <c r="P49" s="50">
        <f t="shared" si="70"/>
        <v>16295090624.199999</v>
      </c>
      <c r="Q49" s="50">
        <f t="shared" si="70"/>
        <v>6045151375.8000011</v>
      </c>
      <c r="R49" s="50">
        <f t="shared" si="70"/>
        <v>14271199127.01</v>
      </c>
      <c r="S49" s="50">
        <f t="shared" si="70"/>
        <v>8069042872.9899998</v>
      </c>
      <c r="T49" s="50">
        <f t="shared" si="70"/>
        <v>2023891497.1899993</v>
      </c>
      <c r="U49" s="50">
        <f t="shared" si="70"/>
        <v>9084299735.4699993</v>
      </c>
      <c r="V49" s="50">
        <f t="shared" si="70"/>
        <v>5186899391.54</v>
      </c>
      <c r="W49" s="50">
        <f t="shared" si="70"/>
        <v>8115182157.7699986</v>
      </c>
      <c r="X49" s="50">
        <f t="shared" si="70"/>
        <v>969117577.70000029</v>
      </c>
      <c r="Y49" s="52">
        <f t="shared" si="5"/>
        <v>0.63881130414836151</v>
      </c>
      <c r="Z49" s="52">
        <f t="shared" si="6"/>
        <v>0.40663390018201234</v>
      </c>
      <c r="AA49" s="52">
        <f t="shared" si="7"/>
        <v>0.36325399508966816</v>
      </c>
      <c r="AB49" s="52">
        <f t="shared" si="8"/>
        <v>0.6365477528988327</v>
      </c>
      <c r="AC49" s="53">
        <f t="shared" si="9"/>
        <v>0.89331950663009896</v>
      </c>
    </row>
    <row r="50" spans="1:29" ht="42" customHeight="1" x14ac:dyDescent="0.25">
      <c r="A50" s="46" t="s">
        <v>121</v>
      </c>
      <c r="B50" s="47" t="s">
        <v>42</v>
      </c>
      <c r="C50" s="47">
        <v>20</v>
      </c>
      <c r="D50" s="47" t="s">
        <v>39</v>
      </c>
      <c r="E50" s="48" t="s">
        <v>122</v>
      </c>
      <c r="F50" s="50">
        <f t="shared" ref="F50:K50" si="71">+F51+F55+F62</f>
        <v>397971097</v>
      </c>
      <c r="G50" s="50">
        <f t="shared" si="71"/>
        <v>0</v>
      </c>
      <c r="H50" s="50">
        <f t="shared" si="71"/>
        <v>0</v>
      </c>
      <c r="I50" s="50">
        <f t="shared" si="71"/>
        <v>0</v>
      </c>
      <c r="J50" s="50">
        <f t="shared" si="71"/>
        <v>182942947</v>
      </c>
      <c r="K50" s="50">
        <f t="shared" si="71"/>
        <v>49113625</v>
      </c>
      <c r="L50" s="50">
        <f t="shared" si="1"/>
        <v>133829322</v>
      </c>
      <c r="M50" s="50">
        <f t="shared" ref="M50" si="72">+M51+M55+M62</f>
        <v>531800419</v>
      </c>
      <c r="N50" s="70">
        <f t="shared" si="3"/>
        <v>5.1875927125775288E-5</v>
      </c>
      <c r="O50" s="50">
        <f t="shared" ref="O50:X50" si="73">+O51+O55+O62</f>
        <v>0</v>
      </c>
      <c r="P50" s="50">
        <f t="shared" si="73"/>
        <v>395518237.49000001</v>
      </c>
      <c r="Q50" s="50">
        <f t="shared" si="73"/>
        <v>136282181.50999999</v>
      </c>
      <c r="R50" s="50">
        <f t="shared" si="73"/>
        <v>184599145.97999996</v>
      </c>
      <c r="S50" s="50">
        <f t="shared" si="73"/>
        <v>347201273.01999998</v>
      </c>
      <c r="T50" s="50">
        <f t="shared" si="73"/>
        <v>210919091.50999996</v>
      </c>
      <c r="U50" s="50">
        <f t="shared" si="73"/>
        <v>93238479.989999995</v>
      </c>
      <c r="V50" s="50">
        <f t="shared" si="73"/>
        <v>91360665.99000001</v>
      </c>
      <c r="W50" s="50">
        <f t="shared" si="73"/>
        <v>93238479.989999995</v>
      </c>
      <c r="X50" s="50">
        <f t="shared" si="73"/>
        <v>0</v>
      </c>
      <c r="Y50" s="52">
        <f t="shared" si="5"/>
        <v>0.34712109916558748</v>
      </c>
      <c r="Z50" s="52">
        <f t="shared" si="6"/>
        <v>0.17532607470548081</v>
      </c>
      <c r="AA50" s="52">
        <f t="shared" si="7"/>
        <v>0.17532607470548081</v>
      </c>
      <c r="AB50" s="52">
        <f t="shared" si="8"/>
        <v>0.50508619362790408</v>
      </c>
      <c r="AC50" s="53">
        <f t="shared" si="9"/>
        <v>1</v>
      </c>
    </row>
    <row r="51" spans="1:29" ht="66" customHeight="1" x14ac:dyDescent="0.25">
      <c r="A51" s="46" t="s">
        <v>123</v>
      </c>
      <c r="B51" s="47" t="s">
        <v>42</v>
      </c>
      <c r="C51" s="47">
        <v>20</v>
      </c>
      <c r="D51" s="47" t="s">
        <v>39</v>
      </c>
      <c r="E51" s="48" t="s">
        <v>124</v>
      </c>
      <c r="F51" s="50">
        <f>SUM(F52:F54)</f>
        <v>108052511</v>
      </c>
      <c r="G51" s="50">
        <f t="shared" ref="G51:K51" si="74">SUM(G52:G54)</f>
        <v>0</v>
      </c>
      <c r="H51" s="50">
        <f t="shared" si="74"/>
        <v>0</v>
      </c>
      <c r="I51" s="50">
        <f t="shared" si="74"/>
        <v>0</v>
      </c>
      <c r="J51" s="50">
        <f t="shared" si="74"/>
        <v>50886787</v>
      </c>
      <c r="K51" s="50">
        <f t="shared" si="74"/>
        <v>0</v>
      </c>
      <c r="L51" s="50">
        <f t="shared" si="1"/>
        <v>50886787</v>
      </c>
      <c r="M51" s="50">
        <f>SUM(M52:M54)</f>
        <v>158939298</v>
      </c>
      <c r="N51" s="70">
        <f t="shared" si="3"/>
        <v>1.5504168755590772E-5</v>
      </c>
      <c r="O51" s="50">
        <f t="shared" ref="O51" si="75">+O52+O53</f>
        <v>0</v>
      </c>
      <c r="P51" s="50">
        <f t="shared" ref="P51:X51" si="76">SUM(P52:P54)</f>
        <v>135168274</v>
      </c>
      <c r="Q51" s="50">
        <f t="shared" si="76"/>
        <v>23771024</v>
      </c>
      <c r="R51" s="50">
        <f t="shared" si="76"/>
        <v>49081924.920000002</v>
      </c>
      <c r="S51" s="50">
        <f t="shared" si="76"/>
        <v>109857373.07999998</v>
      </c>
      <c r="T51" s="50">
        <f t="shared" si="76"/>
        <v>86086349.079999983</v>
      </c>
      <c r="U51" s="50">
        <f t="shared" si="76"/>
        <v>34450369.920000002</v>
      </c>
      <c r="V51" s="50">
        <f t="shared" si="76"/>
        <v>14631555.000000004</v>
      </c>
      <c r="W51" s="50">
        <f t="shared" si="76"/>
        <v>34450369.920000002</v>
      </c>
      <c r="X51" s="50">
        <f t="shared" si="76"/>
        <v>0</v>
      </c>
      <c r="Y51" s="52">
        <f t="shared" si="5"/>
        <v>0.30880924691135858</v>
      </c>
      <c r="Z51" s="52">
        <f t="shared" si="6"/>
        <v>0.21675174329762045</v>
      </c>
      <c r="AA51" s="52">
        <f t="shared" si="7"/>
        <v>0.21675174329762045</v>
      </c>
      <c r="AB51" s="52">
        <f t="shared" si="8"/>
        <v>0.70189524914011869</v>
      </c>
      <c r="AC51" s="53">
        <f t="shared" si="9"/>
        <v>1</v>
      </c>
    </row>
    <row r="52" spans="1:29" ht="66" customHeight="1" x14ac:dyDescent="0.25">
      <c r="A52" s="54" t="s">
        <v>125</v>
      </c>
      <c r="B52" s="55" t="s">
        <v>42</v>
      </c>
      <c r="C52" s="55">
        <v>20</v>
      </c>
      <c r="D52" s="55" t="s">
        <v>39</v>
      </c>
      <c r="E52" s="69" t="s">
        <v>126</v>
      </c>
      <c r="F52" s="57">
        <v>105078212</v>
      </c>
      <c r="G52" s="57">
        <v>0</v>
      </c>
      <c r="H52" s="57">
        <v>0</v>
      </c>
      <c r="I52" s="57">
        <v>0</v>
      </c>
      <c r="J52" s="57">
        <v>37384287</v>
      </c>
      <c r="K52" s="57">
        <v>0</v>
      </c>
      <c r="L52" s="57">
        <f t="shared" si="1"/>
        <v>37384287</v>
      </c>
      <c r="M52" s="58">
        <f>+F52+L52</f>
        <v>142462499</v>
      </c>
      <c r="N52" s="65">
        <f t="shared" si="3"/>
        <v>1.3896894308915229E-5</v>
      </c>
      <c r="O52" s="57">
        <v>0</v>
      </c>
      <c r="P52" s="57">
        <v>132462499</v>
      </c>
      <c r="Q52" s="57">
        <f t="shared" ref="Q52:Q54" si="77">M52-P52</f>
        <v>10000000</v>
      </c>
      <c r="R52" s="57">
        <v>47713785.270000003</v>
      </c>
      <c r="S52" s="57">
        <f t="shared" ref="S52:S66" si="78">+M52-R52</f>
        <v>94748713.729999989</v>
      </c>
      <c r="T52" s="57">
        <f>P52-R52</f>
        <v>84748713.729999989</v>
      </c>
      <c r="U52" s="57">
        <v>33400050.27</v>
      </c>
      <c r="V52" s="57">
        <f t="shared" ref="V52:V66" si="79">+R52-U52</f>
        <v>14313735.000000004</v>
      </c>
      <c r="W52" s="57">
        <v>33400050.27</v>
      </c>
      <c r="X52" s="60">
        <f t="shared" ref="X52:X54" si="80">+U52-W52</f>
        <v>0</v>
      </c>
      <c r="Y52" s="61">
        <f t="shared" si="5"/>
        <v>0.33492172048729824</v>
      </c>
      <c r="Z52" s="61">
        <f t="shared" si="6"/>
        <v>0.23444801617582181</v>
      </c>
      <c r="AA52" s="61">
        <f t="shared" si="7"/>
        <v>0.23444801617582181</v>
      </c>
      <c r="AB52" s="61">
        <f t="shared" si="8"/>
        <v>0.70000839549823457</v>
      </c>
      <c r="AC52" s="62">
        <f t="shared" si="9"/>
        <v>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2703275</v>
      </c>
      <c r="Q53" s="57">
        <f t="shared" si="77"/>
        <v>271024</v>
      </c>
      <c r="R53" s="57">
        <v>1368065.76</v>
      </c>
      <c r="S53" s="57">
        <f t="shared" si="78"/>
        <v>1606233.24</v>
      </c>
      <c r="T53" s="57">
        <f>P53-R53</f>
        <v>1335209.24</v>
      </c>
      <c r="U53" s="57">
        <v>1050245.76</v>
      </c>
      <c r="V53" s="57">
        <f t="shared" si="79"/>
        <v>317820</v>
      </c>
      <c r="W53" s="57">
        <v>1050245.76</v>
      </c>
      <c r="X53" s="60">
        <f t="shared" si="80"/>
        <v>0</v>
      </c>
      <c r="Y53" s="61">
        <f t="shared" si="5"/>
        <v>0.45996241803530852</v>
      </c>
      <c r="Z53" s="61">
        <f t="shared" si="6"/>
        <v>0.35310698756244752</v>
      </c>
      <c r="AA53" s="61">
        <f t="shared" si="7"/>
        <v>0.35310698756244752</v>
      </c>
      <c r="AB53" s="61">
        <f t="shared" si="8"/>
        <v>0.76768660594210036</v>
      </c>
      <c r="AC53" s="62">
        <f t="shared" si="9"/>
        <v>1</v>
      </c>
    </row>
    <row r="54" spans="1:29" ht="42" customHeight="1" x14ac:dyDescent="0.25">
      <c r="A54" s="54" t="s">
        <v>541</v>
      </c>
      <c r="B54" s="55" t="s">
        <v>42</v>
      </c>
      <c r="C54" s="55">
        <v>20</v>
      </c>
      <c r="D54" s="55" t="s">
        <v>39</v>
      </c>
      <c r="E54" s="69" t="s">
        <v>542</v>
      </c>
      <c r="F54" s="57">
        <v>0</v>
      </c>
      <c r="G54" s="57">
        <v>0</v>
      </c>
      <c r="H54" s="57">
        <v>0</v>
      </c>
      <c r="I54" s="57">
        <v>0</v>
      </c>
      <c r="J54" s="57">
        <f>2500+13500000</f>
        <v>13502500</v>
      </c>
      <c r="K54" s="57">
        <v>0</v>
      </c>
      <c r="L54" s="57">
        <f t="shared" si="1"/>
        <v>13502500</v>
      </c>
      <c r="M54" s="58">
        <f>+F54+L54</f>
        <v>13502500</v>
      </c>
      <c r="N54" s="63"/>
      <c r="O54" s="57"/>
      <c r="P54" s="57">
        <v>2500</v>
      </c>
      <c r="Q54" s="57">
        <f t="shared" si="77"/>
        <v>13500000</v>
      </c>
      <c r="R54" s="57">
        <v>73.89</v>
      </c>
      <c r="S54" s="57">
        <f t="shared" si="78"/>
        <v>13502426.109999999</v>
      </c>
      <c r="T54" s="57">
        <f>P54-R54</f>
        <v>2426.11</v>
      </c>
      <c r="U54" s="57">
        <v>73.89</v>
      </c>
      <c r="V54" s="57">
        <f t="shared" si="79"/>
        <v>0</v>
      </c>
      <c r="W54" s="57">
        <v>73.89</v>
      </c>
      <c r="X54" s="60">
        <f t="shared" si="80"/>
        <v>0</v>
      </c>
      <c r="Y54" s="288">
        <f t="shared" si="5"/>
        <v>5.472319940751713E-6</v>
      </c>
      <c r="Z54" s="288">
        <f t="shared" si="6"/>
        <v>5.472319940751713E-6</v>
      </c>
      <c r="AA54" s="288">
        <f t="shared" si="7"/>
        <v>5.472319940751713E-6</v>
      </c>
      <c r="AB54" s="61">
        <f t="shared" si="8"/>
        <v>1</v>
      </c>
      <c r="AC54" s="62">
        <f t="shared" si="9"/>
        <v>1</v>
      </c>
    </row>
    <row r="55" spans="1:29" ht="67.5" customHeight="1" x14ac:dyDescent="0.25">
      <c r="A55" s="71" t="s">
        <v>129</v>
      </c>
      <c r="B55" s="47" t="s">
        <v>42</v>
      </c>
      <c r="C55" s="47">
        <v>20</v>
      </c>
      <c r="D55" s="47" t="s">
        <v>39</v>
      </c>
      <c r="E55" s="48" t="s">
        <v>130</v>
      </c>
      <c r="F55" s="50">
        <f>SUM(F56:F61)</f>
        <v>188131108</v>
      </c>
      <c r="G55" s="50">
        <f t="shared" ref="G55:X55" si="81">SUM(G56:G61)</f>
        <v>0</v>
      </c>
      <c r="H55" s="50">
        <f t="shared" si="81"/>
        <v>0</v>
      </c>
      <c r="I55" s="50">
        <f t="shared" si="81"/>
        <v>0</v>
      </c>
      <c r="J55" s="50">
        <f t="shared" si="81"/>
        <v>91321456</v>
      </c>
      <c r="K55" s="50">
        <f t="shared" si="81"/>
        <v>19094943</v>
      </c>
      <c r="L55" s="50">
        <f t="shared" si="1"/>
        <v>72226513</v>
      </c>
      <c r="M55" s="50">
        <f t="shared" si="81"/>
        <v>260357621</v>
      </c>
      <c r="N55" s="70">
        <f t="shared" ref="N55:N118" si="82">M55/$M$345</f>
        <v>2.5397296600543335E-5</v>
      </c>
      <c r="O55" s="50">
        <f t="shared" si="81"/>
        <v>0</v>
      </c>
      <c r="P55" s="50">
        <f t="shared" si="81"/>
        <v>222846463.49000001</v>
      </c>
      <c r="Q55" s="50">
        <f t="shared" si="81"/>
        <v>37511157.510000005</v>
      </c>
      <c r="R55" s="50">
        <f t="shared" si="81"/>
        <v>98017116.539999992</v>
      </c>
      <c r="S55" s="50">
        <f t="shared" si="81"/>
        <v>162340504.46000001</v>
      </c>
      <c r="T55" s="50">
        <f t="shared" si="81"/>
        <v>124829346.94999997</v>
      </c>
      <c r="U55" s="50">
        <f t="shared" si="81"/>
        <v>48341755.549999997</v>
      </c>
      <c r="V55" s="50">
        <f t="shared" si="81"/>
        <v>49675360.990000002</v>
      </c>
      <c r="W55" s="50">
        <f t="shared" si="81"/>
        <v>48341755.549999997</v>
      </c>
      <c r="X55" s="50">
        <f t="shared" si="81"/>
        <v>0</v>
      </c>
      <c r="Y55" s="52">
        <f t="shared" si="5"/>
        <v>0.37647108682099995</v>
      </c>
      <c r="Z55" s="52">
        <f t="shared" si="6"/>
        <v>0.1856744402730581</v>
      </c>
      <c r="AA55" s="52">
        <f t="shared" si="7"/>
        <v>0.1856744402730581</v>
      </c>
      <c r="AB55" s="52">
        <f t="shared" si="8"/>
        <v>0.49319707880074309</v>
      </c>
      <c r="AC55" s="53">
        <f t="shared" si="9"/>
        <v>1</v>
      </c>
    </row>
    <row r="56" spans="1:29" ht="70.5" customHeight="1" x14ac:dyDescent="0.25">
      <c r="A56" s="72" t="s">
        <v>131</v>
      </c>
      <c r="B56" s="55" t="s">
        <v>42</v>
      </c>
      <c r="C56" s="55">
        <v>20</v>
      </c>
      <c r="D56" s="55" t="s">
        <v>39</v>
      </c>
      <c r="E56" s="56" t="s">
        <v>132</v>
      </c>
      <c r="F56" s="57">
        <v>29626524</v>
      </c>
      <c r="G56" s="57">
        <v>0</v>
      </c>
      <c r="H56" s="57">
        <v>0</v>
      </c>
      <c r="I56" s="57">
        <v>0</v>
      </c>
      <c r="J56" s="57">
        <v>52225193</v>
      </c>
      <c r="K56" s="57">
        <v>0</v>
      </c>
      <c r="L56" s="57">
        <f t="shared" si="1"/>
        <v>52225193</v>
      </c>
      <c r="M56" s="58">
        <f t="shared" ref="M56:M61" si="83">+F56+L56</f>
        <v>81851717</v>
      </c>
      <c r="N56" s="64">
        <f t="shared" si="82"/>
        <v>7.9844497193064114E-6</v>
      </c>
      <c r="O56" s="57">
        <v>0</v>
      </c>
      <c r="P56" s="57">
        <v>52351717</v>
      </c>
      <c r="Q56" s="57">
        <f t="shared" ref="Q56:Q61" si="84">M56-P56</f>
        <v>29500000</v>
      </c>
      <c r="R56" s="57">
        <v>6369854.4199999999</v>
      </c>
      <c r="S56" s="57">
        <f t="shared" si="78"/>
        <v>75481862.579999998</v>
      </c>
      <c r="T56" s="57">
        <f t="shared" ref="T56:T66" si="85">P56-R56</f>
        <v>45981862.579999998</v>
      </c>
      <c r="U56" s="57">
        <v>990029.42</v>
      </c>
      <c r="V56" s="57">
        <f t="shared" si="79"/>
        <v>5379825</v>
      </c>
      <c r="W56" s="57">
        <v>990029.42</v>
      </c>
      <c r="X56" s="60">
        <f t="shared" ref="X56:X66" si="86">+U56-W56</f>
        <v>0</v>
      </c>
      <c r="Y56" s="61">
        <f t="shared" si="5"/>
        <v>7.7821879045005246E-2</v>
      </c>
      <c r="Z56" s="61">
        <f t="shared" si="6"/>
        <v>1.2095401981610233E-2</v>
      </c>
      <c r="AA56" s="61">
        <f t="shared" si="7"/>
        <v>1.2095401981610233E-2</v>
      </c>
      <c r="AB56" s="61">
        <f t="shared" si="8"/>
        <v>0.15542418314797218</v>
      </c>
      <c r="AC56" s="62">
        <f t="shared" si="9"/>
        <v>1</v>
      </c>
    </row>
    <row r="57" spans="1:29" ht="70.5" customHeight="1" x14ac:dyDescent="0.25">
      <c r="A57" s="72" t="s">
        <v>133</v>
      </c>
      <c r="B57" s="55" t="s">
        <v>42</v>
      </c>
      <c r="C57" s="55">
        <v>20</v>
      </c>
      <c r="D57" s="55" t="s">
        <v>39</v>
      </c>
      <c r="E57" s="56" t="s">
        <v>134</v>
      </c>
      <c r="F57" s="57">
        <v>67160143</v>
      </c>
      <c r="G57" s="57">
        <v>0</v>
      </c>
      <c r="H57" s="57">
        <v>0</v>
      </c>
      <c r="I57" s="57">
        <v>0</v>
      </c>
      <c r="J57" s="57">
        <v>18941847</v>
      </c>
      <c r="K57" s="57">
        <v>0</v>
      </c>
      <c r="L57" s="57">
        <f t="shared" si="1"/>
        <v>18941847</v>
      </c>
      <c r="M57" s="58">
        <f t="shared" si="83"/>
        <v>86101990</v>
      </c>
      <c r="N57" s="65">
        <f t="shared" si="82"/>
        <v>8.3990542298242008E-6</v>
      </c>
      <c r="O57" s="57">
        <v>0</v>
      </c>
      <c r="P57" s="57">
        <v>82750130.409999996</v>
      </c>
      <c r="Q57" s="57">
        <f t="shared" si="84"/>
        <v>3351859.5900000036</v>
      </c>
      <c r="R57" s="57">
        <v>36651909.479999997</v>
      </c>
      <c r="S57" s="57">
        <f t="shared" si="78"/>
        <v>49450080.520000003</v>
      </c>
      <c r="T57" s="57">
        <f t="shared" si="85"/>
        <v>46098220.93</v>
      </c>
      <c r="U57" s="57">
        <v>27252730.489999998</v>
      </c>
      <c r="V57" s="57">
        <f t="shared" si="79"/>
        <v>9399178.9899999984</v>
      </c>
      <c r="W57" s="57">
        <v>27252730.489999998</v>
      </c>
      <c r="X57" s="60">
        <f t="shared" si="86"/>
        <v>0</v>
      </c>
      <c r="Y57" s="61">
        <f t="shared" si="5"/>
        <v>0.4256801669740734</v>
      </c>
      <c r="Z57" s="61">
        <f t="shared" si="6"/>
        <v>0.31651684810072334</v>
      </c>
      <c r="AA57" s="61">
        <f t="shared" si="7"/>
        <v>0.31651684810072334</v>
      </c>
      <c r="AB57" s="61">
        <f t="shared" si="8"/>
        <v>0.74355554394433698</v>
      </c>
      <c r="AC57" s="62">
        <f t="shared" si="9"/>
        <v>1</v>
      </c>
    </row>
    <row r="58" spans="1:29" ht="70.5" customHeight="1" x14ac:dyDescent="0.25">
      <c r="A58" s="72" t="s">
        <v>135</v>
      </c>
      <c r="B58" s="55" t="s">
        <v>42</v>
      </c>
      <c r="C58" s="55">
        <v>20</v>
      </c>
      <c r="D58" s="55" t="s">
        <v>39</v>
      </c>
      <c r="E58" s="56" t="s">
        <v>136</v>
      </c>
      <c r="F58" s="57">
        <v>36885931</v>
      </c>
      <c r="G58" s="57">
        <v>0</v>
      </c>
      <c r="H58" s="57">
        <v>0</v>
      </c>
      <c r="I58" s="57">
        <v>0</v>
      </c>
      <c r="J58" s="57">
        <v>0</v>
      </c>
      <c r="K58" s="57">
        <v>9208798</v>
      </c>
      <c r="L58" s="57">
        <f t="shared" si="1"/>
        <v>-9208798</v>
      </c>
      <c r="M58" s="58">
        <f t="shared" si="83"/>
        <v>27677133</v>
      </c>
      <c r="N58" s="64">
        <f t="shared" si="82"/>
        <v>2.699841676052516E-6</v>
      </c>
      <c r="O58" s="57">
        <v>0</v>
      </c>
      <c r="P58" s="57">
        <v>25677133</v>
      </c>
      <c r="Q58" s="57">
        <f t="shared" si="84"/>
        <v>2000000</v>
      </c>
      <c r="R58" s="57">
        <v>19933302.420000002</v>
      </c>
      <c r="S58" s="57">
        <f t="shared" si="78"/>
        <v>7743830.5799999982</v>
      </c>
      <c r="T58" s="57">
        <f t="shared" si="85"/>
        <v>5743830.5799999982</v>
      </c>
      <c r="U58" s="57">
        <v>5825159.4199999999</v>
      </c>
      <c r="V58" s="57">
        <f t="shared" si="79"/>
        <v>14108143.000000002</v>
      </c>
      <c r="W58" s="57">
        <v>5825159.4199999999</v>
      </c>
      <c r="X58" s="60">
        <f t="shared" si="86"/>
        <v>0</v>
      </c>
      <c r="Y58" s="61">
        <f t="shared" si="5"/>
        <v>0.72020835467315214</v>
      </c>
      <c r="Z58" s="61">
        <f t="shared" si="6"/>
        <v>0.21046831042796232</v>
      </c>
      <c r="AA58" s="61">
        <f t="shared" si="7"/>
        <v>0.21046831042796232</v>
      </c>
      <c r="AB58" s="61">
        <f t="shared" si="8"/>
        <v>0.29223253113118619</v>
      </c>
      <c r="AC58" s="62">
        <f t="shared" si="9"/>
        <v>1</v>
      </c>
    </row>
    <row r="59" spans="1:29" ht="42" customHeight="1" x14ac:dyDescent="0.25">
      <c r="A59" s="72" t="s">
        <v>137</v>
      </c>
      <c r="B59" s="55" t="s">
        <v>42</v>
      </c>
      <c r="C59" s="55">
        <v>20</v>
      </c>
      <c r="D59" s="55" t="s">
        <v>39</v>
      </c>
      <c r="E59" s="56" t="s">
        <v>138</v>
      </c>
      <c r="F59" s="57">
        <v>38212556</v>
      </c>
      <c r="G59" s="57">
        <v>0</v>
      </c>
      <c r="H59" s="57">
        <v>0</v>
      </c>
      <c r="I59" s="57">
        <v>0</v>
      </c>
      <c r="J59" s="57">
        <v>0</v>
      </c>
      <c r="K59" s="57">
        <v>9886145</v>
      </c>
      <c r="L59" s="57">
        <f t="shared" si="1"/>
        <v>-9886145</v>
      </c>
      <c r="M59" s="58">
        <f t="shared" si="83"/>
        <v>28326411</v>
      </c>
      <c r="N59" s="64">
        <f t="shared" si="82"/>
        <v>2.7631772752904873E-6</v>
      </c>
      <c r="O59" s="57">
        <v>0</v>
      </c>
      <c r="P59" s="57">
        <v>28326411</v>
      </c>
      <c r="Q59" s="57">
        <f t="shared" si="84"/>
        <v>0</v>
      </c>
      <c r="R59" s="57">
        <v>18054570.120000001</v>
      </c>
      <c r="S59" s="57">
        <f t="shared" si="78"/>
        <v>10271840.879999999</v>
      </c>
      <c r="T59" s="57">
        <f t="shared" si="85"/>
        <v>10271840.879999999</v>
      </c>
      <c r="U59" s="57">
        <v>10000226.119999999</v>
      </c>
      <c r="V59" s="57">
        <f t="shared" si="79"/>
        <v>8054344.0000000019</v>
      </c>
      <c r="W59" s="57">
        <v>10000226.119999999</v>
      </c>
      <c r="X59" s="60">
        <f t="shared" si="86"/>
        <v>0</v>
      </c>
      <c r="Y59" s="61">
        <f t="shared" si="5"/>
        <v>0.63737584404886316</v>
      </c>
      <c r="Z59" s="61">
        <f t="shared" si="6"/>
        <v>0.35303540995715976</v>
      </c>
      <c r="AA59" s="61">
        <f t="shared" si="7"/>
        <v>0.35303540995715976</v>
      </c>
      <c r="AB59" s="61">
        <f t="shared" si="8"/>
        <v>0.55388890754713793</v>
      </c>
      <c r="AC59" s="62">
        <f t="shared" si="9"/>
        <v>1</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83"/>
        <v>12350190</v>
      </c>
      <c r="N60" s="63">
        <f t="shared" si="82"/>
        <v>1.2047330794402377E-6</v>
      </c>
      <c r="O60" s="57">
        <v>0</v>
      </c>
      <c r="P60" s="57">
        <v>11690893</v>
      </c>
      <c r="Q60" s="57">
        <f t="shared" si="84"/>
        <v>659297</v>
      </c>
      <c r="R60" s="57">
        <v>11080806.32</v>
      </c>
      <c r="S60" s="57">
        <f t="shared" si="78"/>
        <v>1269383.6799999997</v>
      </c>
      <c r="T60" s="57">
        <f t="shared" si="85"/>
        <v>610086.6799999997</v>
      </c>
      <c r="U60" s="57">
        <v>870001.32</v>
      </c>
      <c r="V60" s="57">
        <f t="shared" si="79"/>
        <v>10210805</v>
      </c>
      <c r="W60" s="57">
        <v>870001.32</v>
      </c>
      <c r="X60" s="60">
        <f t="shared" si="86"/>
        <v>0</v>
      </c>
      <c r="Y60" s="61">
        <f t="shared" si="5"/>
        <v>0.89721747762585036</v>
      </c>
      <c r="Z60" s="61">
        <f t="shared" si="6"/>
        <v>7.0444367252649548E-2</v>
      </c>
      <c r="AA60" s="61">
        <f t="shared" si="7"/>
        <v>7.0444367252649548E-2</v>
      </c>
      <c r="AB60" s="61">
        <f t="shared" si="8"/>
        <v>7.8514261045219663E-2</v>
      </c>
      <c r="AC60" s="62">
        <f t="shared" si="9"/>
        <v>1</v>
      </c>
    </row>
    <row r="61" spans="1:29" ht="42" customHeight="1" x14ac:dyDescent="0.25">
      <c r="A61" s="72" t="s">
        <v>141</v>
      </c>
      <c r="B61" s="55" t="s">
        <v>42</v>
      </c>
      <c r="C61" s="55">
        <v>20</v>
      </c>
      <c r="D61" s="55" t="s">
        <v>39</v>
      </c>
      <c r="E61" s="56" t="s">
        <v>142</v>
      </c>
      <c r="F61" s="57">
        <v>13895764</v>
      </c>
      <c r="G61" s="57">
        <v>0</v>
      </c>
      <c r="H61" s="57">
        <v>0</v>
      </c>
      <c r="I61" s="57">
        <v>0</v>
      </c>
      <c r="J61" s="57">
        <v>10154416</v>
      </c>
      <c r="K61" s="57">
        <v>0</v>
      </c>
      <c r="L61" s="57">
        <f t="shared" si="1"/>
        <v>10154416</v>
      </c>
      <c r="M61" s="58">
        <f t="shared" si="83"/>
        <v>24050180</v>
      </c>
      <c r="N61" s="64">
        <f t="shared" si="82"/>
        <v>2.3460406206294815E-6</v>
      </c>
      <c r="O61" s="57">
        <v>0</v>
      </c>
      <c r="P61" s="57">
        <v>22050179.079999998</v>
      </c>
      <c r="Q61" s="57">
        <f t="shared" si="84"/>
        <v>2000000.9200000018</v>
      </c>
      <c r="R61" s="57">
        <v>5926673.7800000003</v>
      </c>
      <c r="S61" s="57">
        <f t="shared" si="78"/>
        <v>18123506.219999999</v>
      </c>
      <c r="T61" s="57">
        <f t="shared" si="85"/>
        <v>16123505.299999997</v>
      </c>
      <c r="U61" s="57">
        <v>3403608.78</v>
      </c>
      <c r="V61" s="57">
        <f t="shared" si="79"/>
        <v>2523065.0000000005</v>
      </c>
      <c r="W61" s="57">
        <v>3403608.78</v>
      </c>
      <c r="X61" s="60">
        <f t="shared" si="86"/>
        <v>0</v>
      </c>
      <c r="Y61" s="61">
        <f t="shared" si="5"/>
        <v>0.24642949782496432</v>
      </c>
      <c r="Z61" s="61">
        <f t="shared" si="6"/>
        <v>0.14152113539274966</v>
      </c>
      <c r="AA61" s="61">
        <f t="shared" si="7"/>
        <v>0.14152113539274966</v>
      </c>
      <c r="AB61" s="61">
        <f t="shared" si="8"/>
        <v>0.57428650645252821</v>
      </c>
      <c r="AC61" s="62">
        <f t="shared" si="9"/>
        <v>1</v>
      </c>
    </row>
    <row r="62" spans="1:29" ht="42" customHeight="1" x14ac:dyDescent="0.25">
      <c r="A62" s="46" t="s">
        <v>143</v>
      </c>
      <c r="B62" s="47" t="s">
        <v>42</v>
      </c>
      <c r="C62" s="47">
        <v>20</v>
      </c>
      <c r="D62" s="47" t="s">
        <v>39</v>
      </c>
      <c r="E62" s="48" t="s">
        <v>144</v>
      </c>
      <c r="F62" s="50">
        <f>SUM(F63:F66)</f>
        <v>101787478</v>
      </c>
      <c r="G62" s="50">
        <f t="shared" ref="G62:S62" si="87">SUM(G63:G66)</f>
        <v>0</v>
      </c>
      <c r="H62" s="50">
        <f t="shared" si="87"/>
        <v>0</v>
      </c>
      <c r="I62" s="50">
        <f t="shared" si="87"/>
        <v>0</v>
      </c>
      <c r="J62" s="50">
        <f t="shared" si="87"/>
        <v>40734704</v>
      </c>
      <c r="K62" s="50">
        <f t="shared" si="87"/>
        <v>30018682</v>
      </c>
      <c r="L62" s="50">
        <f t="shared" si="1"/>
        <v>10716022</v>
      </c>
      <c r="M62" s="50">
        <f t="shared" si="87"/>
        <v>112503500</v>
      </c>
      <c r="N62" s="70">
        <f t="shared" si="82"/>
        <v>1.0974461769641178E-5</v>
      </c>
      <c r="O62" s="50">
        <f t="shared" si="87"/>
        <v>0</v>
      </c>
      <c r="P62" s="50">
        <f t="shared" si="87"/>
        <v>37503500</v>
      </c>
      <c r="Q62" s="50">
        <f t="shared" si="87"/>
        <v>75000000</v>
      </c>
      <c r="R62" s="50">
        <f t="shared" si="87"/>
        <v>37500104.519999996</v>
      </c>
      <c r="S62" s="50">
        <f t="shared" si="87"/>
        <v>75003395.480000004</v>
      </c>
      <c r="T62" s="50">
        <f>SUM(T63:T66)</f>
        <v>3395.480000000447</v>
      </c>
      <c r="U62" s="50">
        <f>SUM(U63:U66)</f>
        <v>10446354.52</v>
      </c>
      <c r="V62" s="50">
        <f>SUM(V63:V66)</f>
        <v>27053750</v>
      </c>
      <c r="W62" s="50">
        <f>SUM(W63:W66)</f>
        <v>10446354.52</v>
      </c>
      <c r="X62" s="50">
        <f>SUM(X63:X66)</f>
        <v>0</v>
      </c>
      <c r="Y62" s="52">
        <f t="shared" si="5"/>
        <v>0.33332389232334991</v>
      </c>
      <c r="Z62" s="52">
        <f t="shared" si="6"/>
        <v>9.2853595843684855E-2</v>
      </c>
      <c r="AA62" s="52">
        <f t="shared" si="7"/>
        <v>9.2853595843684855E-2</v>
      </c>
      <c r="AB62" s="52">
        <f t="shared" si="8"/>
        <v>0.27856867744004893</v>
      </c>
      <c r="AC62" s="53">
        <f t="shared" si="9"/>
        <v>1</v>
      </c>
    </row>
    <row r="63" spans="1:29" ht="54.75" customHeight="1" x14ac:dyDescent="0.25">
      <c r="A63" s="54" t="s">
        <v>145</v>
      </c>
      <c r="B63" s="55" t="s">
        <v>42</v>
      </c>
      <c r="C63" s="55">
        <v>20</v>
      </c>
      <c r="D63" s="55" t="s">
        <v>39</v>
      </c>
      <c r="E63" s="69" t="s">
        <v>146</v>
      </c>
      <c r="F63" s="57">
        <v>25266796</v>
      </c>
      <c r="G63" s="57">
        <v>0</v>
      </c>
      <c r="H63" s="57">
        <v>0</v>
      </c>
      <c r="I63" s="57">
        <v>0</v>
      </c>
      <c r="J63" s="57">
        <v>31234204</v>
      </c>
      <c r="K63" s="57">
        <v>0</v>
      </c>
      <c r="L63" s="57">
        <f t="shared" si="1"/>
        <v>31234204</v>
      </c>
      <c r="M63" s="58">
        <f>+F63+L63</f>
        <v>56501000</v>
      </c>
      <c r="N63" s="64">
        <f t="shared" si="82"/>
        <v>5.5115446581350464E-6</v>
      </c>
      <c r="O63" s="57">
        <v>0</v>
      </c>
      <c r="P63" s="57">
        <v>6501000</v>
      </c>
      <c r="Q63" s="57">
        <f t="shared" ref="Q63:Q66" si="88">M63-P63</f>
        <v>50000000</v>
      </c>
      <c r="R63" s="57">
        <v>6500000</v>
      </c>
      <c r="S63" s="57">
        <f t="shared" si="78"/>
        <v>50001000</v>
      </c>
      <c r="T63" s="57">
        <f t="shared" si="85"/>
        <v>1000</v>
      </c>
      <c r="U63" s="57">
        <v>5000000</v>
      </c>
      <c r="V63" s="57">
        <f t="shared" si="79"/>
        <v>1500000</v>
      </c>
      <c r="W63" s="57">
        <v>5000000</v>
      </c>
      <c r="X63" s="60">
        <f t="shared" si="86"/>
        <v>0</v>
      </c>
      <c r="Y63" s="61">
        <f t="shared" si="5"/>
        <v>0.11504221164227182</v>
      </c>
      <c r="Z63" s="61">
        <f t="shared" si="6"/>
        <v>8.84940089555937E-2</v>
      </c>
      <c r="AA63" s="61">
        <f t="shared" si="7"/>
        <v>8.84940089555937E-2</v>
      </c>
      <c r="AB63" s="61">
        <f t="shared" si="8"/>
        <v>0.76923076923076927</v>
      </c>
      <c r="AC63" s="62">
        <f t="shared" si="9"/>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82"/>
        <v>3.4141707763531021E-7</v>
      </c>
      <c r="O64" s="57"/>
      <c r="P64" s="57">
        <v>3500000</v>
      </c>
      <c r="Q64" s="57">
        <f t="shared" si="88"/>
        <v>0</v>
      </c>
      <c r="R64" s="57">
        <v>3500000</v>
      </c>
      <c r="S64" s="57">
        <f t="shared" si="78"/>
        <v>0</v>
      </c>
      <c r="T64" s="57">
        <f t="shared" si="85"/>
        <v>0</v>
      </c>
      <c r="U64" s="57">
        <v>0</v>
      </c>
      <c r="V64" s="57">
        <f t="shared" si="79"/>
        <v>3500000</v>
      </c>
      <c r="W64" s="57">
        <v>0</v>
      </c>
      <c r="X64" s="60">
        <f t="shared" si="86"/>
        <v>0</v>
      </c>
      <c r="Y64" s="61">
        <f t="shared" si="5"/>
        <v>1</v>
      </c>
      <c r="Z64" s="61">
        <f t="shared" si="6"/>
        <v>0</v>
      </c>
      <c r="AA64" s="61">
        <f t="shared" si="7"/>
        <v>0</v>
      </c>
      <c r="AB64" s="61">
        <f t="shared" si="8"/>
        <v>0</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30018682</v>
      </c>
      <c r="L65" s="57">
        <f t="shared" si="1"/>
        <v>-30018682</v>
      </c>
      <c r="M65" s="58">
        <f>+F65+L65</f>
        <v>41502000</v>
      </c>
      <c r="N65" s="64">
        <f t="shared" si="82"/>
        <v>4.0484261588630413E-6</v>
      </c>
      <c r="O65" s="57">
        <v>0</v>
      </c>
      <c r="P65" s="57">
        <v>26502000</v>
      </c>
      <c r="Q65" s="57">
        <f t="shared" si="88"/>
        <v>15000000</v>
      </c>
      <c r="R65" s="57">
        <v>26500104.52</v>
      </c>
      <c r="S65" s="57">
        <f t="shared" si="78"/>
        <v>15001895.48</v>
      </c>
      <c r="T65" s="57">
        <f t="shared" si="85"/>
        <v>1895.480000000447</v>
      </c>
      <c r="U65" s="57">
        <v>4446354.5199999996</v>
      </c>
      <c r="V65" s="57">
        <f t="shared" si="79"/>
        <v>22053750</v>
      </c>
      <c r="W65" s="57">
        <v>4446354.5199999996</v>
      </c>
      <c r="X65" s="60">
        <f t="shared" si="86"/>
        <v>0</v>
      </c>
      <c r="Y65" s="61">
        <f t="shared" si="5"/>
        <v>0.63852596308611631</v>
      </c>
      <c r="Z65" s="61">
        <f t="shared" si="6"/>
        <v>0.10713590959471832</v>
      </c>
      <c r="AA65" s="61">
        <f t="shared" si="7"/>
        <v>0.10713590959471832</v>
      </c>
      <c r="AB65" s="61">
        <f t="shared" si="8"/>
        <v>0.16778630124436958</v>
      </c>
      <c r="AC65" s="62">
        <f t="shared" si="9"/>
        <v>1</v>
      </c>
    </row>
    <row r="66" spans="1:29" ht="47.25" customHeight="1" x14ac:dyDescent="0.25">
      <c r="A66" s="54" t="s">
        <v>149</v>
      </c>
      <c r="B66" s="55" t="s">
        <v>42</v>
      </c>
      <c r="C66" s="55">
        <v>20</v>
      </c>
      <c r="D66" s="55" t="s">
        <v>39</v>
      </c>
      <c r="E66" s="69" t="s">
        <v>150</v>
      </c>
      <c r="F66" s="57">
        <v>5000000</v>
      </c>
      <c r="G66" s="57">
        <v>0</v>
      </c>
      <c r="H66" s="57">
        <v>0</v>
      </c>
      <c r="I66" s="57">
        <v>0</v>
      </c>
      <c r="J66" s="57">
        <v>6000500</v>
      </c>
      <c r="K66" s="57">
        <v>0</v>
      </c>
      <c r="L66" s="57">
        <f t="shared" si="1"/>
        <v>6000500</v>
      </c>
      <c r="M66" s="58">
        <f>+F66+L66</f>
        <v>11000500</v>
      </c>
      <c r="N66" s="63">
        <f t="shared" si="82"/>
        <v>1.0730738750077799E-6</v>
      </c>
      <c r="O66" s="57">
        <v>0</v>
      </c>
      <c r="P66" s="57">
        <v>1000500</v>
      </c>
      <c r="Q66" s="57">
        <f t="shared" si="88"/>
        <v>10000000</v>
      </c>
      <c r="R66" s="57">
        <v>1000000</v>
      </c>
      <c r="S66" s="57">
        <f t="shared" si="78"/>
        <v>10000500</v>
      </c>
      <c r="T66" s="57">
        <f t="shared" si="85"/>
        <v>500</v>
      </c>
      <c r="U66" s="57">
        <v>1000000</v>
      </c>
      <c r="V66" s="57">
        <f t="shared" si="79"/>
        <v>0</v>
      </c>
      <c r="W66" s="57">
        <v>1000000</v>
      </c>
      <c r="X66" s="60">
        <f t="shared" si="86"/>
        <v>0</v>
      </c>
      <c r="Y66" s="61">
        <f t="shared" si="5"/>
        <v>9.0904958865506119E-2</v>
      </c>
      <c r="Z66" s="61">
        <f t="shared" si="6"/>
        <v>9.0904958865506119E-2</v>
      </c>
      <c r="AA66" s="61">
        <f t="shared" si="7"/>
        <v>9.0904958865506119E-2</v>
      </c>
      <c r="AB66" s="61">
        <f t="shared" si="8"/>
        <v>1</v>
      </c>
      <c r="AC66" s="62">
        <f t="shared" si="9"/>
        <v>1</v>
      </c>
    </row>
    <row r="67" spans="1:29" ht="42" customHeight="1" x14ac:dyDescent="0.25">
      <c r="A67" s="46" t="s">
        <v>151</v>
      </c>
      <c r="B67" s="47" t="s">
        <v>42</v>
      </c>
      <c r="C67" s="47">
        <v>20</v>
      </c>
      <c r="D67" s="47" t="s">
        <v>39</v>
      </c>
      <c r="E67" s="48" t="s">
        <v>152</v>
      </c>
      <c r="F67" s="50">
        <f t="shared" ref="F67:K67" si="89">+F70+F80+F87+F93+F76+F68</f>
        <v>21432270903</v>
      </c>
      <c r="G67" s="50">
        <f t="shared" si="89"/>
        <v>0</v>
      </c>
      <c r="H67" s="50">
        <f t="shared" si="89"/>
        <v>0</v>
      </c>
      <c r="I67" s="50">
        <f t="shared" si="89"/>
        <v>0</v>
      </c>
      <c r="J67" s="50">
        <f t="shared" si="89"/>
        <v>480087916</v>
      </c>
      <c r="K67" s="50">
        <f t="shared" si="89"/>
        <v>103917238</v>
      </c>
      <c r="L67" s="50">
        <f t="shared" si="1"/>
        <v>376170678</v>
      </c>
      <c r="M67" s="50">
        <f t="shared" ref="M67:X67" si="90">+M70+M80+M87+M93+M76+M68</f>
        <v>21808441581</v>
      </c>
      <c r="N67" s="51">
        <f t="shared" si="82"/>
        <v>2.1273641121044014E-3</v>
      </c>
      <c r="O67" s="50">
        <f t="shared" si="90"/>
        <v>0</v>
      </c>
      <c r="P67" s="50">
        <f t="shared" si="90"/>
        <v>15899572386.709999</v>
      </c>
      <c r="Q67" s="50">
        <f t="shared" si="90"/>
        <v>5908869194.2900009</v>
      </c>
      <c r="R67" s="50">
        <f t="shared" si="90"/>
        <v>14086599981.030001</v>
      </c>
      <c r="S67" s="50">
        <f t="shared" si="90"/>
        <v>7721841599.9700003</v>
      </c>
      <c r="T67" s="50">
        <f t="shared" si="90"/>
        <v>1812972405.6799994</v>
      </c>
      <c r="U67" s="50">
        <f t="shared" si="90"/>
        <v>8991061255.4799995</v>
      </c>
      <c r="V67" s="50">
        <f t="shared" si="90"/>
        <v>5095538725.5500002</v>
      </c>
      <c r="W67" s="50">
        <f t="shared" si="90"/>
        <v>8021943677.7799988</v>
      </c>
      <c r="X67" s="50">
        <f t="shared" si="90"/>
        <v>969117577.70000029</v>
      </c>
      <c r="Y67" s="52">
        <f t="shared" si="5"/>
        <v>0.64592419080978991</v>
      </c>
      <c r="Z67" s="52">
        <f t="shared" si="6"/>
        <v>0.41227435816932523</v>
      </c>
      <c r="AA67" s="52">
        <f t="shared" si="7"/>
        <v>0.36783663096628116</v>
      </c>
      <c r="AB67" s="52">
        <f t="shared" si="8"/>
        <v>0.63827050300200128</v>
      </c>
      <c r="AC67" s="53">
        <f t="shared" si="9"/>
        <v>0.89221321597499637</v>
      </c>
    </row>
    <row r="68" spans="1:29" ht="42" customHeight="1" x14ac:dyDescent="0.25">
      <c r="A68" s="46" t="s">
        <v>153</v>
      </c>
      <c r="B68" s="47" t="s">
        <v>42</v>
      </c>
      <c r="C68" s="47">
        <v>20</v>
      </c>
      <c r="D68" s="47" t="s">
        <v>39</v>
      </c>
      <c r="E68" s="48" t="s">
        <v>154</v>
      </c>
      <c r="F68" s="50">
        <f>SUM(F69)</f>
        <v>31530000</v>
      </c>
      <c r="G68" s="50">
        <f t="shared" ref="G68:X68" si="91">+G69</f>
        <v>0</v>
      </c>
      <c r="H68" s="50">
        <f t="shared" si="91"/>
        <v>0</v>
      </c>
      <c r="I68" s="50">
        <f t="shared" si="91"/>
        <v>0</v>
      </c>
      <c r="J68" s="50">
        <f t="shared" si="91"/>
        <v>0</v>
      </c>
      <c r="K68" s="50">
        <f t="shared" si="91"/>
        <v>4029000</v>
      </c>
      <c r="L68" s="50">
        <f t="shared" si="1"/>
        <v>-4029000</v>
      </c>
      <c r="M68" s="50">
        <f t="shared" si="91"/>
        <v>27501000</v>
      </c>
      <c r="N68" s="68">
        <f t="shared" si="82"/>
        <v>2.6826603005853334E-6</v>
      </c>
      <c r="O68" s="50">
        <f t="shared" si="91"/>
        <v>0</v>
      </c>
      <c r="P68" s="50">
        <f t="shared" si="91"/>
        <v>27501000</v>
      </c>
      <c r="Q68" s="50">
        <f t="shared" si="91"/>
        <v>0</v>
      </c>
      <c r="R68" s="50">
        <f t="shared" si="91"/>
        <v>27500000</v>
      </c>
      <c r="S68" s="50">
        <f>+S69</f>
        <v>1000</v>
      </c>
      <c r="T68" s="50">
        <f t="shared" si="91"/>
        <v>1000</v>
      </c>
      <c r="U68" s="50">
        <f t="shared" si="91"/>
        <v>0</v>
      </c>
      <c r="V68" s="50">
        <f t="shared" si="91"/>
        <v>27500000</v>
      </c>
      <c r="W68" s="50">
        <f t="shared" si="91"/>
        <v>0</v>
      </c>
      <c r="X68" s="50">
        <f t="shared" si="91"/>
        <v>0</v>
      </c>
      <c r="Y68" s="52">
        <f t="shared" si="5"/>
        <v>0.99996363768590235</v>
      </c>
      <c r="Z68" s="52">
        <f t="shared" si="6"/>
        <v>0</v>
      </c>
      <c r="AA68" s="52">
        <f t="shared" si="7"/>
        <v>0</v>
      </c>
      <c r="AB68" s="52">
        <f t="shared" si="8"/>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4029000</v>
      </c>
      <c r="L69" s="57">
        <f t="shared" si="1"/>
        <v>-4029000</v>
      </c>
      <c r="M69" s="58">
        <f>+F69+L69</f>
        <v>27501000</v>
      </c>
      <c r="N69" s="64">
        <f t="shared" si="82"/>
        <v>2.6826603005853334E-6</v>
      </c>
      <c r="O69" s="57">
        <v>0</v>
      </c>
      <c r="P69" s="57">
        <v>27501000</v>
      </c>
      <c r="Q69" s="57">
        <f t="shared" ref="Q69" si="92">M69-P69</f>
        <v>0</v>
      </c>
      <c r="R69" s="57">
        <v>27500000</v>
      </c>
      <c r="S69" s="57">
        <f t="shared" ref="S69" si="93">+M69-R69</f>
        <v>1000</v>
      </c>
      <c r="T69" s="57">
        <f t="shared" ref="T69:T93" si="94">P69-R69</f>
        <v>1000</v>
      </c>
      <c r="U69" s="57">
        <v>0</v>
      </c>
      <c r="V69" s="57">
        <f t="shared" ref="V69" si="95">+R69-U69</f>
        <v>27500000</v>
      </c>
      <c r="W69" s="57">
        <v>0</v>
      </c>
      <c r="X69" s="60">
        <f t="shared" ref="X69" si="96">+U69-W69</f>
        <v>0</v>
      </c>
      <c r="Y69" s="61">
        <f t="shared" si="5"/>
        <v>0.99996363768590235</v>
      </c>
      <c r="Z69" s="61">
        <f t="shared" si="6"/>
        <v>0</v>
      </c>
      <c r="AA69" s="61">
        <f t="shared" si="7"/>
        <v>0</v>
      </c>
      <c r="AB69" s="61">
        <f t="shared" si="8"/>
        <v>0</v>
      </c>
      <c r="AC69" s="62" t="s">
        <v>41</v>
      </c>
    </row>
    <row r="70" spans="1:29" ht="90" customHeight="1" x14ac:dyDescent="0.25">
      <c r="A70" s="46" t="s">
        <v>157</v>
      </c>
      <c r="B70" s="47" t="s">
        <v>42</v>
      </c>
      <c r="C70" s="47">
        <v>20</v>
      </c>
      <c r="D70" s="47" t="s">
        <v>39</v>
      </c>
      <c r="E70" s="48" t="s">
        <v>158</v>
      </c>
      <c r="F70" s="50">
        <f>SUM(F71:F75)</f>
        <v>825691953</v>
      </c>
      <c r="G70" s="50">
        <f t="shared" ref="G70:X70" si="97">SUM(G71:G75)</f>
        <v>0</v>
      </c>
      <c r="H70" s="50">
        <f t="shared" si="97"/>
        <v>0</v>
      </c>
      <c r="I70" s="50">
        <f t="shared" si="97"/>
        <v>0</v>
      </c>
      <c r="J70" s="50">
        <f t="shared" si="97"/>
        <v>71880206</v>
      </c>
      <c r="K70" s="50">
        <f t="shared" si="97"/>
        <v>1968048</v>
      </c>
      <c r="L70" s="50">
        <f t="shared" si="1"/>
        <v>69912158</v>
      </c>
      <c r="M70" s="50">
        <f t="shared" si="97"/>
        <v>895604111</v>
      </c>
      <c r="N70" s="51">
        <f t="shared" si="82"/>
        <v>8.7364153798797143E-5</v>
      </c>
      <c r="O70" s="50">
        <f t="shared" si="97"/>
        <v>0</v>
      </c>
      <c r="P70" s="50">
        <f t="shared" si="97"/>
        <v>789190225.83000004</v>
      </c>
      <c r="Q70" s="50">
        <f t="shared" si="97"/>
        <v>106413885.17</v>
      </c>
      <c r="R70" s="50">
        <f t="shared" si="97"/>
        <v>772305942.01999998</v>
      </c>
      <c r="S70" s="50">
        <f t="shared" si="97"/>
        <v>123298168.98000005</v>
      </c>
      <c r="T70" s="50">
        <f t="shared" si="97"/>
        <v>16884283.81000004</v>
      </c>
      <c r="U70" s="50">
        <f t="shared" si="97"/>
        <v>59279863.020000003</v>
      </c>
      <c r="V70" s="50">
        <f t="shared" si="97"/>
        <v>713026079</v>
      </c>
      <c r="W70" s="50">
        <f t="shared" si="97"/>
        <v>13251910.02</v>
      </c>
      <c r="X70" s="50">
        <f t="shared" si="97"/>
        <v>46027953</v>
      </c>
      <c r="Y70" s="52">
        <f t="shared" si="5"/>
        <v>0.86232960806496339</v>
      </c>
      <c r="Z70" s="52">
        <f t="shared" si="6"/>
        <v>6.6189806737052825E-2</v>
      </c>
      <c r="AA70" s="52">
        <f t="shared" si="7"/>
        <v>1.4796615890031348E-2</v>
      </c>
      <c r="AB70" s="52">
        <f t="shared" si="8"/>
        <v>7.6756968702002895E-2</v>
      </c>
      <c r="AC70" s="53">
        <f t="shared" si="9"/>
        <v>0.22354825643792453</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82"/>
        <v>2.1979409157883095E-6</v>
      </c>
      <c r="O71" s="57">
        <v>0</v>
      </c>
      <c r="P71" s="57">
        <v>5950559.25</v>
      </c>
      <c r="Q71" s="57">
        <f t="shared" ref="Q71:Q75" si="98">M71-P71</f>
        <v>16581392.75</v>
      </c>
      <c r="R71" s="57">
        <v>4811683.8</v>
      </c>
      <c r="S71" s="57">
        <f t="shared" ref="S71:S93" si="99">+M71-R71</f>
        <v>17720268.199999999</v>
      </c>
      <c r="T71" s="57">
        <f t="shared" si="94"/>
        <v>1138875.4500000002</v>
      </c>
      <c r="U71" s="57">
        <v>4811683.8</v>
      </c>
      <c r="V71" s="57">
        <f t="shared" ref="V71:V75" si="100">+R71-U71</f>
        <v>0</v>
      </c>
      <c r="W71" s="57">
        <v>4811683.8</v>
      </c>
      <c r="X71" s="60">
        <f t="shared" ref="X71:X93" si="101">+U71-W71</f>
        <v>0</v>
      </c>
      <c r="Y71" s="61">
        <f t="shared" si="5"/>
        <v>0.21354935426810778</v>
      </c>
      <c r="Z71" s="61">
        <f t="shared" si="6"/>
        <v>0.21354935426810778</v>
      </c>
      <c r="AA71" s="61">
        <f t="shared" si="7"/>
        <v>0.21354935426810778</v>
      </c>
      <c r="AB71" s="61">
        <f t="shared" si="8"/>
        <v>1</v>
      </c>
      <c r="AC71" s="62">
        <f t="shared" si="9"/>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82"/>
        <v>6.7981485773148668E-7</v>
      </c>
      <c r="O72" s="57">
        <v>0</v>
      </c>
      <c r="P72" s="57">
        <v>6969048</v>
      </c>
      <c r="Q72" s="57">
        <f t="shared" si="98"/>
        <v>0</v>
      </c>
      <c r="R72" s="57">
        <v>6968182.4100000001</v>
      </c>
      <c r="S72" s="57">
        <f t="shared" si="99"/>
        <v>865.58999999985099</v>
      </c>
      <c r="T72" s="57">
        <f t="shared" si="94"/>
        <v>865.58999999985099</v>
      </c>
      <c r="U72" s="57">
        <v>134.41</v>
      </c>
      <c r="V72" s="57">
        <f t="shared" si="100"/>
        <v>6968048</v>
      </c>
      <c r="W72" s="57">
        <v>134.41</v>
      </c>
      <c r="X72" s="60">
        <f t="shared" si="101"/>
        <v>0</v>
      </c>
      <c r="Y72" s="61">
        <f t="shared" si="5"/>
        <v>0.99987579508707647</v>
      </c>
      <c r="Z72" s="288">
        <f t="shared" si="6"/>
        <v>1.9286708887641467E-5</v>
      </c>
      <c r="AA72" s="288">
        <f t="shared" si="7"/>
        <v>1.9286708887641467E-5</v>
      </c>
      <c r="AB72" s="288">
        <f t="shared" si="8"/>
        <v>1.9289104689209763E-5</v>
      </c>
      <c r="AC72" s="62">
        <f t="shared" si="9"/>
        <v>1</v>
      </c>
    </row>
    <row r="73" spans="1:29" ht="42" customHeight="1" x14ac:dyDescent="0.25">
      <c r="A73" s="54" t="s">
        <v>163</v>
      </c>
      <c r="B73" s="55" t="s">
        <v>42</v>
      </c>
      <c r="C73" s="55">
        <v>20</v>
      </c>
      <c r="D73" s="55" t="s">
        <v>39</v>
      </c>
      <c r="E73" s="69" t="s">
        <v>164</v>
      </c>
      <c r="F73" s="57">
        <v>25423160</v>
      </c>
      <c r="G73" s="57">
        <v>0</v>
      </c>
      <c r="H73" s="57">
        <v>0</v>
      </c>
      <c r="I73" s="57">
        <v>0</v>
      </c>
      <c r="J73" s="57">
        <v>3232138</v>
      </c>
      <c r="K73" s="57">
        <v>0</v>
      </c>
      <c r="L73" s="57">
        <f t="shared" si="1"/>
        <v>3232138</v>
      </c>
      <c r="M73" s="58">
        <f>+F73+L73</f>
        <v>28655298</v>
      </c>
      <c r="N73" s="64">
        <f t="shared" si="82"/>
        <v>2.7952594576939855E-6</v>
      </c>
      <c r="O73" s="57">
        <v>0</v>
      </c>
      <c r="P73" s="57">
        <v>11693045.58</v>
      </c>
      <c r="Q73" s="57">
        <f t="shared" si="98"/>
        <v>16962252.420000002</v>
      </c>
      <c r="R73" s="57">
        <v>9952179.1999999993</v>
      </c>
      <c r="S73" s="57">
        <f t="shared" si="99"/>
        <v>18703118.800000001</v>
      </c>
      <c r="T73" s="57">
        <f t="shared" si="94"/>
        <v>1740866.3800000008</v>
      </c>
      <c r="U73" s="57">
        <v>7173197.2000000002</v>
      </c>
      <c r="V73" s="57">
        <f t="shared" si="100"/>
        <v>2778981.9999999991</v>
      </c>
      <c r="W73" s="57">
        <v>7173197.2000000002</v>
      </c>
      <c r="X73" s="60">
        <f t="shared" si="101"/>
        <v>0</v>
      </c>
      <c r="Y73" s="61">
        <f t="shared" ref="Y73:Y136" si="102">+R73/M73</f>
        <v>0.34730677726680764</v>
      </c>
      <c r="Z73" s="61">
        <f t="shared" ref="Z73:Z136" si="103">+U73/M73</f>
        <v>0.25032708436673734</v>
      </c>
      <c r="AA73" s="61">
        <f t="shared" ref="AA73:AA136" si="104">+W73/M73</f>
        <v>0.25032708436673734</v>
      </c>
      <c r="AB73" s="61">
        <f t="shared" ref="AB73:AB136" si="105">+U73/R73</f>
        <v>0.7207664829829431</v>
      </c>
      <c r="AC73" s="62">
        <f t="shared" ref="AC73:AC136" si="106">+W73/U73</f>
        <v>1</v>
      </c>
    </row>
    <row r="74" spans="1:29" ht="42" customHeight="1" x14ac:dyDescent="0.25">
      <c r="A74" s="54" t="s">
        <v>165</v>
      </c>
      <c r="B74" s="55" t="s">
        <v>42</v>
      </c>
      <c r="C74" s="55">
        <v>20</v>
      </c>
      <c r="D74" s="55" t="s">
        <v>39</v>
      </c>
      <c r="E74" s="69" t="s">
        <v>166</v>
      </c>
      <c r="F74" s="57">
        <v>752677982</v>
      </c>
      <c r="G74" s="57">
        <v>0</v>
      </c>
      <c r="H74" s="57">
        <v>0</v>
      </c>
      <c r="I74" s="57">
        <v>0</v>
      </c>
      <c r="J74" s="57">
        <v>61679020</v>
      </c>
      <c r="K74" s="57">
        <v>0</v>
      </c>
      <c r="L74" s="57">
        <f t="shared" si="1"/>
        <v>61679020</v>
      </c>
      <c r="M74" s="58">
        <f>+F74+L74</f>
        <v>814357002</v>
      </c>
      <c r="N74" s="65">
        <f t="shared" si="82"/>
        <v>7.9438682221340707E-5</v>
      </c>
      <c r="O74" s="57">
        <v>0</v>
      </c>
      <c r="P74" s="57">
        <v>749357002</v>
      </c>
      <c r="Q74" s="57">
        <f t="shared" si="98"/>
        <v>65000000</v>
      </c>
      <c r="R74" s="57">
        <v>749318991.03999996</v>
      </c>
      <c r="S74" s="57">
        <f t="shared" si="99"/>
        <v>65038010.960000038</v>
      </c>
      <c r="T74" s="57">
        <f t="shared" si="94"/>
        <v>38010.960000038147</v>
      </c>
      <c r="U74" s="57">
        <v>46039942.039999999</v>
      </c>
      <c r="V74" s="57">
        <f t="shared" si="100"/>
        <v>703279049</v>
      </c>
      <c r="W74" s="57">
        <v>11989.04</v>
      </c>
      <c r="X74" s="60">
        <f t="shared" si="101"/>
        <v>46027953</v>
      </c>
      <c r="Y74" s="61">
        <f t="shared" si="102"/>
        <v>0.9201357502910007</v>
      </c>
      <c r="Z74" s="61">
        <f t="shared" si="103"/>
        <v>5.6535330238371304E-2</v>
      </c>
      <c r="AA74" s="288">
        <f t="shared" si="104"/>
        <v>1.4722093591085745E-5</v>
      </c>
      <c r="AB74" s="61">
        <f t="shared" si="105"/>
        <v>6.1442379801558117E-2</v>
      </c>
      <c r="AC74" s="62">
        <f t="shared" si="106"/>
        <v>2.6040519315996953E-4</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7">+G75-H75-I75+J75-K75</f>
        <v>0</v>
      </c>
      <c r="M75" s="58">
        <f>+F75+L75</f>
        <v>23090811</v>
      </c>
      <c r="N75" s="64">
        <f t="shared" si="82"/>
        <v>2.2524563462426498E-6</v>
      </c>
      <c r="O75" s="57">
        <v>0</v>
      </c>
      <c r="P75" s="57">
        <v>15220571</v>
      </c>
      <c r="Q75" s="57">
        <f t="shared" si="98"/>
        <v>7870240</v>
      </c>
      <c r="R75" s="57">
        <v>1254905.57</v>
      </c>
      <c r="S75" s="57">
        <f t="shared" si="99"/>
        <v>21835905.43</v>
      </c>
      <c r="T75" s="57">
        <f t="shared" si="94"/>
        <v>13965665.43</v>
      </c>
      <c r="U75" s="57">
        <v>1254905.57</v>
      </c>
      <c r="V75" s="57">
        <f t="shared" si="100"/>
        <v>0</v>
      </c>
      <c r="W75" s="57">
        <v>1254905.57</v>
      </c>
      <c r="X75" s="60">
        <f t="shared" si="101"/>
        <v>0</v>
      </c>
      <c r="Y75" s="61">
        <f t="shared" si="102"/>
        <v>5.4346535078391142E-2</v>
      </c>
      <c r="Z75" s="61">
        <f t="shared" si="103"/>
        <v>5.4346535078391142E-2</v>
      </c>
      <c r="AA75" s="61">
        <f t="shared" si="104"/>
        <v>5.4346535078391142E-2</v>
      </c>
      <c r="AB75" s="61">
        <f t="shared" si="105"/>
        <v>1</v>
      </c>
      <c r="AC75" s="62">
        <f t="shared" si="106"/>
        <v>1</v>
      </c>
    </row>
    <row r="76" spans="1:29" ht="69.75" customHeight="1" x14ac:dyDescent="0.25">
      <c r="A76" s="46" t="s">
        <v>169</v>
      </c>
      <c r="B76" s="47" t="s">
        <v>42</v>
      </c>
      <c r="C76" s="47">
        <v>20</v>
      </c>
      <c r="D76" s="47" t="s">
        <v>39</v>
      </c>
      <c r="E76" s="74" t="s">
        <v>170</v>
      </c>
      <c r="F76" s="50">
        <f t="shared" ref="F76:X76" si="108">SUM(F77:F79)</f>
        <v>10466197495</v>
      </c>
      <c r="G76" s="50">
        <f t="shared" si="108"/>
        <v>0</v>
      </c>
      <c r="H76" s="50">
        <f t="shared" si="108"/>
        <v>0</v>
      </c>
      <c r="I76" s="50">
        <f t="shared" si="108"/>
        <v>0</v>
      </c>
      <c r="J76" s="50">
        <f t="shared" si="108"/>
        <v>64185139</v>
      </c>
      <c r="K76" s="50">
        <f t="shared" si="108"/>
        <v>14062149</v>
      </c>
      <c r="L76" s="50">
        <f t="shared" si="107"/>
        <v>50122990</v>
      </c>
      <c r="M76" s="50">
        <f t="shared" si="108"/>
        <v>10516320485</v>
      </c>
      <c r="N76" s="51">
        <f t="shared" si="82"/>
        <v>1.0258432592757281E-3</v>
      </c>
      <c r="O76" s="50">
        <f t="shared" si="108"/>
        <v>0</v>
      </c>
      <c r="P76" s="50">
        <f t="shared" si="108"/>
        <v>7444782587.5799999</v>
      </c>
      <c r="Q76" s="50">
        <f t="shared" si="108"/>
        <v>3071537897.4200006</v>
      </c>
      <c r="R76" s="50">
        <f t="shared" si="108"/>
        <v>6924778243.3299999</v>
      </c>
      <c r="S76" s="50">
        <f t="shared" si="108"/>
        <v>3591542241.6700001</v>
      </c>
      <c r="T76" s="50">
        <f t="shared" si="108"/>
        <v>520004344.24999952</v>
      </c>
      <c r="U76" s="50">
        <f t="shared" si="108"/>
        <v>5592435365.5100002</v>
      </c>
      <c r="V76" s="50">
        <f t="shared" si="108"/>
        <v>1332342877.8199997</v>
      </c>
      <c r="W76" s="50">
        <f t="shared" si="108"/>
        <v>4690985631.8099995</v>
      </c>
      <c r="X76" s="50">
        <f t="shared" si="108"/>
        <v>901449733.70000029</v>
      </c>
      <c r="Y76" s="52">
        <f t="shared" si="102"/>
        <v>0.65847919462013238</v>
      </c>
      <c r="Z76" s="52">
        <f t="shared" si="103"/>
        <v>0.53178631951040245</v>
      </c>
      <c r="AA76" s="52">
        <f t="shared" si="104"/>
        <v>0.44606719988241206</v>
      </c>
      <c r="AB76" s="52">
        <f t="shared" si="105"/>
        <v>0.80759775533558453</v>
      </c>
      <c r="AC76" s="53">
        <f t="shared" si="106"/>
        <v>0.83880909214266919</v>
      </c>
    </row>
    <row r="77" spans="1:29" ht="42" customHeight="1" x14ac:dyDescent="0.25">
      <c r="A77" s="54" t="s">
        <v>171</v>
      </c>
      <c r="B77" s="55" t="s">
        <v>42</v>
      </c>
      <c r="C77" s="55">
        <v>20</v>
      </c>
      <c r="D77" s="55" t="s">
        <v>39</v>
      </c>
      <c r="E77" s="56" t="s">
        <v>172</v>
      </c>
      <c r="F77" s="57">
        <v>2058984641</v>
      </c>
      <c r="G77" s="57">
        <v>0</v>
      </c>
      <c r="H77" s="57">
        <v>0</v>
      </c>
      <c r="I77" s="57">
        <v>0</v>
      </c>
      <c r="J77" s="57">
        <v>0</v>
      </c>
      <c r="K77" s="57">
        <v>14062149</v>
      </c>
      <c r="L77" s="57">
        <f t="shared" si="107"/>
        <v>-14062149</v>
      </c>
      <c r="M77" s="58">
        <f>+F77+L77</f>
        <v>2044922492</v>
      </c>
      <c r="N77" s="59">
        <f t="shared" si="82"/>
        <v>1.994775603455303E-4</v>
      </c>
      <c r="O77" s="57">
        <v>0</v>
      </c>
      <c r="P77" s="57">
        <v>1143864561</v>
      </c>
      <c r="Q77" s="57">
        <f t="shared" ref="Q77:Q79" si="109">M77-P77</f>
        <v>901057931</v>
      </c>
      <c r="R77" s="57">
        <v>1129864561</v>
      </c>
      <c r="S77" s="57">
        <f t="shared" si="99"/>
        <v>915057931</v>
      </c>
      <c r="T77" s="57">
        <f t="shared" si="94"/>
        <v>14000000</v>
      </c>
      <c r="U77" s="57">
        <v>1129864561</v>
      </c>
      <c r="V77" s="57">
        <f t="shared" ref="V77:V79" si="110">+R77-U77</f>
        <v>0</v>
      </c>
      <c r="W77" s="57">
        <v>1129864561</v>
      </c>
      <c r="X77" s="60">
        <f t="shared" si="101"/>
        <v>0</v>
      </c>
      <c r="Y77" s="61">
        <f t="shared" si="102"/>
        <v>0.55252194908128571</v>
      </c>
      <c r="Z77" s="61">
        <f t="shared" si="103"/>
        <v>0.55252194908128571</v>
      </c>
      <c r="AA77" s="61">
        <f t="shared" si="104"/>
        <v>0.55252194908128571</v>
      </c>
      <c r="AB77" s="61">
        <f t="shared" si="105"/>
        <v>1</v>
      </c>
      <c r="AC77" s="62">
        <f t="shared" si="106"/>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7"/>
        <v>0</v>
      </c>
      <c r="M78" s="58">
        <f>+F78+L78</f>
        <v>8298070764</v>
      </c>
      <c r="N78" s="59">
        <f t="shared" si="82"/>
        <v>8.0945802007311026E-4</v>
      </c>
      <c r="O78" s="57">
        <v>0</v>
      </c>
      <c r="P78" s="57">
        <v>6200299844.4799995</v>
      </c>
      <c r="Q78" s="57">
        <f t="shared" si="109"/>
        <v>2097770919.5200005</v>
      </c>
      <c r="R78" s="57">
        <v>5712246421</v>
      </c>
      <c r="S78" s="57">
        <f t="shared" si="99"/>
        <v>2585824343</v>
      </c>
      <c r="T78" s="57">
        <f t="shared" si="94"/>
        <v>488053423.47999954</v>
      </c>
      <c r="U78" s="57">
        <v>4428785602.1800003</v>
      </c>
      <c r="V78" s="57">
        <f t="shared" si="110"/>
        <v>1283460818.8199997</v>
      </c>
      <c r="W78" s="57">
        <v>3543028468.48</v>
      </c>
      <c r="X78" s="60">
        <f t="shared" si="101"/>
        <v>885757133.70000029</v>
      </c>
      <c r="Y78" s="61">
        <f t="shared" si="102"/>
        <v>0.6883824666549927</v>
      </c>
      <c r="Z78" s="61">
        <f t="shared" si="103"/>
        <v>0.53371268191561549</v>
      </c>
      <c r="AA78" s="61">
        <f t="shared" si="104"/>
        <v>0.42697014393404853</v>
      </c>
      <c r="AB78" s="61">
        <f t="shared" si="105"/>
        <v>0.77531417165380023</v>
      </c>
      <c r="AC78" s="62">
        <f t="shared" si="106"/>
        <v>0.79999999700504798</v>
      </c>
    </row>
    <row r="79" spans="1:29" ht="42" customHeight="1" x14ac:dyDescent="0.25">
      <c r="A79" s="54" t="s">
        <v>175</v>
      </c>
      <c r="B79" s="55" t="s">
        <v>42</v>
      </c>
      <c r="C79" s="55">
        <v>20</v>
      </c>
      <c r="D79" s="55" t="s">
        <v>39</v>
      </c>
      <c r="E79" s="56" t="s">
        <v>176</v>
      </c>
      <c r="F79" s="57">
        <v>109142090</v>
      </c>
      <c r="G79" s="57">
        <v>0</v>
      </c>
      <c r="H79" s="57">
        <v>0</v>
      </c>
      <c r="I79" s="57">
        <v>0</v>
      </c>
      <c r="J79" s="57">
        <v>64185139</v>
      </c>
      <c r="K79" s="57">
        <v>0</v>
      </c>
      <c r="L79" s="57">
        <f t="shared" si="107"/>
        <v>64185139</v>
      </c>
      <c r="M79" s="58">
        <f>+F79+L79</f>
        <v>173327229</v>
      </c>
      <c r="N79" s="65">
        <f t="shared" si="82"/>
        <v>1.6907678857087483E-5</v>
      </c>
      <c r="O79" s="57">
        <v>0</v>
      </c>
      <c r="P79" s="57">
        <v>100618182.09999999</v>
      </c>
      <c r="Q79" s="57">
        <f t="shared" si="109"/>
        <v>72709046.900000006</v>
      </c>
      <c r="R79" s="57">
        <v>82667261.329999998</v>
      </c>
      <c r="S79" s="57">
        <f t="shared" si="99"/>
        <v>90659967.670000002</v>
      </c>
      <c r="T79" s="57">
        <f t="shared" si="94"/>
        <v>17950920.769999996</v>
      </c>
      <c r="U79" s="57">
        <v>33785202.329999998</v>
      </c>
      <c r="V79" s="57">
        <f t="shared" si="110"/>
        <v>48882059</v>
      </c>
      <c r="W79" s="57">
        <v>18092602.329999998</v>
      </c>
      <c r="X79" s="60">
        <f t="shared" si="101"/>
        <v>15692600</v>
      </c>
      <c r="Y79" s="61">
        <f t="shared" si="102"/>
        <v>0.47694330433217735</v>
      </c>
      <c r="Z79" s="61">
        <f t="shared" si="103"/>
        <v>0.19492149343713328</v>
      </c>
      <c r="AA79" s="61">
        <f t="shared" si="104"/>
        <v>0.10438407418375101</v>
      </c>
      <c r="AB79" s="61">
        <f t="shared" si="105"/>
        <v>0.40868902376156652</v>
      </c>
      <c r="AC79" s="62">
        <f t="shared" si="106"/>
        <v>0.53551854309703051</v>
      </c>
    </row>
    <row r="80" spans="1:29" ht="56.25" customHeight="1" x14ac:dyDescent="0.25">
      <c r="A80" s="46" t="s">
        <v>177</v>
      </c>
      <c r="B80" s="47" t="s">
        <v>42</v>
      </c>
      <c r="C80" s="47">
        <v>20</v>
      </c>
      <c r="D80" s="47" t="s">
        <v>39</v>
      </c>
      <c r="E80" s="48" t="s">
        <v>178</v>
      </c>
      <c r="F80" s="50">
        <f t="shared" ref="F80:X80" si="111">SUM(F81:F86)</f>
        <v>9755136599</v>
      </c>
      <c r="G80" s="50">
        <f t="shared" si="111"/>
        <v>0</v>
      </c>
      <c r="H80" s="50">
        <f t="shared" si="111"/>
        <v>0</v>
      </c>
      <c r="I80" s="50">
        <f t="shared" si="111"/>
        <v>0</v>
      </c>
      <c r="J80" s="50">
        <f t="shared" si="111"/>
        <v>343967571</v>
      </c>
      <c r="K80" s="50">
        <f t="shared" si="111"/>
        <v>83184223</v>
      </c>
      <c r="L80" s="50">
        <f t="shared" si="107"/>
        <v>260783348</v>
      </c>
      <c r="M80" s="50">
        <f t="shared" si="111"/>
        <v>10015919947</v>
      </c>
      <c r="N80" s="51">
        <f t="shared" si="82"/>
        <v>9.7703031946684321E-4</v>
      </c>
      <c r="O80" s="50">
        <f t="shared" si="111"/>
        <v>0</v>
      </c>
      <c r="P80" s="50">
        <f>SUM(P81:P86)</f>
        <v>7306244674.3400002</v>
      </c>
      <c r="Q80" s="50">
        <f t="shared" si="111"/>
        <v>2709675272.6599998</v>
      </c>
      <c r="R80" s="50">
        <f t="shared" si="111"/>
        <v>6036874392.0300007</v>
      </c>
      <c r="S80" s="50">
        <f>SUM(S81:S86)</f>
        <v>3979045554.9700003</v>
      </c>
      <c r="T80" s="50">
        <f t="shared" si="111"/>
        <v>1269370282.3099999</v>
      </c>
      <c r="U80" s="50">
        <f t="shared" si="111"/>
        <v>3327651840.2999997</v>
      </c>
      <c r="V80" s="50">
        <f t="shared" si="111"/>
        <v>2709222551.7300005</v>
      </c>
      <c r="W80" s="50">
        <f>SUM(W81:W86)</f>
        <v>3313131840.2999997</v>
      </c>
      <c r="X80" s="50">
        <f t="shared" si="111"/>
        <v>14520000</v>
      </c>
      <c r="Y80" s="52">
        <f t="shared" si="102"/>
        <v>0.60272789958132444</v>
      </c>
      <c r="Z80" s="52">
        <f t="shared" si="103"/>
        <v>0.33223626565592795</v>
      </c>
      <c r="AA80" s="52">
        <f t="shared" si="104"/>
        <v>0.33078657355806435</v>
      </c>
      <c r="AB80" s="52">
        <f t="shared" si="105"/>
        <v>0.55122098360920524</v>
      </c>
      <c r="AC80" s="53">
        <f t="shared" si="106"/>
        <v>0.99563656274849621</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7"/>
        <v>0</v>
      </c>
      <c r="M81" s="58">
        <f t="shared" ref="M81:M86" si="112">+F81+L81</f>
        <v>2192242194</v>
      </c>
      <c r="N81" s="59">
        <f t="shared" si="82"/>
        <v>2.1384826381265736E-4</v>
      </c>
      <c r="O81" s="57">
        <v>0</v>
      </c>
      <c r="P81" s="57">
        <v>1411718000</v>
      </c>
      <c r="Q81" s="57">
        <f t="shared" ref="Q81:Q86" si="113">M81-P81</f>
        <v>780524194</v>
      </c>
      <c r="R81" s="57">
        <v>1411590458.28</v>
      </c>
      <c r="S81" s="57">
        <f t="shared" si="99"/>
        <v>780651735.72000003</v>
      </c>
      <c r="T81" s="57">
        <f t="shared" si="94"/>
        <v>127541.72000002861</v>
      </c>
      <c r="U81" s="57">
        <v>805572958.27999997</v>
      </c>
      <c r="V81" s="57">
        <f t="shared" ref="V81:V86" si="114">+R81-U81</f>
        <v>606017500</v>
      </c>
      <c r="W81" s="57">
        <v>794097958.27999997</v>
      </c>
      <c r="X81" s="60">
        <f t="shared" si="101"/>
        <v>11475000</v>
      </c>
      <c r="Y81" s="61">
        <f t="shared" si="102"/>
        <v>0.64390260444006397</v>
      </c>
      <c r="Z81" s="61">
        <f t="shared" si="103"/>
        <v>0.36746531039535313</v>
      </c>
      <c r="AA81" s="61">
        <f t="shared" si="104"/>
        <v>0.3622309434848876</v>
      </c>
      <c r="AB81" s="61">
        <f t="shared" si="105"/>
        <v>0.57068461575007923</v>
      </c>
      <c r="AC81" s="62">
        <f t="shared" si="106"/>
        <v>0.98575548014359793</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7"/>
        <v>0</v>
      </c>
      <c r="M82" s="58">
        <f t="shared" si="112"/>
        <v>4636565048</v>
      </c>
      <c r="N82" s="59">
        <f t="shared" si="82"/>
        <v>4.522864254154805E-4</v>
      </c>
      <c r="O82" s="57">
        <v>0</v>
      </c>
      <c r="P82" s="57">
        <v>3085101860</v>
      </c>
      <c r="Q82" s="57">
        <f t="shared" si="113"/>
        <v>1551463188</v>
      </c>
      <c r="R82" s="57">
        <v>3074942583.5500002</v>
      </c>
      <c r="S82" s="57">
        <f t="shared" si="99"/>
        <v>1561622464.4499998</v>
      </c>
      <c r="T82" s="57">
        <f t="shared" si="94"/>
        <v>10159276.449999809</v>
      </c>
      <c r="U82" s="57">
        <v>1687883703.55</v>
      </c>
      <c r="V82" s="57">
        <f t="shared" si="114"/>
        <v>1387058880.0000002</v>
      </c>
      <c r="W82" s="57">
        <v>1687883703.55</v>
      </c>
      <c r="X82" s="60">
        <f t="shared" si="101"/>
        <v>0</v>
      </c>
      <c r="Y82" s="61">
        <f t="shared" si="102"/>
        <v>0.66319409988141731</v>
      </c>
      <c r="Z82" s="61">
        <f t="shared" si="103"/>
        <v>0.36403753340591544</v>
      </c>
      <c r="AA82" s="61">
        <f t="shared" si="104"/>
        <v>0.36403753340591544</v>
      </c>
      <c r="AB82" s="61">
        <f t="shared" si="105"/>
        <v>0.54891551880664702</v>
      </c>
      <c r="AC82" s="62">
        <f t="shared" si="106"/>
        <v>1</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7"/>
        <v>0</v>
      </c>
      <c r="M83" s="58">
        <f t="shared" si="112"/>
        <v>3139043</v>
      </c>
      <c r="N83" s="63">
        <f t="shared" si="82"/>
        <v>3.0620653932330774E-7</v>
      </c>
      <c r="O83" s="57">
        <v>0</v>
      </c>
      <c r="P83" s="57">
        <v>3139043</v>
      </c>
      <c r="Q83" s="57">
        <f t="shared" si="113"/>
        <v>0</v>
      </c>
      <c r="R83" s="57">
        <v>1904665</v>
      </c>
      <c r="S83" s="57">
        <f t="shared" si="99"/>
        <v>1234378</v>
      </c>
      <c r="T83" s="57">
        <f t="shared" si="94"/>
        <v>1234378</v>
      </c>
      <c r="U83" s="57">
        <v>1904665</v>
      </c>
      <c r="V83" s="57">
        <f t="shared" si="114"/>
        <v>0</v>
      </c>
      <c r="W83" s="57">
        <v>1904665</v>
      </c>
      <c r="X83" s="60">
        <f t="shared" si="101"/>
        <v>0</v>
      </c>
      <c r="Y83" s="61">
        <f t="shared" si="102"/>
        <v>0.60676613859701822</v>
      </c>
      <c r="Z83" s="61">
        <f t="shared" si="103"/>
        <v>0.60676613859701822</v>
      </c>
      <c r="AA83" s="61">
        <f t="shared" si="104"/>
        <v>0.60676613859701822</v>
      </c>
      <c r="AB83" s="61">
        <f t="shared" si="105"/>
        <v>1</v>
      </c>
      <c r="AC83" s="62">
        <f t="shared" si="106"/>
        <v>1</v>
      </c>
    </row>
    <row r="84" spans="1:29" ht="42" customHeight="1" x14ac:dyDescent="0.25">
      <c r="A84" s="54" t="s">
        <v>185</v>
      </c>
      <c r="B84" s="55" t="s">
        <v>42</v>
      </c>
      <c r="C84" s="55">
        <v>20</v>
      </c>
      <c r="D84" s="55" t="s">
        <v>39</v>
      </c>
      <c r="E84" s="56" t="s">
        <v>186</v>
      </c>
      <c r="F84" s="57">
        <v>2090733752</v>
      </c>
      <c r="G84" s="57">
        <v>0</v>
      </c>
      <c r="H84" s="57">
        <v>0</v>
      </c>
      <c r="I84" s="57">
        <v>0</v>
      </c>
      <c r="J84" s="57">
        <v>343967571</v>
      </c>
      <c r="K84" s="57">
        <v>0</v>
      </c>
      <c r="L84" s="57">
        <f t="shared" si="107"/>
        <v>343967571</v>
      </c>
      <c r="M84" s="58">
        <f t="shared" si="112"/>
        <v>2434701323</v>
      </c>
      <c r="N84" s="59">
        <f t="shared" si="82"/>
        <v>2.3749960303242387E-4</v>
      </c>
      <c r="O84" s="57">
        <v>0</v>
      </c>
      <c r="P84" s="57">
        <v>2167857822.9400001</v>
      </c>
      <c r="Q84" s="57">
        <f t="shared" si="113"/>
        <v>266843500.05999994</v>
      </c>
      <c r="R84" s="57">
        <v>1040450055.85</v>
      </c>
      <c r="S84" s="57">
        <f t="shared" si="99"/>
        <v>1394251267.1500001</v>
      </c>
      <c r="T84" s="57">
        <f t="shared" si="94"/>
        <v>1127407767.0900002</v>
      </c>
      <c r="U84" s="57">
        <v>678937065.83000004</v>
      </c>
      <c r="V84" s="57">
        <f t="shared" si="114"/>
        <v>361512990.01999998</v>
      </c>
      <c r="W84" s="57">
        <v>675892065.83000004</v>
      </c>
      <c r="X84" s="60">
        <f t="shared" si="101"/>
        <v>3045000</v>
      </c>
      <c r="Y84" s="61">
        <f t="shared" si="102"/>
        <v>0.4273419684053788</v>
      </c>
      <c r="Z84" s="61">
        <f t="shared" si="103"/>
        <v>0.27885846178184381</v>
      </c>
      <c r="AA84" s="61">
        <f t="shared" si="104"/>
        <v>0.27760779502808858</v>
      </c>
      <c r="AB84" s="61">
        <f t="shared" si="105"/>
        <v>0.652541716935504</v>
      </c>
      <c r="AC84" s="62">
        <f t="shared" si="106"/>
        <v>0.99551504822280179</v>
      </c>
    </row>
    <row r="85" spans="1:29" ht="66" customHeight="1" x14ac:dyDescent="0.25">
      <c r="A85" s="54" t="s">
        <v>187</v>
      </c>
      <c r="B85" s="55" t="s">
        <v>42</v>
      </c>
      <c r="C85" s="55">
        <v>20</v>
      </c>
      <c r="D85" s="55" t="s">
        <v>39</v>
      </c>
      <c r="E85" s="56" t="s">
        <v>188</v>
      </c>
      <c r="F85" s="57">
        <v>421932963</v>
      </c>
      <c r="G85" s="57">
        <v>0</v>
      </c>
      <c r="H85" s="57">
        <v>0</v>
      </c>
      <c r="I85" s="57">
        <v>0</v>
      </c>
      <c r="J85" s="57">
        <v>0</v>
      </c>
      <c r="K85" s="57">
        <f>18558500+59741203</f>
        <v>78299703</v>
      </c>
      <c r="L85" s="57">
        <f t="shared" si="107"/>
        <v>-78299703</v>
      </c>
      <c r="M85" s="58">
        <f t="shared" si="112"/>
        <v>343633260</v>
      </c>
      <c r="N85" s="65">
        <f t="shared" si="82"/>
        <v>3.3520646687855641E-5</v>
      </c>
      <c r="O85" s="57">
        <v>0</v>
      </c>
      <c r="P85" s="57">
        <v>343633260</v>
      </c>
      <c r="Q85" s="57">
        <f t="shared" si="113"/>
        <v>0</v>
      </c>
      <c r="R85" s="57">
        <v>213216199.87</v>
      </c>
      <c r="S85" s="57">
        <f t="shared" si="99"/>
        <v>130417060.13</v>
      </c>
      <c r="T85" s="57">
        <f t="shared" si="94"/>
        <v>130417060.13</v>
      </c>
      <c r="U85" s="57">
        <v>94651916.329999998</v>
      </c>
      <c r="V85" s="57">
        <f t="shared" si="114"/>
        <v>118564283.54000001</v>
      </c>
      <c r="W85" s="57">
        <v>94651916.329999998</v>
      </c>
      <c r="X85" s="60">
        <f t="shared" si="101"/>
        <v>0</v>
      </c>
      <c r="Y85" s="61">
        <f t="shared" si="102"/>
        <v>0.62047602688401005</v>
      </c>
      <c r="Z85" s="61">
        <f t="shared" si="103"/>
        <v>0.2754445723036239</v>
      </c>
      <c r="AA85" s="61">
        <f t="shared" si="104"/>
        <v>0.2754445723036239</v>
      </c>
      <c r="AB85" s="61">
        <f t="shared" si="105"/>
        <v>0.44392460041830872</v>
      </c>
      <c r="AC85" s="62">
        <f t="shared" si="106"/>
        <v>1</v>
      </c>
    </row>
    <row r="86" spans="1:29" ht="82.5" customHeight="1" x14ac:dyDescent="0.25">
      <c r="A86" s="54" t="s">
        <v>189</v>
      </c>
      <c r="B86" s="55" t="s">
        <v>42</v>
      </c>
      <c r="C86" s="55">
        <v>20</v>
      </c>
      <c r="D86" s="55" t="s">
        <v>39</v>
      </c>
      <c r="E86" s="56" t="s">
        <v>190</v>
      </c>
      <c r="F86" s="57">
        <v>410523599</v>
      </c>
      <c r="G86" s="57">
        <v>0</v>
      </c>
      <c r="H86" s="57">
        <v>0</v>
      </c>
      <c r="I86" s="57">
        <v>0</v>
      </c>
      <c r="J86" s="57">
        <v>0</v>
      </c>
      <c r="K86" s="57">
        <v>4884520</v>
      </c>
      <c r="L86" s="57">
        <f t="shared" si="107"/>
        <v>-4884520</v>
      </c>
      <c r="M86" s="58">
        <f t="shared" si="112"/>
        <v>405639079</v>
      </c>
      <c r="N86" s="65">
        <f t="shared" si="82"/>
        <v>3.9569173979102494E-5</v>
      </c>
      <c r="O86" s="57">
        <v>0</v>
      </c>
      <c r="P86" s="57">
        <v>294794688.39999998</v>
      </c>
      <c r="Q86" s="57">
        <f t="shared" si="113"/>
        <v>110844390.60000002</v>
      </c>
      <c r="R86" s="57">
        <v>294770429.48000002</v>
      </c>
      <c r="S86" s="57">
        <f t="shared" si="99"/>
        <v>110868649.51999998</v>
      </c>
      <c r="T86" s="57">
        <f t="shared" si="94"/>
        <v>24258.919999957085</v>
      </c>
      <c r="U86" s="57">
        <v>58701531.310000002</v>
      </c>
      <c r="V86" s="57">
        <f t="shared" si="114"/>
        <v>236068898.17000002</v>
      </c>
      <c r="W86" s="57">
        <v>58701531.310000002</v>
      </c>
      <c r="X86" s="60">
        <f t="shared" si="101"/>
        <v>0</v>
      </c>
      <c r="Y86" s="61">
        <f t="shared" si="102"/>
        <v>0.72668153720958428</v>
      </c>
      <c r="Z86" s="61">
        <f t="shared" si="103"/>
        <v>0.14471369833181186</v>
      </c>
      <c r="AA86" s="61">
        <f t="shared" si="104"/>
        <v>0.14471369833181186</v>
      </c>
      <c r="AB86" s="61">
        <f t="shared" si="105"/>
        <v>0.19914321600560297</v>
      </c>
      <c r="AC86" s="62">
        <f t="shared" si="106"/>
        <v>1</v>
      </c>
    </row>
    <row r="87" spans="1:29" ht="42" customHeight="1" x14ac:dyDescent="0.25">
      <c r="A87" s="46" t="s">
        <v>191</v>
      </c>
      <c r="B87" s="47" t="s">
        <v>42</v>
      </c>
      <c r="C87" s="47">
        <v>20</v>
      </c>
      <c r="D87" s="47" t="s">
        <v>39</v>
      </c>
      <c r="E87" s="48" t="s">
        <v>192</v>
      </c>
      <c r="F87" s="50">
        <f>SUM(F88:F92)</f>
        <v>329214856</v>
      </c>
      <c r="G87" s="50">
        <f t="shared" ref="G87:K87" si="115">SUM(G88:G92)</f>
        <v>0</v>
      </c>
      <c r="H87" s="50">
        <f t="shared" si="115"/>
        <v>0</v>
      </c>
      <c r="I87" s="50">
        <f t="shared" si="115"/>
        <v>0</v>
      </c>
      <c r="J87" s="50">
        <f t="shared" si="115"/>
        <v>55000</v>
      </c>
      <c r="K87" s="50">
        <f t="shared" si="115"/>
        <v>673818</v>
      </c>
      <c r="L87" s="50">
        <f t="shared" si="107"/>
        <v>-618818</v>
      </c>
      <c r="M87" s="50">
        <f>SUM(M88:M92)</f>
        <v>328596038</v>
      </c>
      <c r="N87" s="70">
        <f t="shared" si="82"/>
        <v>3.2053799719000385E-5</v>
      </c>
      <c r="O87" s="50">
        <f t="shared" ref="O87" si="116">SUM(O88:O91)</f>
        <v>0</v>
      </c>
      <c r="P87" s="50">
        <f>SUM(P88:P92)</f>
        <v>323596038</v>
      </c>
      <c r="Q87" s="50">
        <f t="shared" ref="Q87:X87" si="117">SUM(Q88:Q92)</f>
        <v>5000000</v>
      </c>
      <c r="R87" s="50">
        <f>SUM(R88:R92)</f>
        <v>320870841.73000002</v>
      </c>
      <c r="S87" s="50">
        <f t="shared" si="117"/>
        <v>7725196.270000007</v>
      </c>
      <c r="T87" s="50">
        <f t="shared" si="117"/>
        <v>2725196.270000007</v>
      </c>
      <c r="U87" s="50">
        <f>SUM(U88:U92)</f>
        <v>7423624.7299999995</v>
      </c>
      <c r="V87" s="50">
        <f t="shared" si="117"/>
        <v>313447217</v>
      </c>
      <c r="W87" s="50">
        <f>SUM(W88:W92)</f>
        <v>303733.73</v>
      </c>
      <c r="X87" s="50">
        <f t="shared" si="117"/>
        <v>7119891</v>
      </c>
      <c r="Y87" s="52">
        <f t="shared" si="102"/>
        <v>0.97649029392740283</v>
      </c>
      <c r="Z87" s="52">
        <f t="shared" si="103"/>
        <v>2.2591948384965005E-2</v>
      </c>
      <c r="AA87" s="52">
        <f t="shared" si="104"/>
        <v>9.2433777305616803E-4</v>
      </c>
      <c r="AB87" s="52">
        <f t="shared" si="105"/>
        <v>2.3135865789409068E-2</v>
      </c>
      <c r="AC87" s="53">
        <f t="shared" si="106"/>
        <v>4.0914477906266684E-2</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7"/>
        <v>0</v>
      </c>
      <c r="M88" s="58">
        <f t="shared" ref="M88:M93" si="118">+F88+L88</f>
        <v>106996400</v>
      </c>
      <c r="N88" s="65">
        <f t="shared" si="82"/>
        <v>1.0437256630142487E-5</v>
      </c>
      <c r="O88" s="57">
        <v>0</v>
      </c>
      <c r="P88" s="58">
        <v>106996400</v>
      </c>
      <c r="Q88" s="57">
        <f t="shared" ref="Q88:Q93" si="119">M88-P88</f>
        <v>0</v>
      </c>
      <c r="R88" s="58">
        <v>106996400</v>
      </c>
      <c r="S88" s="57">
        <f t="shared" si="99"/>
        <v>0</v>
      </c>
      <c r="T88" s="57">
        <f t="shared" si="94"/>
        <v>0</v>
      </c>
      <c r="U88" s="57">
        <v>0</v>
      </c>
      <c r="V88" s="57">
        <f t="shared" ref="V88:V93" si="120">+R88-U88</f>
        <v>106996400</v>
      </c>
      <c r="W88" s="57">
        <v>0</v>
      </c>
      <c r="X88" s="60">
        <f t="shared" si="101"/>
        <v>0</v>
      </c>
      <c r="Y88" s="61">
        <f t="shared" si="102"/>
        <v>1</v>
      </c>
      <c r="Z88" s="61">
        <f t="shared" si="103"/>
        <v>0</v>
      </c>
      <c r="AA88" s="61">
        <f t="shared" si="104"/>
        <v>0</v>
      </c>
      <c r="AB88" s="61">
        <f t="shared" si="105"/>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673818</v>
      </c>
      <c r="L89" s="57">
        <f t="shared" si="107"/>
        <v>-673818</v>
      </c>
      <c r="M89" s="58">
        <f t="shared" si="118"/>
        <v>12078907</v>
      </c>
      <c r="N89" s="64">
        <f t="shared" si="82"/>
        <v>1.1782700368481978E-6</v>
      </c>
      <c r="O89" s="57">
        <v>0</v>
      </c>
      <c r="P89" s="58">
        <v>7078907</v>
      </c>
      <c r="Q89" s="57">
        <f t="shared" si="119"/>
        <v>5000000</v>
      </c>
      <c r="R89" s="58">
        <v>7078243.79</v>
      </c>
      <c r="S89" s="57">
        <f t="shared" si="99"/>
        <v>5000663.21</v>
      </c>
      <c r="T89" s="57">
        <f t="shared" si="94"/>
        <v>663.20999999996275</v>
      </c>
      <c r="U89" s="57">
        <v>136.79</v>
      </c>
      <c r="V89" s="57">
        <f t="shared" si="120"/>
        <v>7078107</v>
      </c>
      <c r="W89" s="57">
        <v>136.79</v>
      </c>
      <c r="X89" s="60">
        <f t="shared" si="101"/>
        <v>0</v>
      </c>
      <c r="Y89" s="61">
        <f t="shared" si="102"/>
        <v>0.58600035499900782</v>
      </c>
      <c r="Z89" s="288">
        <f t="shared" si="103"/>
        <v>1.1324700157058913E-5</v>
      </c>
      <c r="AA89" s="288">
        <f t="shared" si="104"/>
        <v>1.1324700157058913E-5</v>
      </c>
      <c r="AB89" s="288">
        <f t="shared" si="105"/>
        <v>1.932541518183566E-5</v>
      </c>
      <c r="AC89" s="62">
        <f t="shared" si="106"/>
        <v>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7"/>
        <v>0</v>
      </c>
      <c r="M90" s="58">
        <f t="shared" si="118"/>
        <v>2973130</v>
      </c>
      <c r="N90" s="63">
        <f t="shared" si="82"/>
        <v>2.9002210172281996E-7</v>
      </c>
      <c r="O90" s="57">
        <v>0</v>
      </c>
      <c r="P90" s="58">
        <v>2973130</v>
      </c>
      <c r="Q90" s="57">
        <f t="shared" si="119"/>
        <v>0</v>
      </c>
      <c r="R90" s="58">
        <v>282973.52</v>
      </c>
      <c r="S90" s="57">
        <f t="shared" si="99"/>
        <v>2690156.48</v>
      </c>
      <c r="T90" s="57">
        <f t="shared" si="94"/>
        <v>2690156.48</v>
      </c>
      <c r="U90" s="57">
        <v>282973.52</v>
      </c>
      <c r="V90" s="57">
        <f t="shared" si="120"/>
        <v>0</v>
      </c>
      <c r="W90" s="57">
        <v>282973.52</v>
      </c>
      <c r="X90" s="60">
        <f t="shared" si="101"/>
        <v>0</v>
      </c>
      <c r="Y90" s="61">
        <f t="shared" si="102"/>
        <v>9.5176975107042081E-2</v>
      </c>
      <c r="Z90" s="61">
        <f t="shared" si="103"/>
        <v>9.5176975107042081E-2</v>
      </c>
      <c r="AA90" s="61">
        <f t="shared" si="104"/>
        <v>9.5176975107042081E-2</v>
      </c>
      <c r="AB90" s="61">
        <f t="shared" si="105"/>
        <v>1</v>
      </c>
      <c r="AC90" s="62">
        <f t="shared" si="106"/>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7"/>
        <v>40000</v>
      </c>
      <c r="M91" s="58">
        <f t="shared" si="118"/>
        <v>206532601</v>
      </c>
      <c r="N91" s="65">
        <f t="shared" si="82"/>
        <v>2.0146787734239871E-5</v>
      </c>
      <c r="O91" s="57">
        <v>0</v>
      </c>
      <c r="P91" s="58">
        <v>206532601</v>
      </c>
      <c r="Q91" s="57">
        <f t="shared" si="119"/>
        <v>0</v>
      </c>
      <c r="R91" s="58">
        <v>206510418.56999999</v>
      </c>
      <c r="S91" s="57">
        <f t="shared" si="99"/>
        <v>22182.430000007153</v>
      </c>
      <c r="T91" s="57">
        <f t="shared" si="94"/>
        <v>22182.430000007153</v>
      </c>
      <c r="U91" s="57">
        <v>7137708.5700000003</v>
      </c>
      <c r="V91" s="57">
        <f t="shared" si="120"/>
        <v>199372710</v>
      </c>
      <c r="W91" s="57">
        <v>17817.57</v>
      </c>
      <c r="X91" s="60">
        <f>+U91-W91</f>
        <v>7119891</v>
      </c>
      <c r="Y91" s="61">
        <f t="shared" si="102"/>
        <v>0.9998925959877879</v>
      </c>
      <c r="Z91" s="61">
        <f t="shared" si="103"/>
        <v>3.455971858893115E-2</v>
      </c>
      <c r="AA91" s="61">
        <f t="shared" si="104"/>
        <v>8.6270012161421432E-5</v>
      </c>
      <c r="AB91" s="61">
        <f t="shared" si="105"/>
        <v>3.4563430840079193E-2</v>
      </c>
      <c r="AC91" s="62">
        <f t="shared" si="106"/>
        <v>2.4962591040614593E-3</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7"/>
        <v>15000</v>
      </c>
      <c r="M92" s="58">
        <f t="shared" si="118"/>
        <v>15000</v>
      </c>
      <c r="N92" s="63">
        <f t="shared" si="82"/>
        <v>1.4632160470084724E-9</v>
      </c>
      <c r="O92" s="57">
        <v>0</v>
      </c>
      <c r="P92" s="58">
        <v>15000</v>
      </c>
      <c r="Q92" s="57">
        <f t="shared" si="119"/>
        <v>0</v>
      </c>
      <c r="R92" s="58">
        <v>2805.85</v>
      </c>
      <c r="S92" s="57">
        <f t="shared" si="99"/>
        <v>12194.15</v>
      </c>
      <c r="T92" s="57">
        <f t="shared" si="94"/>
        <v>12194.15</v>
      </c>
      <c r="U92" s="57">
        <v>2805.85</v>
      </c>
      <c r="V92" s="57">
        <f t="shared" si="120"/>
        <v>0</v>
      </c>
      <c r="W92" s="57">
        <v>2805.85</v>
      </c>
      <c r="X92" s="60">
        <f>+U92-W92</f>
        <v>0</v>
      </c>
      <c r="Y92" s="61">
        <f t="shared" si="102"/>
        <v>0.18705666666666665</v>
      </c>
      <c r="Z92" s="61">
        <f t="shared" si="103"/>
        <v>0.18705666666666665</v>
      </c>
      <c r="AA92" s="61">
        <f t="shared" si="104"/>
        <v>0.18705666666666665</v>
      </c>
      <c r="AB92" s="61">
        <f t="shared" si="105"/>
        <v>1</v>
      </c>
      <c r="AC92" s="62">
        <f t="shared" si="106"/>
        <v>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7"/>
        <v>0</v>
      </c>
      <c r="M93" s="49">
        <f t="shared" si="118"/>
        <v>24500000</v>
      </c>
      <c r="N93" s="68">
        <f t="shared" si="82"/>
        <v>2.3899195434471716E-6</v>
      </c>
      <c r="O93" s="75">
        <f>+O103</f>
        <v>0</v>
      </c>
      <c r="P93" s="75">
        <v>8257860.96</v>
      </c>
      <c r="Q93" s="50">
        <f t="shared" si="119"/>
        <v>16242139.039999999</v>
      </c>
      <c r="R93" s="75">
        <v>4270561.92</v>
      </c>
      <c r="S93" s="50">
        <f t="shared" si="99"/>
        <v>20229438.079999998</v>
      </c>
      <c r="T93" s="50">
        <f t="shared" si="94"/>
        <v>3987299.04</v>
      </c>
      <c r="U93" s="75">
        <v>4270561.92</v>
      </c>
      <c r="V93" s="50">
        <f t="shared" si="120"/>
        <v>0</v>
      </c>
      <c r="W93" s="50">
        <v>4270561.92</v>
      </c>
      <c r="X93" s="66">
        <f t="shared" si="101"/>
        <v>0</v>
      </c>
      <c r="Y93" s="52">
        <f t="shared" si="102"/>
        <v>0.17430864979591837</v>
      </c>
      <c r="Z93" s="52">
        <f t="shared" si="103"/>
        <v>0.17430864979591837</v>
      </c>
      <c r="AA93" s="52">
        <f t="shared" si="104"/>
        <v>0.17430864979591837</v>
      </c>
      <c r="AB93" s="52">
        <f t="shared" si="105"/>
        <v>1</v>
      </c>
      <c r="AC93" s="53">
        <f t="shared" si="106"/>
        <v>1</v>
      </c>
    </row>
    <row r="94" spans="1:29" ht="39" customHeight="1" x14ac:dyDescent="0.25">
      <c r="A94" s="312" t="s">
        <v>203</v>
      </c>
      <c r="B94" s="47" t="s">
        <v>38</v>
      </c>
      <c r="C94" s="47">
        <v>10</v>
      </c>
      <c r="D94" s="316" t="s">
        <v>39</v>
      </c>
      <c r="E94" s="308" t="s">
        <v>204</v>
      </c>
      <c r="F94" s="75">
        <f t="shared" ref="F94:K94" si="121">+F104</f>
        <v>10647256000</v>
      </c>
      <c r="G94" s="75">
        <f t="shared" si="121"/>
        <v>0</v>
      </c>
      <c r="H94" s="75">
        <f t="shared" si="121"/>
        <v>0</v>
      </c>
      <c r="I94" s="75">
        <f t="shared" si="121"/>
        <v>0</v>
      </c>
      <c r="J94" s="75">
        <f t="shared" si="121"/>
        <v>0</v>
      </c>
      <c r="K94" s="75">
        <f t="shared" si="121"/>
        <v>0</v>
      </c>
      <c r="L94" s="50">
        <f t="shared" si="107"/>
        <v>0</v>
      </c>
      <c r="M94" s="75">
        <f t="shared" ref="M94" si="122">+M104</f>
        <v>10647256000</v>
      </c>
      <c r="N94" s="51">
        <f t="shared" si="82"/>
        <v>1.0386157223871493E-3</v>
      </c>
      <c r="O94" s="75">
        <f t="shared" ref="O94:X94" si="123">+O104</f>
        <v>0</v>
      </c>
      <c r="P94" s="75">
        <f t="shared" si="123"/>
        <v>6760409333.3800001</v>
      </c>
      <c r="Q94" s="75">
        <f t="shared" si="123"/>
        <v>3886846666.6199999</v>
      </c>
      <c r="R94" s="75">
        <f t="shared" si="123"/>
        <v>6077945202.5500002</v>
      </c>
      <c r="S94" s="75">
        <f t="shared" si="123"/>
        <v>4569310797.4499998</v>
      </c>
      <c r="T94" s="75">
        <f t="shared" si="123"/>
        <v>682464130.82999992</v>
      </c>
      <c r="U94" s="75">
        <f t="shared" si="123"/>
        <v>4260130647.2600002</v>
      </c>
      <c r="V94" s="75">
        <f t="shared" si="123"/>
        <v>1817814555.29</v>
      </c>
      <c r="W94" s="75">
        <f t="shared" si="123"/>
        <v>4260130647.2600002</v>
      </c>
      <c r="X94" s="75">
        <f t="shared" si="123"/>
        <v>0</v>
      </c>
      <c r="Y94" s="52">
        <f t="shared" si="102"/>
        <v>0.57084616003879307</v>
      </c>
      <c r="Z94" s="52">
        <f t="shared" si="103"/>
        <v>0.40011535810353394</v>
      </c>
      <c r="AA94" s="52">
        <f t="shared" si="104"/>
        <v>0.40011535810353394</v>
      </c>
      <c r="AB94" s="52">
        <f t="shared" si="105"/>
        <v>0.70091626450871314</v>
      </c>
      <c r="AC94" s="53">
        <f t="shared" si="106"/>
        <v>1</v>
      </c>
    </row>
    <row r="95" spans="1:29" ht="42.75" customHeight="1" x14ac:dyDescent="0.25">
      <c r="A95" s="312"/>
      <c r="B95" s="47" t="s">
        <v>42</v>
      </c>
      <c r="C95" s="47">
        <v>20</v>
      </c>
      <c r="D95" s="316"/>
      <c r="E95" s="308"/>
      <c r="F95" s="50">
        <f t="shared" ref="F95:K95" si="124">+F96+F99</f>
        <v>6139374360</v>
      </c>
      <c r="G95" s="50">
        <f t="shared" si="124"/>
        <v>0</v>
      </c>
      <c r="H95" s="50">
        <f t="shared" si="124"/>
        <v>0</v>
      </c>
      <c r="I95" s="50">
        <f t="shared" si="124"/>
        <v>0</v>
      </c>
      <c r="J95" s="50">
        <f t="shared" si="124"/>
        <v>0</v>
      </c>
      <c r="K95" s="50">
        <f t="shared" si="124"/>
        <v>0</v>
      </c>
      <c r="L95" s="50">
        <f t="shared" si="107"/>
        <v>0</v>
      </c>
      <c r="M95" s="50">
        <f t="shared" ref="M95" si="125">+M96+M99</f>
        <v>6139374360</v>
      </c>
      <c r="N95" s="51">
        <f t="shared" si="82"/>
        <v>5.9888207214295797E-4</v>
      </c>
      <c r="O95" s="50">
        <f t="shared" ref="O95:X95" si="126">+O96+O99</f>
        <v>5923654360</v>
      </c>
      <c r="P95" s="50">
        <f t="shared" si="126"/>
        <v>215720000</v>
      </c>
      <c r="Q95" s="50">
        <f t="shared" si="126"/>
        <v>5923654360</v>
      </c>
      <c r="R95" s="50">
        <f t="shared" si="126"/>
        <v>88881898</v>
      </c>
      <c r="S95" s="50">
        <f t="shared" si="126"/>
        <v>6050492462</v>
      </c>
      <c r="T95" s="50">
        <f t="shared" si="126"/>
        <v>126838102</v>
      </c>
      <c r="U95" s="50">
        <f t="shared" si="126"/>
        <v>67092900</v>
      </c>
      <c r="V95" s="50">
        <f t="shared" si="126"/>
        <v>21788998</v>
      </c>
      <c r="W95" s="50">
        <f t="shared" si="126"/>
        <v>67092900</v>
      </c>
      <c r="X95" s="50">
        <f t="shared" si="126"/>
        <v>0</v>
      </c>
      <c r="Y95" s="52">
        <f t="shared" si="102"/>
        <v>1.4477354334196359E-2</v>
      </c>
      <c r="Z95" s="52">
        <f t="shared" si="103"/>
        <v>1.092829595750535E-2</v>
      </c>
      <c r="AA95" s="52">
        <f t="shared" si="104"/>
        <v>1.092829595750535E-2</v>
      </c>
      <c r="AB95" s="52">
        <f t="shared" si="105"/>
        <v>0.75485449241869251</v>
      </c>
      <c r="AC95" s="53">
        <f t="shared" si="106"/>
        <v>1</v>
      </c>
    </row>
    <row r="96" spans="1:29" ht="42" customHeight="1" x14ac:dyDescent="0.25">
      <c r="A96" s="46" t="s">
        <v>205</v>
      </c>
      <c r="B96" s="47" t="s">
        <v>42</v>
      </c>
      <c r="C96" s="47">
        <v>20</v>
      </c>
      <c r="D96" s="47" t="s">
        <v>39</v>
      </c>
      <c r="E96" s="48" t="s">
        <v>206</v>
      </c>
      <c r="F96" s="50">
        <f t="shared" ref="F96:U97" si="127">+F97</f>
        <v>5923654360</v>
      </c>
      <c r="G96" s="50">
        <f t="shared" si="127"/>
        <v>0</v>
      </c>
      <c r="H96" s="50">
        <f t="shared" si="127"/>
        <v>0</v>
      </c>
      <c r="I96" s="50">
        <f t="shared" si="127"/>
        <v>0</v>
      </c>
      <c r="J96" s="50">
        <f t="shared" si="127"/>
        <v>0</v>
      </c>
      <c r="K96" s="50">
        <f t="shared" si="127"/>
        <v>0</v>
      </c>
      <c r="L96" s="50">
        <f t="shared" si="107"/>
        <v>0</v>
      </c>
      <c r="M96" s="50">
        <f t="shared" si="127"/>
        <v>5923654360</v>
      </c>
      <c r="N96" s="51">
        <f t="shared" si="82"/>
        <v>5.7783907443224685E-4</v>
      </c>
      <c r="O96" s="50">
        <f t="shared" si="127"/>
        <v>5923654360</v>
      </c>
      <c r="P96" s="50">
        <f t="shared" si="127"/>
        <v>0</v>
      </c>
      <c r="Q96" s="50">
        <f t="shared" si="127"/>
        <v>5923654360</v>
      </c>
      <c r="R96" s="50">
        <f t="shared" si="127"/>
        <v>0</v>
      </c>
      <c r="S96" s="50">
        <f t="shared" si="127"/>
        <v>5923654360</v>
      </c>
      <c r="T96" s="50">
        <f t="shared" si="127"/>
        <v>0</v>
      </c>
      <c r="U96" s="50">
        <f t="shared" si="127"/>
        <v>0</v>
      </c>
      <c r="V96" s="50">
        <f t="shared" ref="V96:X97" si="128">+V97</f>
        <v>0</v>
      </c>
      <c r="W96" s="50">
        <f t="shared" si="128"/>
        <v>0</v>
      </c>
      <c r="X96" s="50">
        <f t="shared" si="128"/>
        <v>0</v>
      </c>
      <c r="Y96" s="52">
        <f t="shared" si="102"/>
        <v>0</v>
      </c>
      <c r="Z96" s="52">
        <f t="shared" si="103"/>
        <v>0</v>
      </c>
      <c r="AA96" s="52">
        <f t="shared" si="104"/>
        <v>0</v>
      </c>
      <c r="AB96" s="52" t="s">
        <v>41</v>
      </c>
      <c r="AC96" s="53" t="s">
        <v>41</v>
      </c>
    </row>
    <row r="97" spans="1:29" ht="42" customHeight="1" x14ac:dyDescent="0.25">
      <c r="A97" s="46" t="s">
        <v>207</v>
      </c>
      <c r="B97" s="47" t="s">
        <v>42</v>
      </c>
      <c r="C97" s="47">
        <v>20</v>
      </c>
      <c r="D97" s="47" t="s">
        <v>39</v>
      </c>
      <c r="E97" s="76" t="s">
        <v>208</v>
      </c>
      <c r="F97" s="50">
        <f>SUM(F98)</f>
        <v>5923654360</v>
      </c>
      <c r="G97" s="50">
        <f t="shared" si="127"/>
        <v>0</v>
      </c>
      <c r="H97" s="50">
        <f t="shared" si="127"/>
        <v>0</v>
      </c>
      <c r="I97" s="50">
        <f t="shared" si="127"/>
        <v>0</v>
      </c>
      <c r="J97" s="50">
        <f t="shared" si="127"/>
        <v>0</v>
      </c>
      <c r="K97" s="50">
        <f t="shared" si="127"/>
        <v>0</v>
      </c>
      <c r="L97" s="50">
        <f t="shared" si="107"/>
        <v>0</v>
      </c>
      <c r="M97" s="50">
        <f t="shared" si="127"/>
        <v>5923654360</v>
      </c>
      <c r="N97" s="51">
        <f t="shared" si="82"/>
        <v>5.7783907443224685E-4</v>
      </c>
      <c r="O97" s="50">
        <f t="shared" si="127"/>
        <v>5923654360</v>
      </c>
      <c r="P97" s="50">
        <f t="shared" si="127"/>
        <v>0</v>
      </c>
      <c r="Q97" s="50">
        <f t="shared" si="127"/>
        <v>5923654360</v>
      </c>
      <c r="R97" s="50">
        <f t="shared" si="127"/>
        <v>0</v>
      </c>
      <c r="S97" s="50">
        <f t="shared" si="127"/>
        <v>5923654360</v>
      </c>
      <c r="T97" s="50">
        <f t="shared" si="127"/>
        <v>0</v>
      </c>
      <c r="U97" s="50">
        <f t="shared" si="127"/>
        <v>0</v>
      </c>
      <c r="V97" s="50">
        <f t="shared" si="128"/>
        <v>0</v>
      </c>
      <c r="W97" s="50">
        <f t="shared" si="128"/>
        <v>0</v>
      </c>
      <c r="X97" s="50">
        <f t="shared" si="128"/>
        <v>0</v>
      </c>
      <c r="Y97" s="52">
        <f t="shared" si="102"/>
        <v>0</v>
      </c>
      <c r="Z97" s="52">
        <f t="shared" si="103"/>
        <v>0</v>
      </c>
      <c r="AA97" s="52">
        <f t="shared" si="104"/>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7"/>
        <v>0</v>
      </c>
      <c r="M98" s="58">
        <f>+F98+L98</f>
        <v>5923654360</v>
      </c>
      <c r="N98" s="59">
        <f t="shared" si="82"/>
        <v>5.7783907443224685E-4</v>
      </c>
      <c r="O98" s="57">
        <v>5923654360</v>
      </c>
      <c r="P98" s="57">
        <v>0</v>
      </c>
      <c r="Q98" s="57">
        <f t="shared" ref="Q98" si="129">M98-P98</f>
        <v>5923654360</v>
      </c>
      <c r="R98" s="57">
        <v>0</v>
      </c>
      <c r="S98" s="57">
        <f t="shared" ref="S98" si="130">+M98-R98</f>
        <v>5923654360</v>
      </c>
      <c r="T98" s="57">
        <f t="shared" ref="T98" si="131">P98-R98</f>
        <v>0</v>
      </c>
      <c r="U98" s="57">
        <v>0</v>
      </c>
      <c r="V98" s="57">
        <f t="shared" ref="V98" si="132">+R98-U98</f>
        <v>0</v>
      </c>
      <c r="W98" s="57">
        <v>0</v>
      </c>
      <c r="X98" s="60">
        <f t="shared" ref="X98" si="133">+U98-W98</f>
        <v>0</v>
      </c>
      <c r="Y98" s="61">
        <f t="shared" si="102"/>
        <v>0</v>
      </c>
      <c r="Z98" s="61">
        <f t="shared" si="103"/>
        <v>0</v>
      </c>
      <c r="AA98" s="61">
        <f t="shared" si="104"/>
        <v>0</v>
      </c>
      <c r="AB98" s="61" t="s">
        <v>41</v>
      </c>
      <c r="AC98" s="62" t="s">
        <v>41</v>
      </c>
    </row>
    <row r="99" spans="1:29" ht="42" customHeight="1" x14ac:dyDescent="0.25">
      <c r="A99" s="46" t="s">
        <v>211</v>
      </c>
      <c r="B99" s="47" t="s">
        <v>42</v>
      </c>
      <c r="C99" s="47">
        <v>20</v>
      </c>
      <c r="D99" s="47" t="s">
        <v>39</v>
      </c>
      <c r="E99" s="48" t="s">
        <v>212</v>
      </c>
      <c r="F99" s="50">
        <f t="shared" ref="F99:U100" si="134">+F100</f>
        <v>215720000</v>
      </c>
      <c r="G99" s="50">
        <f t="shared" si="134"/>
        <v>0</v>
      </c>
      <c r="H99" s="50">
        <f t="shared" si="134"/>
        <v>0</v>
      </c>
      <c r="I99" s="50">
        <f t="shared" si="134"/>
        <v>0</v>
      </c>
      <c r="J99" s="50">
        <f t="shared" si="134"/>
        <v>0</v>
      </c>
      <c r="K99" s="50">
        <f t="shared" si="134"/>
        <v>0</v>
      </c>
      <c r="L99" s="50">
        <f t="shared" si="107"/>
        <v>0</v>
      </c>
      <c r="M99" s="50">
        <f t="shared" si="134"/>
        <v>215720000</v>
      </c>
      <c r="N99" s="70">
        <f t="shared" si="82"/>
        <v>2.1042997710711177E-5</v>
      </c>
      <c r="O99" s="50">
        <f t="shared" si="134"/>
        <v>0</v>
      </c>
      <c r="P99" s="50">
        <f t="shared" si="134"/>
        <v>215720000</v>
      </c>
      <c r="Q99" s="50">
        <f t="shared" si="134"/>
        <v>0</v>
      </c>
      <c r="R99" s="50">
        <f t="shared" si="134"/>
        <v>88881898</v>
      </c>
      <c r="S99" s="50">
        <f t="shared" si="134"/>
        <v>126838102</v>
      </c>
      <c r="T99" s="50">
        <f t="shared" si="134"/>
        <v>126838102</v>
      </c>
      <c r="U99" s="50">
        <f t="shared" si="134"/>
        <v>67092900</v>
      </c>
      <c r="V99" s="50">
        <f t="shared" ref="V99:X100" si="135">+V100</f>
        <v>21788998</v>
      </c>
      <c r="W99" s="50">
        <f t="shared" si="135"/>
        <v>67092900</v>
      </c>
      <c r="X99" s="50">
        <f t="shared" si="135"/>
        <v>0</v>
      </c>
      <c r="Y99" s="52">
        <f t="shared" si="102"/>
        <v>0.4120243741887632</v>
      </c>
      <c r="Z99" s="52">
        <f t="shared" si="103"/>
        <v>0.3110184498423883</v>
      </c>
      <c r="AA99" s="52">
        <f t="shared" si="104"/>
        <v>0.3110184498423883</v>
      </c>
      <c r="AB99" s="52">
        <f t="shared" si="105"/>
        <v>0.75485449241869251</v>
      </c>
      <c r="AC99" s="53">
        <f t="shared" si="106"/>
        <v>1</v>
      </c>
    </row>
    <row r="100" spans="1:29" ht="42" customHeight="1" x14ac:dyDescent="0.25">
      <c r="A100" s="46" t="s">
        <v>213</v>
      </c>
      <c r="B100" s="47" t="s">
        <v>42</v>
      </c>
      <c r="C100" s="47">
        <v>20</v>
      </c>
      <c r="D100" s="47" t="s">
        <v>39</v>
      </c>
      <c r="E100" s="48" t="s">
        <v>214</v>
      </c>
      <c r="F100" s="50">
        <f t="shared" si="134"/>
        <v>215720000</v>
      </c>
      <c r="G100" s="50">
        <f t="shared" si="134"/>
        <v>0</v>
      </c>
      <c r="H100" s="50">
        <f t="shared" si="134"/>
        <v>0</v>
      </c>
      <c r="I100" s="50">
        <f t="shared" si="134"/>
        <v>0</v>
      </c>
      <c r="J100" s="50">
        <f t="shared" si="134"/>
        <v>0</v>
      </c>
      <c r="K100" s="50">
        <f t="shared" si="134"/>
        <v>0</v>
      </c>
      <c r="L100" s="50">
        <f t="shared" si="107"/>
        <v>0</v>
      </c>
      <c r="M100" s="50">
        <f t="shared" si="134"/>
        <v>215720000</v>
      </c>
      <c r="N100" s="70">
        <f t="shared" si="82"/>
        <v>2.1042997710711177E-5</v>
      </c>
      <c r="O100" s="50">
        <f t="shared" si="134"/>
        <v>0</v>
      </c>
      <c r="P100" s="50">
        <f t="shared" si="134"/>
        <v>215720000</v>
      </c>
      <c r="Q100" s="50">
        <f t="shared" si="134"/>
        <v>0</v>
      </c>
      <c r="R100" s="50">
        <f t="shared" si="134"/>
        <v>88881898</v>
      </c>
      <c r="S100" s="50">
        <f t="shared" si="134"/>
        <v>126838102</v>
      </c>
      <c r="T100" s="50">
        <f t="shared" si="134"/>
        <v>126838102</v>
      </c>
      <c r="U100" s="50">
        <f t="shared" si="134"/>
        <v>67092900</v>
      </c>
      <c r="V100" s="50">
        <f t="shared" si="135"/>
        <v>21788998</v>
      </c>
      <c r="W100" s="50">
        <f t="shared" si="135"/>
        <v>67092900</v>
      </c>
      <c r="X100" s="50">
        <f t="shared" si="135"/>
        <v>0</v>
      </c>
      <c r="Y100" s="52">
        <f t="shared" si="102"/>
        <v>0.4120243741887632</v>
      </c>
      <c r="Z100" s="52">
        <f t="shared" si="103"/>
        <v>0.3110184498423883</v>
      </c>
      <c r="AA100" s="52">
        <f t="shared" si="104"/>
        <v>0.3110184498423883</v>
      </c>
      <c r="AB100" s="52">
        <f t="shared" si="105"/>
        <v>0.75485449241869251</v>
      </c>
      <c r="AC100" s="53">
        <f t="shared" si="106"/>
        <v>1</v>
      </c>
    </row>
    <row r="101" spans="1:29" ht="51.75" customHeight="1" x14ac:dyDescent="0.25">
      <c r="A101" s="46" t="s">
        <v>215</v>
      </c>
      <c r="B101" s="47" t="s">
        <v>42</v>
      </c>
      <c r="C101" s="47">
        <v>20</v>
      </c>
      <c r="D101" s="47" t="s">
        <v>39</v>
      </c>
      <c r="E101" s="48" t="s">
        <v>216</v>
      </c>
      <c r="F101" s="50">
        <f>SUM(F102:F103)</f>
        <v>215720000</v>
      </c>
      <c r="G101" s="50">
        <f t="shared" ref="G101:K101" si="136">SUM(G102:G103)</f>
        <v>0</v>
      </c>
      <c r="H101" s="50">
        <f t="shared" si="136"/>
        <v>0</v>
      </c>
      <c r="I101" s="50">
        <f t="shared" si="136"/>
        <v>0</v>
      </c>
      <c r="J101" s="50">
        <f t="shared" si="136"/>
        <v>0</v>
      </c>
      <c r="K101" s="50">
        <f t="shared" si="136"/>
        <v>0</v>
      </c>
      <c r="L101" s="50">
        <f t="shared" si="107"/>
        <v>0</v>
      </c>
      <c r="M101" s="50">
        <f>SUM(M102:M103)</f>
        <v>215720000</v>
      </c>
      <c r="N101" s="70">
        <f t="shared" si="82"/>
        <v>2.1042997710711177E-5</v>
      </c>
      <c r="O101" s="50">
        <f t="shared" ref="O101" si="137">+O102+O103</f>
        <v>0</v>
      </c>
      <c r="P101" s="50">
        <f t="shared" ref="P101:X101" si="138">SUM(P102:P103)</f>
        <v>215720000</v>
      </c>
      <c r="Q101" s="50">
        <f t="shared" si="138"/>
        <v>0</v>
      </c>
      <c r="R101" s="50">
        <f t="shared" si="138"/>
        <v>88881898</v>
      </c>
      <c r="S101" s="50">
        <f t="shared" si="138"/>
        <v>126838102</v>
      </c>
      <c r="T101" s="50">
        <f t="shared" si="138"/>
        <v>126838102</v>
      </c>
      <c r="U101" s="50">
        <f t="shared" si="138"/>
        <v>67092900</v>
      </c>
      <c r="V101" s="50">
        <f t="shared" si="138"/>
        <v>21788998</v>
      </c>
      <c r="W101" s="50">
        <f t="shared" si="138"/>
        <v>67092900</v>
      </c>
      <c r="X101" s="50">
        <f t="shared" si="138"/>
        <v>0</v>
      </c>
      <c r="Y101" s="52">
        <f t="shared" si="102"/>
        <v>0.4120243741887632</v>
      </c>
      <c r="Z101" s="52">
        <f t="shared" si="103"/>
        <v>0.3110184498423883</v>
      </c>
      <c r="AA101" s="52">
        <f t="shared" si="104"/>
        <v>0.3110184498423883</v>
      </c>
      <c r="AB101" s="52">
        <f t="shared" si="105"/>
        <v>0.75485449241869251</v>
      </c>
      <c r="AC101" s="53">
        <f t="shared" si="106"/>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7"/>
        <v>0</v>
      </c>
      <c r="M102" s="58">
        <f>+F102+L102</f>
        <v>69958009</v>
      </c>
      <c r="N102" s="65">
        <f t="shared" si="82"/>
        <v>6.8242454257042085E-6</v>
      </c>
      <c r="O102" s="60">
        <v>0</v>
      </c>
      <c r="P102" s="57">
        <v>69958009</v>
      </c>
      <c r="Q102" s="57">
        <f t="shared" ref="Q102:Q103" si="139">M102-P102</f>
        <v>0</v>
      </c>
      <c r="R102" s="57">
        <v>39894503</v>
      </c>
      <c r="S102" s="57">
        <f t="shared" ref="S102:S103" si="140">+M102-R102</f>
        <v>30063506</v>
      </c>
      <c r="T102" s="57">
        <f t="shared" ref="T102:T103" si="141">P102-R102</f>
        <v>30063506</v>
      </c>
      <c r="U102" s="57">
        <v>37623924</v>
      </c>
      <c r="V102" s="57">
        <f t="shared" ref="V102:V103" si="142">+R102-U102</f>
        <v>2270579</v>
      </c>
      <c r="W102" s="57">
        <v>37623924</v>
      </c>
      <c r="X102" s="60">
        <f t="shared" ref="X102:X103" si="143">+U102-W102</f>
        <v>0</v>
      </c>
      <c r="Y102" s="61">
        <f t="shared" si="102"/>
        <v>0.57026355624271696</v>
      </c>
      <c r="Z102" s="61">
        <f t="shared" si="103"/>
        <v>0.53780724377104561</v>
      </c>
      <c r="AA102" s="61">
        <f t="shared" si="104"/>
        <v>0.53780724377104561</v>
      </c>
      <c r="AB102" s="61">
        <f t="shared" si="105"/>
        <v>0.94308541705607918</v>
      </c>
      <c r="AC102" s="62">
        <f t="shared" si="106"/>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7"/>
        <v>0</v>
      </c>
      <c r="M103" s="58">
        <f>+F103+L103</f>
        <v>145761991</v>
      </c>
      <c r="N103" s="65">
        <f t="shared" si="82"/>
        <v>1.4218752285006968E-5</v>
      </c>
      <c r="O103" s="60">
        <v>0</v>
      </c>
      <c r="P103" s="57">
        <v>145761991</v>
      </c>
      <c r="Q103" s="57">
        <f t="shared" si="139"/>
        <v>0</v>
      </c>
      <c r="R103" s="57">
        <v>48987395</v>
      </c>
      <c r="S103" s="57">
        <f t="shared" si="140"/>
        <v>96774596</v>
      </c>
      <c r="T103" s="57">
        <f t="shared" si="141"/>
        <v>96774596</v>
      </c>
      <c r="U103" s="57">
        <v>29468976</v>
      </c>
      <c r="V103" s="57">
        <f t="shared" si="142"/>
        <v>19518419</v>
      </c>
      <c r="W103" s="57">
        <v>29468976</v>
      </c>
      <c r="X103" s="60">
        <f t="shared" si="143"/>
        <v>0</v>
      </c>
      <c r="Y103" s="61">
        <f t="shared" si="102"/>
        <v>0.33607797659679334</v>
      </c>
      <c r="Z103" s="61">
        <f t="shared" si="103"/>
        <v>0.20217188169445352</v>
      </c>
      <c r="AA103" s="61">
        <f t="shared" si="104"/>
        <v>0.20217188169445352</v>
      </c>
      <c r="AB103" s="61">
        <f t="shared" si="105"/>
        <v>0.60156242233333701</v>
      </c>
      <c r="AC103" s="62">
        <f t="shared" si="106"/>
        <v>1</v>
      </c>
    </row>
    <row r="104" spans="1:29" ht="42" customHeight="1" x14ac:dyDescent="0.25">
      <c r="A104" s="77" t="s">
        <v>221</v>
      </c>
      <c r="B104" s="78" t="s">
        <v>38</v>
      </c>
      <c r="C104" s="78">
        <v>10</v>
      </c>
      <c r="D104" s="78" t="s">
        <v>39</v>
      </c>
      <c r="E104" s="76" t="s">
        <v>222</v>
      </c>
      <c r="F104" s="75">
        <f t="shared" ref="F104:K104" si="144">+F105</f>
        <v>10647256000</v>
      </c>
      <c r="G104" s="75">
        <f t="shared" si="144"/>
        <v>0</v>
      </c>
      <c r="H104" s="75">
        <f t="shared" si="144"/>
        <v>0</v>
      </c>
      <c r="I104" s="50">
        <f t="shared" si="144"/>
        <v>0</v>
      </c>
      <c r="J104" s="75">
        <f t="shared" si="144"/>
        <v>0</v>
      </c>
      <c r="K104" s="75">
        <f t="shared" si="144"/>
        <v>0</v>
      </c>
      <c r="L104" s="50">
        <f t="shared" si="107"/>
        <v>0</v>
      </c>
      <c r="M104" s="75">
        <f>+M105</f>
        <v>10647256000</v>
      </c>
      <c r="N104" s="51">
        <f t="shared" si="82"/>
        <v>1.0386157223871493E-3</v>
      </c>
      <c r="O104" s="75">
        <f t="shared" ref="O104:X104" si="145">+O105</f>
        <v>0</v>
      </c>
      <c r="P104" s="75">
        <f t="shared" si="145"/>
        <v>6760409333.3800001</v>
      </c>
      <c r="Q104" s="75">
        <f t="shared" si="145"/>
        <v>3886846666.6199999</v>
      </c>
      <c r="R104" s="75">
        <f t="shared" si="145"/>
        <v>6077945202.5500002</v>
      </c>
      <c r="S104" s="75">
        <f t="shared" si="145"/>
        <v>4569310797.4499998</v>
      </c>
      <c r="T104" s="75">
        <f t="shared" si="145"/>
        <v>682464130.82999992</v>
      </c>
      <c r="U104" s="75">
        <f t="shared" si="145"/>
        <v>4260130647.2600002</v>
      </c>
      <c r="V104" s="75">
        <f t="shared" si="145"/>
        <v>1817814555.29</v>
      </c>
      <c r="W104" s="75">
        <f t="shared" si="145"/>
        <v>4260130647.2600002</v>
      </c>
      <c r="X104" s="75">
        <f t="shared" si="145"/>
        <v>0</v>
      </c>
      <c r="Y104" s="52">
        <f t="shared" si="102"/>
        <v>0.57084616003879307</v>
      </c>
      <c r="Z104" s="52">
        <f t="shared" si="103"/>
        <v>0.40011535810353394</v>
      </c>
      <c r="AA104" s="52">
        <f t="shared" si="104"/>
        <v>0.40011535810353394</v>
      </c>
      <c r="AB104" s="52">
        <f t="shared" si="105"/>
        <v>0.70091626450871314</v>
      </c>
      <c r="AC104" s="53">
        <f t="shared" si="106"/>
        <v>1</v>
      </c>
    </row>
    <row r="105" spans="1:29" ht="42" customHeight="1" x14ac:dyDescent="0.25">
      <c r="A105" s="77" t="s">
        <v>223</v>
      </c>
      <c r="B105" s="78" t="s">
        <v>38</v>
      </c>
      <c r="C105" s="78">
        <v>10</v>
      </c>
      <c r="D105" s="78" t="s">
        <v>39</v>
      </c>
      <c r="E105" s="76" t="s">
        <v>224</v>
      </c>
      <c r="F105" s="75">
        <f>SUM(F106:F107)</f>
        <v>10647256000</v>
      </c>
      <c r="G105" s="75">
        <f t="shared" ref="G105:K105" si="146">+G106+G107</f>
        <v>0</v>
      </c>
      <c r="H105" s="75">
        <f t="shared" si="146"/>
        <v>0</v>
      </c>
      <c r="I105" s="50">
        <f t="shared" si="146"/>
        <v>0</v>
      </c>
      <c r="J105" s="75">
        <f t="shared" si="146"/>
        <v>0</v>
      </c>
      <c r="K105" s="75">
        <f t="shared" si="146"/>
        <v>0</v>
      </c>
      <c r="L105" s="50">
        <f t="shared" si="107"/>
        <v>0</v>
      </c>
      <c r="M105" s="75">
        <f>+M106+M107</f>
        <v>10647256000</v>
      </c>
      <c r="N105" s="51">
        <f t="shared" si="82"/>
        <v>1.0386157223871493E-3</v>
      </c>
      <c r="O105" s="75">
        <f t="shared" ref="O105:X105" si="147">+O106+O107</f>
        <v>0</v>
      </c>
      <c r="P105" s="75">
        <f t="shared" si="147"/>
        <v>6760409333.3800001</v>
      </c>
      <c r="Q105" s="75">
        <f t="shared" si="147"/>
        <v>3886846666.6199999</v>
      </c>
      <c r="R105" s="75">
        <f t="shared" si="147"/>
        <v>6077945202.5500002</v>
      </c>
      <c r="S105" s="75">
        <f t="shared" si="147"/>
        <v>4569310797.4499998</v>
      </c>
      <c r="T105" s="75">
        <f t="shared" si="147"/>
        <v>682464130.82999992</v>
      </c>
      <c r="U105" s="75">
        <f t="shared" si="147"/>
        <v>4260130647.2600002</v>
      </c>
      <c r="V105" s="75">
        <f t="shared" si="147"/>
        <v>1817814555.29</v>
      </c>
      <c r="W105" s="75">
        <f t="shared" si="147"/>
        <v>4260130647.2600002</v>
      </c>
      <c r="X105" s="75">
        <f t="shared" si="147"/>
        <v>0</v>
      </c>
      <c r="Y105" s="52">
        <f t="shared" si="102"/>
        <v>0.57084616003879307</v>
      </c>
      <c r="Z105" s="52">
        <f t="shared" si="103"/>
        <v>0.40011535810353394</v>
      </c>
      <c r="AA105" s="52">
        <f t="shared" si="104"/>
        <v>0.40011535810353394</v>
      </c>
      <c r="AB105" s="52">
        <f t="shared" si="105"/>
        <v>0.70091626450871314</v>
      </c>
      <c r="AC105" s="53">
        <f t="shared" si="106"/>
        <v>1</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7"/>
        <v>0</v>
      </c>
      <c r="M106" s="58">
        <f>+F106+L106</f>
        <v>7147256000</v>
      </c>
      <c r="N106" s="59">
        <f t="shared" si="82"/>
        <v>6.9719864475183905E-4</v>
      </c>
      <c r="O106" s="57">
        <v>0</v>
      </c>
      <c r="P106" s="57">
        <v>6754909333.3800001</v>
      </c>
      <c r="Q106" s="57">
        <f t="shared" ref="Q106:Q107" si="148">M106-P106</f>
        <v>392346666.61999989</v>
      </c>
      <c r="R106" s="57">
        <v>6077115351.5500002</v>
      </c>
      <c r="S106" s="57">
        <f t="shared" ref="S106:S107" si="149">+M106-R106</f>
        <v>1070140648.4499998</v>
      </c>
      <c r="T106" s="57">
        <f t="shared" ref="T106:T107" si="150">P106-R106</f>
        <v>677793981.82999992</v>
      </c>
      <c r="U106" s="57">
        <v>4259300796.2600002</v>
      </c>
      <c r="V106" s="57">
        <f t="shared" ref="V106:V107" si="151">+R106-U106</f>
        <v>1817814555.29</v>
      </c>
      <c r="W106" s="57">
        <v>4259300796.2600002</v>
      </c>
      <c r="X106" s="60">
        <f t="shared" ref="X106:X107" si="152">+U106-W106</f>
        <v>0</v>
      </c>
      <c r="Y106" s="61">
        <f t="shared" si="102"/>
        <v>0.85027251738989063</v>
      </c>
      <c r="Z106" s="61">
        <f t="shared" si="103"/>
        <v>0.59593511079776629</v>
      </c>
      <c r="AA106" s="61">
        <f t="shared" si="104"/>
        <v>0.59593511079776629</v>
      </c>
      <c r="AB106" s="61">
        <f t="shared" si="105"/>
        <v>0.70087542359610522</v>
      </c>
      <c r="AC106" s="62">
        <f t="shared" si="106"/>
        <v>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7"/>
        <v>0</v>
      </c>
      <c r="M107" s="58">
        <f>+F107+L107</f>
        <v>3500000000</v>
      </c>
      <c r="N107" s="59">
        <f t="shared" si="82"/>
        <v>3.4141707763531024E-4</v>
      </c>
      <c r="O107" s="57">
        <v>0</v>
      </c>
      <c r="P107" s="57">
        <v>5500000</v>
      </c>
      <c r="Q107" s="57">
        <f t="shared" si="148"/>
        <v>3494500000</v>
      </c>
      <c r="R107" s="57">
        <v>829851</v>
      </c>
      <c r="S107" s="57">
        <f t="shared" si="149"/>
        <v>3499170149</v>
      </c>
      <c r="T107" s="57">
        <f t="shared" si="150"/>
        <v>4670149</v>
      </c>
      <c r="U107" s="57">
        <v>829851</v>
      </c>
      <c r="V107" s="57">
        <f t="shared" si="151"/>
        <v>0</v>
      </c>
      <c r="W107" s="57">
        <v>829851</v>
      </c>
      <c r="X107" s="60">
        <f t="shared" si="152"/>
        <v>0</v>
      </c>
      <c r="Y107" s="61">
        <f t="shared" si="102"/>
        <v>2.3710028571428572E-4</v>
      </c>
      <c r="Z107" s="61">
        <f t="shared" si="103"/>
        <v>2.3710028571428572E-4</v>
      </c>
      <c r="AA107" s="61">
        <f t="shared" si="104"/>
        <v>2.3710028571428572E-4</v>
      </c>
      <c r="AB107" s="61">
        <f t="shared" si="105"/>
        <v>1</v>
      </c>
      <c r="AC107" s="62">
        <f t="shared" si="106"/>
        <v>1</v>
      </c>
    </row>
    <row r="108" spans="1:29" ht="48.75" customHeight="1" x14ac:dyDescent="0.25">
      <c r="A108" s="46" t="s">
        <v>229</v>
      </c>
      <c r="B108" s="47" t="s">
        <v>42</v>
      </c>
      <c r="C108" s="47">
        <v>20</v>
      </c>
      <c r="D108" s="47" t="s">
        <v>39</v>
      </c>
      <c r="E108" s="48" t="s">
        <v>230</v>
      </c>
      <c r="F108" s="50">
        <f t="shared" ref="F108:K109" si="153">+F109</f>
        <v>16583220384</v>
      </c>
      <c r="G108" s="50">
        <f t="shared" si="153"/>
        <v>0</v>
      </c>
      <c r="H108" s="50">
        <f t="shared" si="153"/>
        <v>0</v>
      </c>
      <c r="I108" s="50">
        <f t="shared" si="153"/>
        <v>0</v>
      </c>
      <c r="J108" s="50">
        <f t="shared" si="153"/>
        <v>0</v>
      </c>
      <c r="K108" s="50">
        <f t="shared" si="153"/>
        <v>0</v>
      </c>
      <c r="L108" s="50">
        <f t="shared" si="107"/>
        <v>0</v>
      </c>
      <c r="M108" s="50">
        <f>+M109</f>
        <v>16583220384</v>
      </c>
      <c r="N108" s="51">
        <f t="shared" si="82"/>
        <v>1.6176556117964533E-3</v>
      </c>
      <c r="O108" s="50">
        <f t="shared" ref="O108:X109" si="154">+O109</f>
        <v>0</v>
      </c>
      <c r="P108" s="50">
        <f t="shared" si="154"/>
        <v>0</v>
      </c>
      <c r="Q108" s="50">
        <f t="shared" si="154"/>
        <v>16583220384</v>
      </c>
      <c r="R108" s="50">
        <f t="shared" si="154"/>
        <v>0</v>
      </c>
      <c r="S108" s="50">
        <f t="shared" si="154"/>
        <v>16583220384</v>
      </c>
      <c r="T108" s="50">
        <f t="shared" si="154"/>
        <v>0</v>
      </c>
      <c r="U108" s="50">
        <f t="shared" si="154"/>
        <v>0</v>
      </c>
      <c r="V108" s="50">
        <f t="shared" si="154"/>
        <v>0</v>
      </c>
      <c r="W108" s="50">
        <f t="shared" si="154"/>
        <v>0</v>
      </c>
      <c r="X108" s="50">
        <f t="shared" si="154"/>
        <v>0</v>
      </c>
      <c r="Y108" s="52">
        <f t="shared" si="102"/>
        <v>0</v>
      </c>
      <c r="Z108" s="52">
        <f t="shared" si="103"/>
        <v>0</v>
      </c>
      <c r="AA108" s="52">
        <f t="shared" si="104"/>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3"/>
        <v>0</v>
      </c>
      <c r="H109" s="50">
        <f t="shared" si="153"/>
        <v>0</v>
      </c>
      <c r="I109" s="50">
        <f t="shared" si="153"/>
        <v>0</v>
      </c>
      <c r="J109" s="50">
        <f t="shared" si="153"/>
        <v>0</v>
      </c>
      <c r="K109" s="50">
        <f t="shared" si="153"/>
        <v>0</v>
      </c>
      <c r="L109" s="50">
        <f t="shared" si="107"/>
        <v>0</v>
      </c>
      <c r="M109" s="50">
        <f>+M110</f>
        <v>16583220384</v>
      </c>
      <c r="N109" s="51">
        <f t="shared" si="82"/>
        <v>1.6176556117964533E-3</v>
      </c>
      <c r="O109" s="50">
        <f t="shared" si="154"/>
        <v>0</v>
      </c>
      <c r="P109" s="50">
        <f t="shared" si="154"/>
        <v>0</v>
      </c>
      <c r="Q109" s="50">
        <f t="shared" si="154"/>
        <v>16583220384</v>
      </c>
      <c r="R109" s="50">
        <f t="shared" si="154"/>
        <v>0</v>
      </c>
      <c r="S109" s="50">
        <f t="shared" si="154"/>
        <v>16583220384</v>
      </c>
      <c r="T109" s="50">
        <f t="shared" si="154"/>
        <v>0</v>
      </c>
      <c r="U109" s="50">
        <f t="shared" si="154"/>
        <v>0</v>
      </c>
      <c r="V109" s="50">
        <f t="shared" si="154"/>
        <v>0</v>
      </c>
      <c r="W109" s="50">
        <f t="shared" si="154"/>
        <v>0</v>
      </c>
      <c r="X109" s="50">
        <f t="shared" si="154"/>
        <v>0</v>
      </c>
      <c r="Y109" s="61">
        <f t="shared" si="102"/>
        <v>0</v>
      </c>
      <c r="Z109" s="61">
        <f t="shared" si="103"/>
        <v>0</v>
      </c>
      <c r="AA109" s="61">
        <f t="shared" si="104"/>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7"/>
        <v>0</v>
      </c>
      <c r="M110" s="83">
        <f>+F110+L110</f>
        <v>16583220384</v>
      </c>
      <c r="N110" s="84">
        <f t="shared" si="82"/>
        <v>1.6176556117964533E-3</v>
      </c>
      <c r="O110" s="82">
        <v>0</v>
      </c>
      <c r="P110" s="82">
        <v>0</v>
      </c>
      <c r="Q110" s="57">
        <f t="shared" ref="Q110" si="155">M110-P110</f>
        <v>16583220384</v>
      </c>
      <c r="R110" s="82">
        <v>0</v>
      </c>
      <c r="S110" s="57">
        <f t="shared" ref="S110" si="156">+M110-R110</f>
        <v>16583220384</v>
      </c>
      <c r="T110" s="57">
        <f t="shared" ref="T110" si="157">P110-R110</f>
        <v>0</v>
      </c>
      <c r="U110" s="82">
        <v>0</v>
      </c>
      <c r="V110" s="57">
        <f t="shared" ref="V110" si="158">+R110-U110</f>
        <v>0</v>
      </c>
      <c r="W110" s="82">
        <v>0</v>
      </c>
      <c r="X110" s="60">
        <f t="shared" ref="X110" si="159">+U110-W110</f>
        <v>0</v>
      </c>
      <c r="Y110" s="61">
        <f t="shared" si="102"/>
        <v>0</v>
      </c>
      <c r="Z110" s="61">
        <f t="shared" si="103"/>
        <v>0</v>
      </c>
      <c r="AA110" s="61">
        <f t="shared" si="104"/>
        <v>0</v>
      </c>
      <c r="AB110" s="61" t="s">
        <v>41</v>
      </c>
      <c r="AC110" s="62" t="s">
        <v>41</v>
      </c>
    </row>
    <row r="111" spans="1:29" ht="27" customHeight="1" thickBot="1" x14ac:dyDescent="0.3">
      <c r="A111" s="324" t="s">
        <v>235</v>
      </c>
      <c r="B111" s="336" t="s">
        <v>38</v>
      </c>
      <c r="C111" s="338">
        <v>11</v>
      </c>
      <c r="D111" s="87" t="s">
        <v>39</v>
      </c>
      <c r="E111" s="340" t="s">
        <v>236</v>
      </c>
      <c r="F111" s="88">
        <f t="shared" ref="F111:K112" si="160">+F113</f>
        <v>2665328141553</v>
      </c>
      <c r="G111" s="28">
        <f t="shared" si="160"/>
        <v>0</v>
      </c>
      <c r="H111" s="28">
        <f t="shared" si="160"/>
        <v>0</v>
      </c>
      <c r="I111" s="28">
        <f t="shared" si="160"/>
        <v>0</v>
      </c>
      <c r="J111" s="28">
        <f t="shared" si="160"/>
        <v>0</v>
      </c>
      <c r="K111" s="28">
        <f t="shared" si="160"/>
        <v>0</v>
      </c>
      <c r="L111" s="28">
        <f t="shared" si="107"/>
        <v>0</v>
      </c>
      <c r="M111" s="28">
        <f>+M113</f>
        <v>2665328141553</v>
      </c>
      <c r="N111" s="89">
        <f t="shared" si="82"/>
        <v>0.25999672715090794</v>
      </c>
      <c r="O111" s="28">
        <f t="shared" ref="O111:X112" si="161">+O113</f>
        <v>0</v>
      </c>
      <c r="P111" s="28">
        <f t="shared" si="161"/>
        <v>205438653436</v>
      </c>
      <c r="Q111" s="28">
        <f t="shared" si="161"/>
        <v>2459889488117</v>
      </c>
      <c r="R111" s="28">
        <f t="shared" si="161"/>
        <v>205438653436</v>
      </c>
      <c r="S111" s="28">
        <f t="shared" si="161"/>
        <v>2459889488117</v>
      </c>
      <c r="T111" s="28">
        <f t="shared" si="161"/>
        <v>0</v>
      </c>
      <c r="U111" s="28">
        <f t="shared" si="161"/>
        <v>0</v>
      </c>
      <c r="V111" s="28">
        <f t="shared" si="161"/>
        <v>205438653436</v>
      </c>
      <c r="W111" s="28">
        <f t="shared" si="161"/>
        <v>0</v>
      </c>
      <c r="X111" s="28">
        <f t="shared" si="161"/>
        <v>0</v>
      </c>
      <c r="Y111" s="30">
        <f t="shared" si="102"/>
        <v>7.7078184195473048E-2</v>
      </c>
      <c r="Z111" s="30">
        <f t="shared" si="103"/>
        <v>0</v>
      </c>
      <c r="AA111" s="30">
        <f t="shared" si="104"/>
        <v>0</v>
      </c>
      <c r="AB111" s="30">
        <f t="shared" ref="AB111" si="162">+U111/R111</f>
        <v>0</v>
      </c>
      <c r="AC111" s="30" t="s">
        <v>41</v>
      </c>
    </row>
    <row r="112" spans="1:29" ht="27" customHeight="1" thickBot="1" x14ac:dyDescent="0.3">
      <c r="A112" s="326"/>
      <c r="B112" s="337"/>
      <c r="C112" s="339"/>
      <c r="D112" s="90" t="s">
        <v>237</v>
      </c>
      <c r="E112" s="341"/>
      <c r="F112" s="34">
        <f t="shared" si="160"/>
        <v>57940921534</v>
      </c>
      <c r="G112" s="34">
        <f t="shared" si="160"/>
        <v>0</v>
      </c>
      <c r="H112" s="34">
        <f t="shared" si="160"/>
        <v>0</v>
      </c>
      <c r="I112" s="34">
        <f t="shared" si="160"/>
        <v>0</v>
      </c>
      <c r="J112" s="34">
        <f t="shared" si="160"/>
        <v>0</v>
      </c>
      <c r="K112" s="34">
        <f t="shared" si="160"/>
        <v>0</v>
      </c>
      <c r="L112" s="34">
        <f t="shared" si="107"/>
        <v>0</v>
      </c>
      <c r="M112" s="34">
        <f>+M114</f>
        <v>57940921534</v>
      </c>
      <c r="N112" s="91">
        <f t="shared" si="82"/>
        <v>5.6520057444671701E-3</v>
      </c>
      <c r="O112" s="34">
        <f t="shared" si="161"/>
        <v>0</v>
      </c>
      <c r="P112" s="34">
        <f t="shared" si="161"/>
        <v>0</v>
      </c>
      <c r="Q112" s="34">
        <f t="shared" si="161"/>
        <v>57940921534</v>
      </c>
      <c r="R112" s="34">
        <f t="shared" si="161"/>
        <v>0</v>
      </c>
      <c r="S112" s="34">
        <f t="shared" si="161"/>
        <v>57940921534</v>
      </c>
      <c r="T112" s="34">
        <f t="shared" si="161"/>
        <v>0</v>
      </c>
      <c r="U112" s="34">
        <f t="shared" si="161"/>
        <v>0</v>
      </c>
      <c r="V112" s="34">
        <f t="shared" si="161"/>
        <v>0</v>
      </c>
      <c r="W112" s="34">
        <f t="shared" si="161"/>
        <v>0</v>
      </c>
      <c r="X112" s="34">
        <f t="shared" si="161"/>
        <v>0</v>
      </c>
      <c r="Y112" s="30">
        <f t="shared" si="102"/>
        <v>0</v>
      </c>
      <c r="Z112" s="30">
        <f t="shared" si="103"/>
        <v>0</v>
      </c>
      <c r="AA112" s="30">
        <f t="shared" si="104"/>
        <v>0</v>
      </c>
      <c r="AB112" s="36" t="s">
        <v>41</v>
      </c>
      <c r="AC112" s="37" t="s">
        <v>41</v>
      </c>
    </row>
    <row r="113" spans="1:29" ht="38.25" customHeight="1" x14ac:dyDescent="0.25">
      <c r="A113" s="333" t="s">
        <v>238</v>
      </c>
      <c r="B113" s="334" t="s">
        <v>38</v>
      </c>
      <c r="C113" s="334">
        <v>11</v>
      </c>
      <c r="D113" s="39" t="s">
        <v>39</v>
      </c>
      <c r="E113" s="335" t="s">
        <v>239</v>
      </c>
      <c r="F113" s="92">
        <f t="shared" ref="F113:K113" si="163">+F118</f>
        <v>2665328141553</v>
      </c>
      <c r="G113" s="92">
        <f t="shared" si="163"/>
        <v>0</v>
      </c>
      <c r="H113" s="92">
        <f t="shared" si="163"/>
        <v>0</v>
      </c>
      <c r="I113" s="92">
        <f t="shared" si="163"/>
        <v>0</v>
      </c>
      <c r="J113" s="92">
        <f t="shared" si="163"/>
        <v>0</v>
      </c>
      <c r="K113" s="92">
        <f t="shared" si="163"/>
        <v>0</v>
      </c>
      <c r="L113" s="42">
        <f t="shared" si="107"/>
        <v>0</v>
      </c>
      <c r="M113" s="92">
        <f>+M118</f>
        <v>2665328141553</v>
      </c>
      <c r="N113" s="93">
        <f t="shared" si="82"/>
        <v>0.25999672715090794</v>
      </c>
      <c r="O113" s="92">
        <f t="shared" ref="O113:X113" si="164">+O118</f>
        <v>0</v>
      </c>
      <c r="P113" s="92">
        <f t="shared" si="164"/>
        <v>205438653436</v>
      </c>
      <c r="Q113" s="92">
        <f t="shared" si="164"/>
        <v>2459889488117</v>
      </c>
      <c r="R113" s="92">
        <f t="shared" si="164"/>
        <v>205438653436</v>
      </c>
      <c r="S113" s="92">
        <f t="shared" si="164"/>
        <v>2459889488117</v>
      </c>
      <c r="T113" s="92">
        <f t="shared" si="164"/>
        <v>0</v>
      </c>
      <c r="U113" s="92">
        <f t="shared" si="164"/>
        <v>0</v>
      </c>
      <c r="V113" s="92">
        <f t="shared" si="164"/>
        <v>205438653436</v>
      </c>
      <c r="W113" s="92">
        <f t="shared" si="164"/>
        <v>0</v>
      </c>
      <c r="X113" s="92">
        <f t="shared" si="164"/>
        <v>0</v>
      </c>
      <c r="Y113" s="52">
        <f t="shared" si="102"/>
        <v>7.7078184195473048E-2</v>
      </c>
      <c r="Z113" s="52">
        <f t="shared" si="103"/>
        <v>0</v>
      </c>
      <c r="AA113" s="52">
        <f t="shared" si="104"/>
        <v>0</v>
      </c>
      <c r="AB113" s="52">
        <f t="shared" ref="AB113:AB119" si="165">+U113/R113</f>
        <v>0</v>
      </c>
      <c r="AC113" s="53" t="s">
        <v>41</v>
      </c>
    </row>
    <row r="114" spans="1:29" ht="29.25" customHeight="1" x14ac:dyDescent="0.25">
      <c r="A114" s="312"/>
      <c r="B114" s="316"/>
      <c r="C114" s="316"/>
      <c r="D114" s="47" t="s">
        <v>237</v>
      </c>
      <c r="E114" s="308"/>
      <c r="F114" s="66">
        <f t="shared" ref="F114:K116" si="166">+F115</f>
        <v>57940921534</v>
      </c>
      <c r="G114" s="66">
        <f t="shared" si="166"/>
        <v>0</v>
      </c>
      <c r="H114" s="66">
        <f t="shared" si="166"/>
        <v>0</v>
      </c>
      <c r="I114" s="66">
        <f t="shared" si="166"/>
        <v>0</v>
      </c>
      <c r="J114" s="66">
        <f t="shared" si="166"/>
        <v>0</v>
      </c>
      <c r="K114" s="66">
        <f t="shared" si="166"/>
        <v>0</v>
      </c>
      <c r="L114" s="50">
        <f t="shared" si="107"/>
        <v>0</v>
      </c>
      <c r="M114" s="66">
        <f>+M115</f>
        <v>57940921534</v>
      </c>
      <c r="N114" s="51">
        <f t="shared" si="82"/>
        <v>5.6520057444671701E-3</v>
      </c>
      <c r="O114" s="66">
        <f t="shared" ref="O114:X116" si="167">+O115</f>
        <v>0</v>
      </c>
      <c r="P114" s="66">
        <f t="shared" si="167"/>
        <v>0</v>
      </c>
      <c r="Q114" s="66">
        <f t="shared" si="167"/>
        <v>57940921534</v>
      </c>
      <c r="R114" s="66">
        <f t="shared" si="167"/>
        <v>0</v>
      </c>
      <c r="S114" s="66">
        <f t="shared" si="167"/>
        <v>57940921534</v>
      </c>
      <c r="T114" s="66">
        <f t="shared" si="167"/>
        <v>0</v>
      </c>
      <c r="U114" s="66">
        <f t="shared" si="167"/>
        <v>0</v>
      </c>
      <c r="V114" s="66">
        <f t="shared" si="167"/>
        <v>0</v>
      </c>
      <c r="W114" s="66">
        <f t="shared" si="167"/>
        <v>0</v>
      </c>
      <c r="X114" s="66">
        <f t="shared" si="167"/>
        <v>0</v>
      </c>
      <c r="Y114" s="52">
        <f t="shared" si="102"/>
        <v>0</v>
      </c>
      <c r="Z114" s="52">
        <f t="shared" si="103"/>
        <v>0</v>
      </c>
      <c r="AA114" s="52">
        <f t="shared" si="104"/>
        <v>0</v>
      </c>
      <c r="AB114" s="52" t="s">
        <v>41</v>
      </c>
      <c r="AC114" s="53" t="s">
        <v>41</v>
      </c>
    </row>
    <row r="115" spans="1:29" ht="42" customHeight="1" x14ac:dyDescent="0.25">
      <c r="A115" s="46" t="s">
        <v>240</v>
      </c>
      <c r="B115" s="47" t="s">
        <v>38</v>
      </c>
      <c r="C115" s="47">
        <v>11</v>
      </c>
      <c r="D115" s="47" t="s">
        <v>237</v>
      </c>
      <c r="E115" s="48" t="s">
        <v>241</v>
      </c>
      <c r="F115" s="66">
        <f t="shared" si="166"/>
        <v>57940921534</v>
      </c>
      <c r="G115" s="66">
        <f t="shared" si="166"/>
        <v>0</v>
      </c>
      <c r="H115" s="66">
        <f t="shared" si="166"/>
        <v>0</v>
      </c>
      <c r="I115" s="66">
        <f t="shared" si="166"/>
        <v>0</v>
      </c>
      <c r="J115" s="66">
        <f t="shared" si="166"/>
        <v>0</v>
      </c>
      <c r="K115" s="66">
        <f t="shared" si="166"/>
        <v>0</v>
      </c>
      <c r="L115" s="50">
        <f t="shared" si="107"/>
        <v>0</v>
      </c>
      <c r="M115" s="66">
        <f>+M116</f>
        <v>57940921534</v>
      </c>
      <c r="N115" s="51">
        <f t="shared" si="82"/>
        <v>5.6520057444671701E-3</v>
      </c>
      <c r="O115" s="66">
        <f t="shared" si="167"/>
        <v>0</v>
      </c>
      <c r="P115" s="66">
        <f t="shared" si="167"/>
        <v>0</v>
      </c>
      <c r="Q115" s="66">
        <f t="shared" si="167"/>
        <v>57940921534</v>
      </c>
      <c r="R115" s="66">
        <f t="shared" si="167"/>
        <v>0</v>
      </c>
      <c r="S115" s="66">
        <f t="shared" si="167"/>
        <v>57940921534</v>
      </c>
      <c r="T115" s="66">
        <f t="shared" si="167"/>
        <v>0</v>
      </c>
      <c r="U115" s="66">
        <f t="shared" si="167"/>
        <v>0</v>
      </c>
      <c r="V115" s="66">
        <f t="shared" si="167"/>
        <v>0</v>
      </c>
      <c r="W115" s="66">
        <f t="shared" si="167"/>
        <v>0</v>
      </c>
      <c r="X115" s="66">
        <f t="shared" si="167"/>
        <v>0</v>
      </c>
      <c r="Y115" s="52">
        <f t="shared" si="102"/>
        <v>0</v>
      </c>
      <c r="Z115" s="52">
        <f t="shared" si="103"/>
        <v>0</v>
      </c>
      <c r="AA115" s="52">
        <f t="shared" si="104"/>
        <v>0</v>
      </c>
      <c r="AB115" s="52" t="s">
        <v>41</v>
      </c>
      <c r="AC115" s="53" t="s">
        <v>41</v>
      </c>
    </row>
    <row r="116" spans="1:29" ht="42" customHeight="1" x14ac:dyDescent="0.25">
      <c r="A116" s="46" t="s">
        <v>242</v>
      </c>
      <c r="B116" s="47" t="s">
        <v>38</v>
      </c>
      <c r="C116" s="47">
        <v>11</v>
      </c>
      <c r="D116" s="47" t="s">
        <v>237</v>
      </c>
      <c r="E116" s="48" t="s">
        <v>243</v>
      </c>
      <c r="F116" s="66">
        <f t="shared" si="166"/>
        <v>57940921534</v>
      </c>
      <c r="G116" s="66">
        <f t="shared" si="166"/>
        <v>0</v>
      </c>
      <c r="H116" s="66">
        <f t="shared" si="166"/>
        <v>0</v>
      </c>
      <c r="I116" s="66">
        <f t="shared" si="166"/>
        <v>0</v>
      </c>
      <c r="J116" s="66">
        <f t="shared" si="166"/>
        <v>0</v>
      </c>
      <c r="K116" s="66">
        <f t="shared" si="166"/>
        <v>0</v>
      </c>
      <c r="L116" s="50">
        <f t="shared" si="107"/>
        <v>0</v>
      </c>
      <c r="M116" s="66">
        <f>+M117</f>
        <v>57940921534</v>
      </c>
      <c r="N116" s="51">
        <f t="shared" si="82"/>
        <v>5.6520057444671701E-3</v>
      </c>
      <c r="O116" s="66">
        <f t="shared" si="167"/>
        <v>0</v>
      </c>
      <c r="P116" s="66">
        <f t="shared" si="167"/>
        <v>0</v>
      </c>
      <c r="Q116" s="66">
        <f t="shared" si="167"/>
        <v>57940921534</v>
      </c>
      <c r="R116" s="66">
        <f t="shared" si="167"/>
        <v>0</v>
      </c>
      <c r="S116" s="66">
        <f t="shared" si="167"/>
        <v>57940921534</v>
      </c>
      <c r="T116" s="66">
        <f t="shared" si="167"/>
        <v>0</v>
      </c>
      <c r="U116" s="66">
        <f t="shared" si="167"/>
        <v>0</v>
      </c>
      <c r="V116" s="66">
        <f t="shared" si="167"/>
        <v>0</v>
      </c>
      <c r="W116" s="66">
        <f t="shared" si="167"/>
        <v>0</v>
      </c>
      <c r="X116" s="66">
        <f t="shared" si="167"/>
        <v>0</v>
      </c>
      <c r="Y116" s="52">
        <f t="shared" si="102"/>
        <v>0</v>
      </c>
      <c r="Z116" s="52">
        <f t="shared" si="103"/>
        <v>0</v>
      </c>
      <c r="AA116" s="52">
        <f t="shared" si="104"/>
        <v>0</v>
      </c>
      <c r="AB116" s="52" t="s">
        <v>41</v>
      </c>
      <c r="AC116" s="53"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7"/>
        <v>0</v>
      </c>
      <c r="M117" s="58">
        <f>+F117+L117</f>
        <v>57940921534</v>
      </c>
      <c r="N117" s="59">
        <f t="shared" si="82"/>
        <v>5.6520057444671701E-3</v>
      </c>
      <c r="O117" s="57">
        <v>0</v>
      </c>
      <c r="P117" s="57">
        <v>0</v>
      </c>
      <c r="Q117" s="57">
        <f t="shared" ref="Q117" si="168">M117-P117</f>
        <v>57940921534</v>
      </c>
      <c r="R117" s="57">
        <v>0</v>
      </c>
      <c r="S117" s="57">
        <f t="shared" ref="S117" si="169">+M117-R117</f>
        <v>57940921534</v>
      </c>
      <c r="T117" s="57">
        <f t="shared" ref="T117" si="170">P117-R117</f>
        <v>0</v>
      </c>
      <c r="U117" s="57">
        <v>0</v>
      </c>
      <c r="V117" s="57">
        <f t="shared" ref="V117" si="171">+R117-U117</f>
        <v>0</v>
      </c>
      <c r="W117" s="57">
        <v>0</v>
      </c>
      <c r="X117" s="60">
        <f t="shared" ref="X117" si="172">+U117-W117</f>
        <v>0</v>
      </c>
      <c r="Y117" s="61">
        <f t="shared" si="102"/>
        <v>0</v>
      </c>
      <c r="Z117" s="61">
        <f t="shared" si="103"/>
        <v>0</v>
      </c>
      <c r="AA117" s="61">
        <f t="shared" si="104"/>
        <v>0</v>
      </c>
      <c r="AB117" s="61" t="s">
        <v>41</v>
      </c>
      <c r="AC117" s="62" t="s">
        <v>41</v>
      </c>
    </row>
    <row r="118" spans="1:29" ht="42" customHeight="1" x14ac:dyDescent="0.25">
      <c r="A118" s="46" t="s">
        <v>245</v>
      </c>
      <c r="B118" s="47" t="s">
        <v>38</v>
      </c>
      <c r="C118" s="47">
        <v>11</v>
      </c>
      <c r="D118" s="47" t="s">
        <v>39</v>
      </c>
      <c r="E118" s="48" t="s">
        <v>246</v>
      </c>
      <c r="F118" s="66">
        <f t="shared" ref="F118:X118" si="173">+F119</f>
        <v>2665328141553</v>
      </c>
      <c r="G118" s="66">
        <f t="shared" si="173"/>
        <v>0</v>
      </c>
      <c r="H118" s="66">
        <f t="shared" si="173"/>
        <v>0</v>
      </c>
      <c r="I118" s="66">
        <f t="shared" si="173"/>
        <v>0</v>
      </c>
      <c r="J118" s="66">
        <f t="shared" si="173"/>
        <v>0</v>
      </c>
      <c r="K118" s="66">
        <f t="shared" si="173"/>
        <v>0</v>
      </c>
      <c r="L118" s="50">
        <f t="shared" si="107"/>
        <v>0</v>
      </c>
      <c r="M118" s="66">
        <f t="shared" si="173"/>
        <v>2665328141553</v>
      </c>
      <c r="N118" s="96">
        <f t="shared" si="82"/>
        <v>0.25999672715090794</v>
      </c>
      <c r="O118" s="66">
        <f t="shared" si="173"/>
        <v>0</v>
      </c>
      <c r="P118" s="66">
        <f t="shared" si="173"/>
        <v>205438653436</v>
      </c>
      <c r="Q118" s="66">
        <f t="shared" si="173"/>
        <v>2459889488117</v>
      </c>
      <c r="R118" s="66">
        <f t="shared" si="173"/>
        <v>205438653436</v>
      </c>
      <c r="S118" s="66">
        <f t="shared" si="173"/>
        <v>2459889488117</v>
      </c>
      <c r="T118" s="66">
        <f t="shared" si="173"/>
        <v>0</v>
      </c>
      <c r="U118" s="66">
        <f t="shared" si="173"/>
        <v>0</v>
      </c>
      <c r="V118" s="66">
        <f t="shared" si="173"/>
        <v>205438653436</v>
      </c>
      <c r="W118" s="66">
        <f t="shared" si="173"/>
        <v>0</v>
      </c>
      <c r="X118" s="66">
        <f t="shared" si="173"/>
        <v>0</v>
      </c>
      <c r="Y118" s="52">
        <f t="shared" si="102"/>
        <v>7.7078184195473048E-2</v>
      </c>
      <c r="Z118" s="52">
        <f t="shared" si="103"/>
        <v>0</v>
      </c>
      <c r="AA118" s="52">
        <f t="shared" si="104"/>
        <v>0</v>
      </c>
      <c r="AB118" s="52">
        <f t="shared" si="165"/>
        <v>0</v>
      </c>
      <c r="AC118" s="53"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7"/>
        <v>0</v>
      </c>
      <c r="M119" s="83">
        <f>+F119+L119</f>
        <v>2665328141553</v>
      </c>
      <c r="N119" s="97">
        <f t="shared" ref="N119:N182" si="174">M119/$M$345</f>
        <v>0.25999672715090794</v>
      </c>
      <c r="O119" s="82">
        <v>0</v>
      </c>
      <c r="P119" s="82">
        <v>205438653436</v>
      </c>
      <c r="Q119" s="57">
        <f t="shared" ref="Q119" si="175">M119-P119</f>
        <v>2459889488117</v>
      </c>
      <c r="R119" s="82">
        <v>205438653436</v>
      </c>
      <c r="S119" s="57">
        <f t="shared" ref="S119" si="176">+M119-R119</f>
        <v>2459889488117</v>
      </c>
      <c r="T119" s="57">
        <f t="shared" ref="T119" si="177">P119-R119</f>
        <v>0</v>
      </c>
      <c r="U119" s="82">
        <v>0</v>
      </c>
      <c r="V119" s="57">
        <f t="shared" ref="V119" si="178">+R119-U119</f>
        <v>205438653436</v>
      </c>
      <c r="W119" s="82">
        <v>0</v>
      </c>
      <c r="X119" s="60">
        <f t="shared" ref="X119" si="179">+U119-W119</f>
        <v>0</v>
      </c>
      <c r="Y119" s="61">
        <f t="shared" si="102"/>
        <v>7.7078184195473048E-2</v>
      </c>
      <c r="Z119" s="61">
        <f t="shared" si="103"/>
        <v>0</v>
      </c>
      <c r="AA119" s="61">
        <f t="shared" si="104"/>
        <v>0</v>
      </c>
      <c r="AB119" s="61">
        <f t="shared" si="165"/>
        <v>0</v>
      </c>
      <c r="AC119" s="62" t="s">
        <v>41</v>
      </c>
    </row>
    <row r="120" spans="1:29" s="32" customFormat="1" ht="22.5" customHeight="1" thickBot="1" x14ac:dyDescent="0.3">
      <c r="A120" s="324" t="s">
        <v>249</v>
      </c>
      <c r="B120" s="27" t="s">
        <v>38</v>
      </c>
      <c r="C120" s="98">
        <v>10</v>
      </c>
      <c r="D120" s="327" t="s">
        <v>39</v>
      </c>
      <c r="E120" s="330" t="s">
        <v>250</v>
      </c>
      <c r="F120" s="28">
        <f>+F124+F240+F246+F289+F295+F305</f>
        <v>5663082821654</v>
      </c>
      <c r="G120" s="28">
        <f t="shared" ref="G120:K120" si="180">+G124+G240+G246+G289+G295+G305</f>
        <v>0</v>
      </c>
      <c r="H120" s="28">
        <f t="shared" si="180"/>
        <v>0</v>
      </c>
      <c r="I120" s="28">
        <f t="shared" si="180"/>
        <v>345161334205</v>
      </c>
      <c r="J120" s="28">
        <f t="shared" si="180"/>
        <v>0</v>
      </c>
      <c r="K120" s="28">
        <f t="shared" si="180"/>
        <v>0</v>
      </c>
      <c r="L120" s="99">
        <f t="shared" si="107"/>
        <v>-345161334205</v>
      </c>
      <c r="M120" s="28">
        <f t="shared" ref="M120" si="181">+M124+M240+M246+M289+M295+M305</f>
        <v>5317921487449</v>
      </c>
      <c r="N120" s="100">
        <f t="shared" si="174"/>
        <v>0.51875120381110273</v>
      </c>
      <c r="O120" s="28">
        <f t="shared" ref="O120:X120" si="182">+O124+O240+O246+O289+O295+O305</f>
        <v>0</v>
      </c>
      <c r="P120" s="28">
        <f t="shared" si="182"/>
        <v>5140335280798.3398</v>
      </c>
      <c r="Q120" s="28">
        <f t="shared" si="182"/>
        <v>177586206650.65997</v>
      </c>
      <c r="R120" s="28">
        <f t="shared" si="182"/>
        <v>5138113545166.7793</v>
      </c>
      <c r="S120" s="28">
        <f t="shared" si="182"/>
        <v>179807942282.21997</v>
      </c>
      <c r="T120" s="28">
        <f t="shared" si="182"/>
        <v>2221735631.5599995</v>
      </c>
      <c r="U120" s="28">
        <f t="shared" si="182"/>
        <v>755089777641.08997</v>
      </c>
      <c r="V120" s="28">
        <f t="shared" si="182"/>
        <v>4383023767525.6904</v>
      </c>
      <c r="W120" s="28">
        <f t="shared" si="182"/>
        <v>753353535791.25</v>
      </c>
      <c r="X120" s="28">
        <f t="shared" si="182"/>
        <v>1736241849.8399997</v>
      </c>
      <c r="Y120" s="30">
        <f t="shared" si="102"/>
        <v>0.9661883044519195</v>
      </c>
      <c r="Z120" s="30">
        <f t="shared" si="103"/>
        <v>0.14198964377778084</v>
      </c>
      <c r="AA120" s="30">
        <f t="shared" si="104"/>
        <v>0.1416631549693361</v>
      </c>
      <c r="AB120" s="30">
        <f t="shared" si="105"/>
        <v>0.14695856193200968</v>
      </c>
      <c r="AC120" s="37">
        <f t="shared" si="106"/>
        <v>0.99770061534237164</v>
      </c>
    </row>
    <row r="121" spans="1:29" s="32" customFormat="1" ht="25.5" customHeight="1" thickBot="1" x14ac:dyDescent="0.3">
      <c r="A121" s="325"/>
      <c r="B121" s="27" t="s">
        <v>38</v>
      </c>
      <c r="C121" s="98">
        <v>11</v>
      </c>
      <c r="D121" s="328"/>
      <c r="E121" s="331"/>
      <c r="F121" s="28">
        <f>+F125</f>
        <v>1229871081320</v>
      </c>
      <c r="G121" s="28">
        <f t="shared" ref="G121:K121" si="183">+G125</f>
        <v>0</v>
      </c>
      <c r="H121" s="28">
        <f t="shared" si="183"/>
        <v>0</v>
      </c>
      <c r="I121" s="28">
        <f t="shared" si="183"/>
        <v>0</v>
      </c>
      <c r="J121" s="28">
        <f t="shared" si="183"/>
        <v>0</v>
      </c>
      <c r="K121" s="28">
        <f t="shared" si="183"/>
        <v>0</v>
      </c>
      <c r="L121" s="99">
        <f t="shared" si="107"/>
        <v>0</v>
      </c>
      <c r="M121" s="28">
        <f t="shared" ref="M121" si="184">+M125</f>
        <v>1229871081320</v>
      </c>
      <c r="N121" s="100">
        <f t="shared" si="174"/>
        <v>0.11997114012927239</v>
      </c>
      <c r="O121" s="28">
        <f t="shared" ref="O121:X121" si="185">+O125</f>
        <v>0</v>
      </c>
      <c r="P121" s="28">
        <f t="shared" si="185"/>
        <v>1229871081320</v>
      </c>
      <c r="Q121" s="28">
        <f t="shared" si="185"/>
        <v>0</v>
      </c>
      <c r="R121" s="28">
        <f t="shared" si="185"/>
        <v>1229871081320</v>
      </c>
      <c r="S121" s="28">
        <f t="shared" si="185"/>
        <v>0</v>
      </c>
      <c r="T121" s="28">
        <f t="shared" si="185"/>
        <v>0</v>
      </c>
      <c r="U121" s="28">
        <f t="shared" si="185"/>
        <v>277908603867</v>
      </c>
      <c r="V121" s="28">
        <f t="shared" si="185"/>
        <v>951962477453</v>
      </c>
      <c r="W121" s="28">
        <f t="shared" si="185"/>
        <v>207153844545</v>
      </c>
      <c r="X121" s="28">
        <f t="shared" si="185"/>
        <v>70754759322</v>
      </c>
      <c r="Y121" s="30">
        <f t="shared" si="102"/>
        <v>1</v>
      </c>
      <c r="Z121" s="30">
        <f t="shared" si="103"/>
        <v>0.22596563825919491</v>
      </c>
      <c r="AA121" s="30">
        <f t="shared" si="104"/>
        <v>0.16843541383432259</v>
      </c>
      <c r="AB121" s="30">
        <f t="shared" si="105"/>
        <v>0.22596563825919491</v>
      </c>
      <c r="AC121" s="37">
        <f t="shared" si="106"/>
        <v>0.74540277509414055</v>
      </c>
    </row>
    <row r="122" spans="1:29" s="32" customFormat="1" ht="25.5" customHeight="1" thickBot="1" x14ac:dyDescent="0.3">
      <c r="A122" s="325"/>
      <c r="B122" s="27" t="s">
        <v>42</v>
      </c>
      <c r="C122" s="98">
        <v>20</v>
      </c>
      <c r="D122" s="328"/>
      <c r="E122" s="331"/>
      <c r="F122" s="28">
        <f>+F306</f>
        <v>223290886376</v>
      </c>
      <c r="G122" s="28">
        <f t="shared" ref="G122:K122" si="186">+G306</f>
        <v>0</v>
      </c>
      <c r="H122" s="28">
        <f t="shared" si="186"/>
        <v>0</v>
      </c>
      <c r="I122" s="28">
        <f t="shared" si="186"/>
        <v>0</v>
      </c>
      <c r="J122" s="28">
        <f t="shared" si="186"/>
        <v>6678407469</v>
      </c>
      <c r="K122" s="28">
        <f t="shared" si="186"/>
        <v>6678407469</v>
      </c>
      <c r="L122" s="99">
        <f t="shared" si="107"/>
        <v>0</v>
      </c>
      <c r="M122" s="28">
        <f t="shared" ref="M122" si="187">+M306</f>
        <v>223290886376</v>
      </c>
      <c r="N122" s="100">
        <f t="shared" si="174"/>
        <v>2.1781520539740577E-2</v>
      </c>
      <c r="O122" s="28">
        <f t="shared" ref="O122:X122" si="188">+O306</f>
        <v>0</v>
      </c>
      <c r="P122" s="28">
        <f t="shared" si="188"/>
        <v>172408425104.10001</v>
      </c>
      <c r="Q122" s="28">
        <f t="shared" si="188"/>
        <v>50882461271.899986</v>
      </c>
      <c r="R122" s="28">
        <f t="shared" si="188"/>
        <v>120161889027.67</v>
      </c>
      <c r="S122" s="28">
        <f t="shared" si="188"/>
        <v>103128997348.33</v>
      </c>
      <c r="T122" s="28">
        <f t="shared" si="188"/>
        <v>52246536076.430016</v>
      </c>
      <c r="U122" s="28">
        <f t="shared" si="188"/>
        <v>6196132155.9300003</v>
      </c>
      <c r="V122" s="28">
        <f t="shared" si="188"/>
        <v>113965756871.73999</v>
      </c>
      <c r="W122" s="28">
        <f t="shared" si="188"/>
        <v>6196132155.9300003</v>
      </c>
      <c r="X122" s="28">
        <f t="shared" si="188"/>
        <v>0</v>
      </c>
      <c r="Y122" s="30">
        <f t="shared" si="102"/>
        <v>0.53814058861913938</v>
      </c>
      <c r="Z122" s="30">
        <f t="shared" si="103"/>
        <v>2.774914935621833E-2</v>
      </c>
      <c r="AA122" s="30">
        <f t="shared" si="104"/>
        <v>2.774914935621833E-2</v>
      </c>
      <c r="AB122" s="30">
        <f t="shared" si="105"/>
        <v>5.1564869744209832E-2</v>
      </c>
      <c r="AC122" s="37">
        <f t="shared" si="106"/>
        <v>1</v>
      </c>
    </row>
    <row r="123" spans="1:29" s="32" customFormat="1" ht="29.25" customHeight="1" thickBot="1" x14ac:dyDescent="0.3">
      <c r="A123" s="326"/>
      <c r="B123" s="33" t="s">
        <v>42</v>
      </c>
      <c r="C123" s="101">
        <v>21</v>
      </c>
      <c r="D123" s="329"/>
      <c r="E123" s="332"/>
      <c r="F123" s="28">
        <f>+F126+F247+F307</f>
        <v>617537285827</v>
      </c>
      <c r="G123" s="28">
        <f t="shared" ref="G123:K123" si="189">+G126+G247+G307</f>
        <v>0</v>
      </c>
      <c r="H123" s="28">
        <f t="shared" si="189"/>
        <v>0</v>
      </c>
      <c r="I123" s="28">
        <f t="shared" si="189"/>
        <v>0</v>
      </c>
      <c r="J123" s="28">
        <f t="shared" si="189"/>
        <v>13899643112</v>
      </c>
      <c r="K123" s="28">
        <f t="shared" si="189"/>
        <v>13899643112</v>
      </c>
      <c r="L123" s="99">
        <f t="shared" si="107"/>
        <v>0</v>
      </c>
      <c r="M123" s="28">
        <f t="shared" ref="M123" si="190">+M126+M247+M307</f>
        <v>617537285827</v>
      </c>
      <c r="N123" s="100">
        <f t="shared" si="174"/>
        <v>6.0239364416541603E-2</v>
      </c>
      <c r="O123" s="28">
        <f t="shared" ref="O123:X123" si="191">+O126+O247+O307</f>
        <v>0</v>
      </c>
      <c r="P123" s="28">
        <f t="shared" si="191"/>
        <v>386947899493.20001</v>
      </c>
      <c r="Q123" s="28">
        <f t="shared" si="191"/>
        <v>230589386333.79999</v>
      </c>
      <c r="R123" s="28">
        <f t="shared" si="191"/>
        <v>40372101907.849998</v>
      </c>
      <c r="S123" s="28">
        <f t="shared" si="191"/>
        <v>577165183919.15002</v>
      </c>
      <c r="T123" s="28">
        <f t="shared" si="191"/>
        <v>346575797585.34998</v>
      </c>
      <c r="U123" s="28">
        <f t="shared" si="191"/>
        <v>15408021338.869999</v>
      </c>
      <c r="V123" s="28">
        <f t="shared" si="191"/>
        <v>24964080568.98</v>
      </c>
      <c r="W123" s="28">
        <f t="shared" si="191"/>
        <v>15405066195.869999</v>
      </c>
      <c r="X123" s="28">
        <f t="shared" si="191"/>
        <v>2955143</v>
      </c>
      <c r="Y123" s="30">
        <f t="shared" si="102"/>
        <v>6.5375974592018465E-2</v>
      </c>
      <c r="Z123" s="30">
        <f t="shared" si="103"/>
        <v>2.4950754703395316E-2</v>
      </c>
      <c r="AA123" s="30">
        <f t="shared" si="104"/>
        <v>2.4945969335664779E-2</v>
      </c>
      <c r="AB123" s="30">
        <f t="shared" si="105"/>
        <v>0.38165021415132327</v>
      </c>
      <c r="AC123" s="37">
        <f t="shared" si="106"/>
        <v>0.99980820749562793</v>
      </c>
    </row>
    <row r="124" spans="1:29" s="32" customFormat="1" ht="37.5" customHeight="1" x14ac:dyDescent="0.25">
      <c r="A124" s="333" t="s">
        <v>251</v>
      </c>
      <c r="B124" s="334" t="s">
        <v>38</v>
      </c>
      <c r="C124" s="39">
        <v>10</v>
      </c>
      <c r="D124" s="334" t="s">
        <v>39</v>
      </c>
      <c r="E124" s="335" t="s">
        <v>252</v>
      </c>
      <c r="F124" s="42">
        <f t="shared" ref="F124:K126" si="192">+F127</f>
        <v>4750272928063</v>
      </c>
      <c r="G124" s="42">
        <f t="shared" si="192"/>
        <v>0</v>
      </c>
      <c r="H124" s="42">
        <f t="shared" si="192"/>
        <v>0</v>
      </c>
      <c r="I124" s="42">
        <f t="shared" si="192"/>
        <v>345161334205</v>
      </c>
      <c r="J124" s="42">
        <f t="shared" si="192"/>
        <v>0</v>
      </c>
      <c r="K124" s="42">
        <f t="shared" si="192"/>
        <v>0</v>
      </c>
      <c r="L124" s="42">
        <f t="shared" si="107"/>
        <v>-345161334205</v>
      </c>
      <c r="M124" s="42">
        <f t="shared" ref="M124:M126" si="193">+M127</f>
        <v>4405111593858</v>
      </c>
      <c r="N124" s="93">
        <f t="shared" si="174"/>
        <v>0.42970866486640624</v>
      </c>
      <c r="O124" s="42">
        <f t="shared" ref="O124:X126" si="194">+O127</f>
        <v>0</v>
      </c>
      <c r="P124" s="42">
        <f t="shared" si="194"/>
        <v>4395755538130.5</v>
      </c>
      <c r="Q124" s="42">
        <f t="shared" si="194"/>
        <v>9356055727.5</v>
      </c>
      <c r="R124" s="42">
        <f t="shared" si="194"/>
        <v>4395344273566.6699</v>
      </c>
      <c r="S124" s="42">
        <f t="shared" si="194"/>
        <v>9767320291.3299999</v>
      </c>
      <c r="T124" s="42">
        <f t="shared" si="194"/>
        <v>411264563.8300004</v>
      </c>
      <c r="U124" s="42">
        <f t="shared" si="194"/>
        <v>727993565179.16992</v>
      </c>
      <c r="V124" s="42">
        <f t="shared" si="194"/>
        <v>3667350708387.5</v>
      </c>
      <c r="W124" s="42">
        <f t="shared" si="194"/>
        <v>727723597643.16992</v>
      </c>
      <c r="X124" s="42">
        <f t="shared" si="194"/>
        <v>269967536</v>
      </c>
      <c r="Y124" s="52">
        <f t="shared" si="102"/>
        <v>0.99778273033878451</v>
      </c>
      <c r="Z124" s="52">
        <f t="shared" si="103"/>
        <v>0.16526109490488358</v>
      </c>
      <c r="AA124" s="52">
        <f t="shared" si="104"/>
        <v>0.16519980984314386</v>
      </c>
      <c r="AB124" s="52">
        <f t="shared" si="105"/>
        <v>0.1656283375928658</v>
      </c>
      <c r="AC124" s="53">
        <f t="shared" si="106"/>
        <v>0.99962916219467746</v>
      </c>
    </row>
    <row r="125" spans="1:29" s="32" customFormat="1" ht="35.25" customHeight="1" x14ac:dyDescent="0.25">
      <c r="A125" s="312"/>
      <c r="B125" s="316"/>
      <c r="C125" s="47">
        <v>11</v>
      </c>
      <c r="D125" s="316"/>
      <c r="E125" s="308"/>
      <c r="F125" s="50">
        <f>+F128</f>
        <v>1229871081320</v>
      </c>
      <c r="G125" s="50">
        <f t="shared" si="192"/>
        <v>0</v>
      </c>
      <c r="H125" s="50">
        <f t="shared" si="192"/>
        <v>0</v>
      </c>
      <c r="I125" s="50">
        <f t="shared" si="192"/>
        <v>0</v>
      </c>
      <c r="J125" s="50">
        <f t="shared" si="192"/>
        <v>0</v>
      </c>
      <c r="K125" s="50">
        <f t="shared" si="192"/>
        <v>0</v>
      </c>
      <c r="L125" s="50">
        <f t="shared" si="107"/>
        <v>0</v>
      </c>
      <c r="M125" s="50">
        <f t="shared" si="193"/>
        <v>1229871081320</v>
      </c>
      <c r="N125" s="96">
        <f t="shared" si="174"/>
        <v>0.11997114012927239</v>
      </c>
      <c r="O125" s="50">
        <f t="shared" si="194"/>
        <v>0</v>
      </c>
      <c r="P125" s="50">
        <f t="shared" si="194"/>
        <v>1229871081320</v>
      </c>
      <c r="Q125" s="50">
        <f t="shared" si="194"/>
        <v>0</v>
      </c>
      <c r="R125" s="50">
        <f t="shared" si="194"/>
        <v>1229871081320</v>
      </c>
      <c r="S125" s="50">
        <f t="shared" si="194"/>
        <v>0</v>
      </c>
      <c r="T125" s="50">
        <f t="shared" si="194"/>
        <v>0</v>
      </c>
      <c r="U125" s="50">
        <f t="shared" si="194"/>
        <v>277908603867</v>
      </c>
      <c r="V125" s="50">
        <f t="shared" si="194"/>
        <v>951962477453</v>
      </c>
      <c r="W125" s="50">
        <f t="shared" si="194"/>
        <v>207153844545</v>
      </c>
      <c r="X125" s="50">
        <f t="shared" si="194"/>
        <v>70754759322</v>
      </c>
      <c r="Y125" s="52">
        <f t="shared" si="102"/>
        <v>1</v>
      </c>
      <c r="Z125" s="52">
        <f t="shared" si="103"/>
        <v>0.22596563825919491</v>
      </c>
      <c r="AA125" s="52">
        <f t="shared" si="104"/>
        <v>0.16843541383432259</v>
      </c>
      <c r="AB125" s="52">
        <f t="shared" si="105"/>
        <v>0.22596563825919491</v>
      </c>
      <c r="AC125" s="53">
        <f t="shared" si="106"/>
        <v>0.74540277509414055</v>
      </c>
    </row>
    <row r="126" spans="1:29" s="32" customFormat="1" ht="43.5" customHeight="1" x14ac:dyDescent="0.25">
      <c r="A126" s="312"/>
      <c r="B126" s="47" t="s">
        <v>42</v>
      </c>
      <c r="C126" s="47">
        <v>21</v>
      </c>
      <c r="D126" s="316"/>
      <c r="E126" s="308"/>
      <c r="F126" s="104">
        <f>+F129</f>
        <v>20290000000</v>
      </c>
      <c r="G126" s="104">
        <f t="shared" si="192"/>
        <v>0</v>
      </c>
      <c r="H126" s="104">
        <f t="shared" si="192"/>
        <v>0</v>
      </c>
      <c r="I126" s="104">
        <f t="shared" si="192"/>
        <v>0</v>
      </c>
      <c r="J126" s="104">
        <f t="shared" si="192"/>
        <v>0</v>
      </c>
      <c r="K126" s="104">
        <f t="shared" si="192"/>
        <v>0</v>
      </c>
      <c r="L126" s="50">
        <f t="shared" si="107"/>
        <v>0</v>
      </c>
      <c r="M126" s="104">
        <f t="shared" si="193"/>
        <v>20290000000</v>
      </c>
      <c r="N126" s="51">
        <f t="shared" si="174"/>
        <v>1.979243572920127E-3</v>
      </c>
      <c r="O126" s="104">
        <f t="shared" si="194"/>
        <v>0</v>
      </c>
      <c r="P126" s="104">
        <f t="shared" si="194"/>
        <v>0</v>
      </c>
      <c r="Q126" s="104">
        <f t="shared" si="194"/>
        <v>20290000000</v>
      </c>
      <c r="R126" s="104">
        <f t="shared" si="194"/>
        <v>0</v>
      </c>
      <c r="S126" s="104">
        <f t="shared" si="194"/>
        <v>20290000000</v>
      </c>
      <c r="T126" s="104">
        <f t="shared" si="194"/>
        <v>0</v>
      </c>
      <c r="U126" s="104">
        <f t="shared" si="194"/>
        <v>0</v>
      </c>
      <c r="V126" s="104">
        <f t="shared" si="194"/>
        <v>0</v>
      </c>
      <c r="W126" s="104">
        <f t="shared" si="194"/>
        <v>0</v>
      </c>
      <c r="X126" s="104">
        <f t="shared" si="194"/>
        <v>0</v>
      </c>
      <c r="Y126" s="52">
        <f t="shared" si="102"/>
        <v>0</v>
      </c>
      <c r="Z126" s="52">
        <f t="shared" si="103"/>
        <v>0</v>
      </c>
      <c r="AA126" s="52">
        <f t="shared" si="104"/>
        <v>0</v>
      </c>
      <c r="AB126" s="52" t="s">
        <v>41</v>
      </c>
      <c r="AC126" s="53" t="s">
        <v>41</v>
      </c>
    </row>
    <row r="127" spans="1:29" ht="29.25" customHeight="1" x14ac:dyDescent="0.25">
      <c r="A127" s="312" t="s">
        <v>253</v>
      </c>
      <c r="B127" s="316" t="s">
        <v>38</v>
      </c>
      <c r="C127" s="47">
        <v>10</v>
      </c>
      <c r="D127" s="316" t="s">
        <v>39</v>
      </c>
      <c r="E127" s="308" t="s">
        <v>254</v>
      </c>
      <c r="F127" s="50">
        <f>+F130+F138+F142+F146+F150+F158+F162+F170+F174+F178+F182+F186+F194+F198+F202+F206+F210+F214+F218+F222+F226+F230</f>
        <v>4750272928063</v>
      </c>
      <c r="G127" s="50">
        <f t="shared" ref="G127:K127" si="195">+G130+G138+G142+G146+G150+G158+G162+G170+G174+G178+G182+G186+G194+G198+G202+G206+G210+G214+G218+G222+G226+G230</f>
        <v>0</v>
      </c>
      <c r="H127" s="50">
        <f t="shared" si="195"/>
        <v>0</v>
      </c>
      <c r="I127" s="50">
        <f t="shared" si="195"/>
        <v>345161334205</v>
      </c>
      <c r="J127" s="50">
        <f t="shared" si="195"/>
        <v>0</v>
      </c>
      <c r="K127" s="50">
        <f t="shared" si="195"/>
        <v>0</v>
      </c>
      <c r="L127" s="50">
        <f t="shared" si="107"/>
        <v>-345161334205</v>
      </c>
      <c r="M127" s="50">
        <f t="shared" ref="M127" si="196">+M130+M138+M142+M146+M150+M158+M162+M170+M174+M178+M182+M186+M194+M198+M202+M206+M210+M214+M218+M222+M226+M230</f>
        <v>4405111593858</v>
      </c>
      <c r="N127" s="96">
        <f t="shared" si="174"/>
        <v>0.42970866486640624</v>
      </c>
      <c r="O127" s="50">
        <f t="shared" ref="O127:X127" si="197">+O130+O138+O142+O146+O150+O158+O162+O170+O174+O178+O182+O186+O194+O198+O202+O206+O210+O214+O218+O222+O226+O230</f>
        <v>0</v>
      </c>
      <c r="P127" s="50">
        <f t="shared" si="197"/>
        <v>4395755538130.5</v>
      </c>
      <c r="Q127" s="50">
        <f t="shared" si="197"/>
        <v>9356055727.5</v>
      </c>
      <c r="R127" s="50">
        <f t="shared" si="197"/>
        <v>4395344273566.6699</v>
      </c>
      <c r="S127" s="50">
        <f t="shared" si="197"/>
        <v>9767320291.3299999</v>
      </c>
      <c r="T127" s="50">
        <f t="shared" si="197"/>
        <v>411264563.8300004</v>
      </c>
      <c r="U127" s="50">
        <f t="shared" si="197"/>
        <v>727993565179.16992</v>
      </c>
      <c r="V127" s="50">
        <f t="shared" si="197"/>
        <v>3667350708387.5</v>
      </c>
      <c r="W127" s="50">
        <f t="shared" si="197"/>
        <v>727723597643.16992</v>
      </c>
      <c r="X127" s="50">
        <f t="shared" si="197"/>
        <v>269967536</v>
      </c>
      <c r="Y127" s="52">
        <f t="shared" si="102"/>
        <v>0.99778273033878451</v>
      </c>
      <c r="Z127" s="52">
        <f t="shared" si="103"/>
        <v>0.16526109490488358</v>
      </c>
      <c r="AA127" s="52">
        <f t="shared" si="104"/>
        <v>0.16519980984314386</v>
      </c>
      <c r="AB127" s="52">
        <f t="shared" ref="AB127:AB128" si="198">+U127/R127</f>
        <v>0.1656283375928658</v>
      </c>
      <c r="AC127" s="53">
        <f t="shared" ref="AC127:AC128" si="199">+W127/U127</f>
        <v>0.99962916219467746</v>
      </c>
    </row>
    <row r="128" spans="1:29" ht="33" customHeight="1" x14ac:dyDescent="0.25">
      <c r="A128" s="312"/>
      <c r="B128" s="316"/>
      <c r="C128" s="47">
        <v>11</v>
      </c>
      <c r="D128" s="316"/>
      <c r="E128" s="308"/>
      <c r="F128" s="50">
        <f>+F134+F154+F166+F190</f>
        <v>1229871081320</v>
      </c>
      <c r="G128" s="50">
        <f t="shared" ref="G128:K128" si="200">+G134+G154+G166+G190</f>
        <v>0</v>
      </c>
      <c r="H128" s="50">
        <f t="shared" si="200"/>
        <v>0</v>
      </c>
      <c r="I128" s="50">
        <f t="shared" si="200"/>
        <v>0</v>
      </c>
      <c r="J128" s="50">
        <f t="shared" si="200"/>
        <v>0</v>
      </c>
      <c r="K128" s="50">
        <f t="shared" si="200"/>
        <v>0</v>
      </c>
      <c r="L128" s="50">
        <f t="shared" si="107"/>
        <v>0</v>
      </c>
      <c r="M128" s="50">
        <f t="shared" ref="M128" si="201">+M134+M154+M166+M190</f>
        <v>1229871081320</v>
      </c>
      <c r="N128" s="96">
        <f t="shared" si="174"/>
        <v>0.11997114012927239</v>
      </c>
      <c r="O128" s="50">
        <f t="shared" ref="O128:X128" si="202">+O134+O154+O166+O190</f>
        <v>0</v>
      </c>
      <c r="P128" s="50">
        <f t="shared" si="202"/>
        <v>1229871081320</v>
      </c>
      <c r="Q128" s="50">
        <f t="shared" si="202"/>
        <v>0</v>
      </c>
      <c r="R128" s="50">
        <f t="shared" si="202"/>
        <v>1229871081320</v>
      </c>
      <c r="S128" s="50">
        <f t="shared" si="202"/>
        <v>0</v>
      </c>
      <c r="T128" s="50">
        <f t="shared" si="202"/>
        <v>0</v>
      </c>
      <c r="U128" s="50">
        <f t="shared" si="202"/>
        <v>277908603867</v>
      </c>
      <c r="V128" s="50">
        <f t="shared" si="202"/>
        <v>951962477453</v>
      </c>
      <c r="W128" s="50">
        <f t="shared" si="202"/>
        <v>207153844545</v>
      </c>
      <c r="X128" s="50">
        <f t="shared" si="202"/>
        <v>70754759322</v>
      </c>
      <c r="Y128" s="52">
        <f t="shared" si="102"/>
        <v>1</v>
      </c>
      <c r="Z128" s="52">
        <f t="shared" si="103"/>
        <v>0.22596563825919491</v>
      </c>
      <c r="AA128" s="52">
        <f t="shared" si="104"/>
        <v>0.16843541383432259</v>
      </c>
      <c r="AB128" s="52">
        <f t="shared" si="198"/>
        <v>0.22596563825919491</v>
      </c>
      <c r="AC128" s="53">
        <f t="shared" si="199"/>
        <v>0.74540277509414055</v>
      </c>
    </row>
    <row r="129" spans="1:29" ht="36" customHeight="1" x14ac:dyDescent="0.25">
      <c r="A129" s="312"/>
      <c r="B129" s="47" t="s">
        <v>42</v>
      </c>
      <c r="C129" s="47">
        <v>21</v>
      </c>
      <c r="D129" s="316"/>
      <c r="E129" s="308"/>
      <c r="F129" s="50">
        <f>+F231</f>
        <v>20290000000</v>
      </c>
      <c r="G129" s="50">
        <f t="shared" ref="G129:K129" si="203">+G231</f>
        <v>0</v>
      </c>
      <c r="H129" s="50">
        <f t="shared" si="203"/>
        <v>0</v>
      </c>
      <c r="I129" s="50">
        <f t="shared" si="203"/>
        <v>0</v>
      </c>
      <c r="J129" s="50">
        <f t="shared" si="203"/>
        <v>0</v>
      </c>
      <c r="K129" s="50">
        <f t="shared" si="203"/>
        <v>0</v>
      </c>
      <c r="L129" s="50">
        <f t="shared" si="107"/>
        <v>0</v>
      </c>
      <c r="M129" s="50">
        <f t="shared" ref="M129" si="204">+M231</f>
        <v>20290000000</v>
      </c>
      <c r="N129" s="96">
        <f t="shared" si="174"/>
        <v>1.979243572920127E-3</v>
      </c>
      <c r="O129" s="50">
        <f t="shared" ref="O129:X129" si="205">+O231</f>
        <v>0</v>
      </c>
      <c r="P129" s="50">
        <f t="shared" si="205"/>
        <v>0</v>
      </c>
      <c r="Q129" s="50">
        <f t="shared" si="205"/>
        <v>20290000000</v>
      </c>
      <c r="R129" s="50">
        <f t="shared" si="205"/>
        <v>0</v>
      </c>
      <c r="S129" s="50">
        <f t="shared" si="205"/>
        <v>20290000000</v>
      </c>
      <c r="T129" s="50">
        <f t="shared" si="205"/>
        <v>0</v>
      </c>
      <c r="U129" s="50">
        <f t="shared" si="205"/>
        <v>0</v>
      </c>
      <c r="V129" s="50">
        <f t="shared" si="205"/>
        <v>0</v>
      </c>
      <c r="W129" s="50">
        <f t="shared" si="205"/>
        <v>0</v>
      </c>
      <c r="X129" s="50">
        <f t="shared" si="205"/>
        <v>0</v>
      </c>
      <c r="Y129" s="52">
        <f t="shared" si="102"/>
        <v>0</v>
      </c>
      <c r="Z129" s="52">
        <f t="shared" si="103"/>
        <v>0</v>
      </c>
      <c r="AA129" s="52">
        <f t="shared" si="104"/>
        <v>0</v>
      </c>
      <c r="AB129" s="52" t="s">
        <v>41</v>
      </c>
      <c r="AC129" s="53" t="s">
        <v>41</v>
      </c>
    </row>
    <row r="130" spans="1:29" ht="81.75" customHeight="1" x14ac:dyDescent="0.25">
      <c r="A130" s="46" t="s">
        <v>255</v>
      </c>
      <c r="B130" s="47" t="s">
        <v>38</v>
      </c>
      <c r="C130" s="78">
        <v>10</v>
      </c>
      <c r="D130" s="47" t="s">
        <v>39</v>
      </c>
      <c r="E130" s="105" t="s">
        <v>256</v>
      </c>
      <c r="F130" s="50">
        <f t="shared" ref="F130:U132" si="206">+F131</f>
        <v>3465177785</v>
      </c>
      <c r="G130" s="50">
        <f t="shared" si="206"/>
        <v>0</v>
      </c>
      <c r="H130" s="50">
        <f t="shared" si="206"/>
        <v>0</v>
      </c>
      <c r="I130" s="50">
        <f t="shared" si="206"/>
        <v>0</v>
      </c>
      <c r="J130" s="50">
        <f t="shared" si="206"/>
        <v>0</v>
      </c>
      <c r="K130" s="50">
        <f t="shared" si="206"/>
        <v>0</v>
      </c>
      <c r="L130" s="50">
        <f t="shared" si="107"/>
        <v>0</v>
      </c>
      <c r="M130" s="50">
        <f t="shared" si="206"/>
        <v>3465177785</v>
      </c>
      <c r="N130" s="51">
        <f t="shared" si="174"/>
        <v>3.3802024938328493E-4</v>
      </c>
      <c r="O130" s="50">
        <f t="shared" si="206"/>
        <v>0</v>
      </c>
      <c r="P130" s="50">
        <f t="shared" si="206"/>
        <v>3465177785</v>
      </c>
      <c r="Q130" s="50">
        <f t="shared" si="206"/>
        <v>0</v>
      </c>
      <c r="R130" s="50">
        <f t="shared" si="206"/>
        <v>3465177785</v>
      </c>
      <c r="S130" s="50">
        <f t="shared" si="206"/>
        <v>0</v>
      </c>
      <c r="T130" s="50">
        <f t="shared" si="206"/>
        <v>0</v>
      </c>
      <c r="U130" s="50">
        <f t="shared" si="206"/>
        <v>3465177785</v>
      </c>
      <c r="V130" s="50">
        <f t="shared" ref="V130:X132" si="207">+V131</f>
        <v>0</v>
      </c>
      <c r="W130" s="50">
        <f t="shared" si="207"/>
        <v>3465177785</v>
      </c>
      <c r="X130" s="50">
        <f t="shared" si="207"/>
        <v>0</v>
      </c>
      <c r="Y130" s="52">
        <f t="shared" si="102"/>
        <v>1</v>
      </c>
      <c r="Z130" s="52">
        <f t="shared" si="103"/>
        <v>1</v>
      </c>
      <c r="AA130" s="52">
        <f t="shared" si="104"/>
        <v>1</v>
      </c>
      <c r="AB130" s="52">
        <f t="shared" si="105"/>
        <v>1</v>
      </c>
      <c r="AC130" s="53">
        <f t="shared" si="106"/>
        <v>1</v>
      </c>
    </row>
    <row r="131" spans="1:29" ht="81.75" customHeight="1" x14ac:dyDescent="0.25">
      <c r="A131" s="46" t="s">
        <v>257</v>
      </c>
      <c r="B131" s="47" t="s">
        <v>38</v>
      </c>
      <c r="C131" s="78">
        <v>10</v>
      </c>
      <c r="D131" s="47" t="s">
        <v>39</v>
      </c>
      <c r="E131" s="105" t="s">
        <v>258</v>
      </c>
      <c r="F131" s="50">
        <f t="shared" si="206"/>
        <v>3465177785</v>
      </c>
      <c r="G131" s="50">
        <f t="shared" si="206"/>
        <v>0</v>
      </c>
      <c r="H131" s="50">
        <f t="shared" si="206"/>
        <v>0</v>
      </c>
      <c r="I131" s="50">
        <f t="shared" si="206"/>
        <v>0</v>
      </c>
      <c r="J131" s="50">
        <f t="shared" si="206"/>
        <v>0</v>
      </c>
      <c r="K131" s="50">
        <f t="shared" si="206"/>
        <v>0</v>
      </c>
      <c r="L131" s="50">
        <f t="shared" si="107"/>
        <v>0</v>
      </c>
      <c r="M131" s="50">
        <f t="shared" si="206"/>
        <v>3465177785</v>
      </c>
      <c r="N131" s="51">
        <f t="shared" si="174"/>
        <v>3.3802024938328493E-4</v>
      </c>
      <c r="O131" s="50">
        <f t="shared" si="206"/>
        <v>0</v>
      </c>
      <c r="P131" s="50">
        <f t="shared" si="206"/>
        <v>3465177785</v>
      </c>
      <c r="Q131" s="50">
        <f t="shared" si="206"/>
        <v>0</v>
      </c>
      <c r="R131" s="50">
        <f t="shared" si="206"/>
        <v>3465177785</v>
      </c>
      <c r="S131" s="50">
        <f t="shared" si="206"/>
        <v>0</v>
      </c>
      <c r="T131" s="50">
        <f t="shared" si="206"/>
        <v>0</v>
      </c>
      <c r="U131" s="50">
        <f t="shared" si="206"/>
        <v>3465177785</v>
      </c>
      <c r="V131" s="50">
        <f t="shared" si="207"/>
        <v>0</v>
      </c>
      <c r="W131" s="50">
        <f t="shared" si="207"/>
        <v>3465177785</v>
      </c>
      <c r="X131" s="50">
        <f t="shared" si="207"/>
        <v>0</v>
      </c>
      <c r="Y131" s="52">
        <f t="shared" si="102"/>
        <v>1</v>
      </c>
      <c r="Z131" s="52">
        <f t="shared" si="103"/>
        <v>1</v>
      </c>
      <c r="AA131" s="52">
        <f t="shared" si="104"/>
        <v>1</v>
      </c>
      <c r="AB131" s="52">
        <f t="shared" si="105"/>
        <v>1</v>
      </c>
      <c r="AC131" s="53">
        <f t="shared" si="106"/>
        <v>1</v>
      </c>
    </row>
    <row r="132" spans="1:29" ht="42" customHeight="1" x14ac:dyDescent="0.25">
      <c r="A132" s="46" t="s">
        <v>259</v>
      </c>
      <c r="B132" s="47" t="s">
        <v>38</v>
      </c>
      <c r="C132" s="78">
        <v>10</v>
      </c>
      <c r="D132" s="47" t="s">
        <v>39</v>
      </c>
      <c r="E132" s="105" t="s">
        <v>260</v>
      </c>
      <c r="F132" s="50">
        <f t="shared" si="206"/>
        <v>3465177785</v>
      </c>
      <c r="G132" s="50">
        <f t="shared" si="206"/>
        <v>0</v>
      </c>
      <c r="H132" s="50">
        <f t="shared" si="206"/>
        <v>0</v>
      </c>
      <c r="I132" s="50">
        <f t="shared" si="206"/>
        <v>0</v>
      </c>
      <c r="J132" s="50">
        <f t="shared" si="206"/>
        <v>0</v>
      </c>
      <c r="K132" s="50">
        <f t="shared" si="206"/>
        <v>0</v>
      </c>
      <c r="L132" s="50">
        <f t="shared" si="107"/>
        <v>0</v>
      </c>
      <c r="M132" s="50">
        <f t="shared" si="206"/>
        <v>3465177785</v>
      </c>
      <c r="N132" s="51">
        <f t="shared" si="174"/>
        <v>3.3802024938328493E-4</v>
      </c>
      <c r="O132" s="50">
        <f t="shared" si="206"/>
        <v>0</v>
      </c>
      <c r="P132" s="50">
        <f t="shared" si="206"/>
        <v>3465177785</v>
      </c>
      <c r="Q132" s="50">
        <f t="shared" si="206"/>
        <v>0</v>
      </c>
      <c r="R132" s="50">
        <f t="shared" si="206"/>
        <v>3465177785</v>
      </c>
      <c r="S132" s="50">
        <f t="shared" si="206"/>
        <v>0</v>
      </c>
      <c r="T132" s="50">
        <f t="shared" si="206"/>
        <v>0</v>
      </c>
      <c r="U132" s="50">
        <f t="shared" si="206"/>
        <v>3465177785</v>
      </c>
      <c r="V132" s="50">
        <f t="shared" si="207"/>
        <v>0</v>
      </c>
      <c r="W132" s="50">
        <f t="shared" si="207"/>
        <v>3465177785</v>
      </c>
      <c r="X132" s="50">
        <f t="shared" si="207"/>
        <v>0</v>
      </c>
      <c r="Y132" s="52">
        <f t="shared" si="102"/>
        <v>1</v>
      </c>
      <c r="Z132" s="52">
        <f t="shared" si="103"/>
        <v>1</v>
      </c>
      <c r="AA132" s="52">
        <f t="shared" si="104"/>
        <v>1</v>
      </c>
      <c r="AB132" s="52">
        <f t="shared" si="105"/>
        <v>1</v>
      </c>
      <c r="AC132" s="53">
        <f t="shared" si="106"/>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7"/>
        <v>0</v>
      </c>
      <c r="M133" s="58">
        <f>+F133+L133</f>
        <v>3465177785</v>
      </c>
      <c r="N133" s="110">
        <f t="shared" si="174"/>
        <v>3.3802024938328493E-4</v>
      </c>
      <c r="O133" s="109">
        <v>0</v>
      </c>
      <c r="P133" s="109">
        <v>3465177785</v>
      </c>
      <c r="Q133" s="57">
        <f t="shared" ref="Q133" si="208">M133-P133</f>
        <v>0</v>
      </c>
      <c r="R133" s="109">
        <v>3465177785</v>
      </c>
      <c r="S133" s="57">
        <f t="shared" ref="S133" si="209">+M133-R133</f>
        <v>0</v>
      </c>
      <c r="T133" s="109">
        <f>P133-R133</f>
        <v>0</v>
      </c>
      <c r="U133" s="109">
        <v>3465177785</v>
      </c>
      <c r="V133" s="57">
        <f t="shared" ref="V133" si="210">+R133-U133</f>
        <v>0</v>
      </c>
      <c r="W133" s="109">
        <v>3465177785</v>
      </c>
      <c r="X133" s="60">
        <f t="shared" ref="X133" si="211">+U133-W133</f>
        <v>0</v>
      </c>
      <c r="Y133" s="61">
        <f t="shared" si="102"/>
        <v>1</v>
      </c>
      <c r="Z133" s="61">
        <f t="shared" si="103"/>
        <v>1</v>
      </c>
      <c r="AA133" s="61">
        <f t="shared" si="104"/>
        <v>1</v>
      </c>
      <c r="AB133" s="61">
        <f t="shared" si="105"/>
        <v>1</v>
      </c>
      <c r="AC133" s="62">
        <f t="shared" si="106"/>
        <v>1</v>
      </c>
    </row>
    <row r="134" spans="1:29" ht="86.25" customHeight="1" x14ac:dyDescent="0.25">
      <c r="A134" s="112" t="s">
        <v>263</v>
      </c>
      <c r="B134" s="47" t="s">
        <v>38</v>
      </c>
      <c r="C134" s="47">
        <v>11</v>
      </c>
      <c r="D134" s="47" t="s">
        <v>39</v>
      </c>
      <c r="E134" s="105" t="s">
        <v>264</v>
      </c>
      <c r="F134" s="50">
        <f>+F135</f>
        <v>318190481286</v>
      </c>
      <c r="G134" s="50">
        <f t="shared" ref="G134:K135" si="212">+G135</f>
        <v>0</v>
      </c>
      <c r="H134" s="50">
        <f t="shared" si="212"/>
        <v>0</v>
      </c>
      <c r="I134" s="50">
        <f t="shared" si="212"/>
        <v>0</v>
      </c>
      <c r="J134" s="50">
        <f t="shared" si="212"/>
        <v>0</v>
      </c>
      <c r="K134" s="50">
        <f t="shared" si="212"/>
        <v>0</v>
      </c>
      <c r="L134" s="50">
        <f t="shared" si="107"/>
        <v>0</v>
      </c>
      <c r="M134" s="50">
        <f>+M135</f>
        <v>318190481286</v>
      </c>
      <c r="N134" s="96">
        <f t="shared" si="174"/>
        <v>3.1038761214868281E-2</v>
      </c>
      <c r="O134" s="50">
        <f t="shared" ref="O134:X136" si="213">+O135</f>
        <v>0</v>
      </c>
      <c r="P134" s="50">
        <f t="shared" si="213"/>
        <v>318190481286</v>
      </c>
      <c r="Q134" s="50">
        <f t="shared" si="213"/>
        <v>0</v>
      </c>
      <c r="R134" s="50">
        <f t="shared" si="213"/>
        <v>318190481286</v>
      </c>
      <c r="S134" s="50">
        <f t="shared" si="213"/>
        <v>0</v>
      </c>
      <c r="T134" s="50">
        <f t="shared" si="213"/>
        <v>0</v>
      </c>
      <c r="U134" s="50">
        <f t="shared" si="213"/>
        <v>58885946526</v>
      </c>
      <c r="V134" s="50">
        <f t="shared" si="213"/>
        <v>259304534760</v>
      </c>
      <c r="W134" s="50">
        <f t="shared" si="213"/>
        <v>58885946526</v>
      </c>
      <c r="X134" s="50">
        <f t="shared" si="213"/>
        <v>0</v>
      </c>
      <c r="Y134" s="52">
        <f t="shared" si="102"/>
        <v>1</v>
      </c>
      <c r="Z134" s="52">
        <f t="shared" si="103"/>
        <v>0.18506507890495752</v>
      </c>
      <c r="AA134" s="52">
        <f t="shared" si="104"/>
        <v>0.18506507890495752</v>
      </c>
      <c r="AB134" s="52">
        <f t="shared" si="105"/>
        <v>0.18506507890495752</v>
      </c>
      <c r="AC134" s="53">
        <f t="shared" si="106"/>
        <v>1</v>
      </c>
    </row>
    <row r="135" spans="1:29" s="32" customFormat="1" ht="81" customHeight="1" x14ac:dyDescent="0.25">
      <c r="A135" s="112" t="s">
        <v>265</v>
      </c>
      <c r="B135" s="47" t="s">
        <v>38</v>
      </c>
      <c r="C135" s="47">
        <v>11</v>
      </c>
      <c r="D135" s="47" t="s">
        <v>39</v>
      </c>
      <c r="E135" s="105" t="s">
        <v>258</v>
      </c>
      <c r="F135" s="50">
        <f>+F136</f>
        <v>318190481286</v>
      </c>
      <c r="G135" s="50">
        <f t="shared" si="212"/>
        <v>0</v>
      </c>
      <c r="H135" s="50">
        <f t="shared" si="212"/>
        <v>0</v>
      </c>
      <c r="I135" s="50">
        <f t="shared" si="212"/>
        <v>0</v>
      </c>
      <c r="J135" s="50">
        <f t="shared" si="212"/>
        <v>0</v>
      </c>
      <c r="K135" s="50">
        <f t="shared" si="212"/>
        <v>0</v>
      </c>
      <c r="L135" s="50">
        <f t="shared" si="107"/>
        <v>0</v>
      </c>
      <c r="M135" s="50">
        <f>+M136</f>
        <v>318190481286</v>
      </c>
      <c r="N135" s="96">
        <f t="shared" si="174"/>
        <v>3.1038761214868281E-2</v>
      </c>
      <c r="O135" s="50">
        <f t="shared" si="213"/>
        <v>0</v>
      </c>
      <c r="P135" s="50">
        <f>+P136</f>
        <v>318190481286</v>
      </c>
      <c r="Q135" s="50">
        <f>+Q136</f>
        <v>0</v>
      </c>
      <c r="R135" s="50">
        <f>+R136</f>
        <v>318190481286</v>
      </c>
      <c r="S135" s="50">
        <f t="shared" si="213"/>
        <v>0</v>
      </c>
      <c r="T135" s="50">
        <f t="shared" si="213"/>
        <v>0</v>
      </c>
      <c r="U135" s="50">
        <f t="shared" si="213"/>
        <v>58885946526</v>
      </c>
      <c r="V135" s="50">
        <f t="shared" si="213"/>
        <v>259304534760</v>
      </c>
      <c r="W135" s="50">
        <f t="shared" si="213"/>
        <v>58885946526</v>
      </c>
      <c r="X135" s="50">
        <f t="shared" si="213"/>
        <v>0</v>
      </c>
      <c r="Y135" s="52">
        <f t="shared" si="102"/>
        <v>1</v>
      </c>
      <c r="Z135" s="52">
        <f t="shared" si="103"/>
        <v>0.18506507890495752</v>
      </c>
      <c r="AA135" s="52">
        <f t="shared" si="104"/>
        <v>0.18506507890495752</v>
      </c>
      <c r="AB135" s="52">
        <f t="shared" si="105"/>
        <v>0.18506507890495752</v>
      </c>
      <c r="AC135" s="53">
        <f t="shared" si="106"/>
        <v>1</v>
      </c>
    </row>
    <row r="136" spans="1:29" s="32" customFormat="1" ht="42" customHeight="1" x14ac:dyDescent="0.25">
      <c r="A136" s="46" t="s">
        <v>266</v>
      </c>
      <c r="B136" s="47" t="s">
        <v>38</v>
      </c>
      <c r="C136" s="47">
        <v>11</v>
      </c>
      <c r="D136" s="47" t="s">
        <v>39</v>
      </c>
      <c r="E136" s="48" t="s">
        <v>267</v>
      </c>
      <c r="F136" s="50">
        <f t="shared" ref="F136:X136" si="214">+F137</f>
        <v>318190481286</v>
      </c>
      <c r="G136" s="50">
        <f t="shared" si="214"/>
        <v>0</v>
      </c>
      <c r="H136" s="50">
        <f t="shared" si="214"/>
        <v>0</v>
      </c>
      <c r="I136" s="50">
        <f t="shared" si="214"/>
        <v>0</v>
      </c>
      <c r="J136" s="50">
        <f t="shared" si="214"/>
        <v>0</v>
      </c>
      <c r="K136" s="50">
        <f t="shared" si="214"/>
        <v>0</v>
      </c>
      <c r="L136" s="50">
        <f t="shared" si="107"/>
        <v>0</v>
      </c>
      <c r="M136" s="50">
        <f t="shared" si="214"/>
        <v>318190481286</v>
      </c>
      <c r="N136" s="96">
        <f t="shared" si="174"/>
        <v>3.1038761214868281E-2</v>
      </c>
      <c r="O136" s="50">
        <f t="shared" si="214"/>
        <v>0</v>
      </c>
      <c r="P136" s="50">
        <f t="shared" si="214"/>
        <v>318190481286</v>
      </c>
      <c r="Q136" s="50">
        <f t="shared" si="214"/>
        <v>0</v>
      </c>
      <c r="R136" s="50">
        <f t="shared" si="214"/>
        <v>318190481286</v>
      </c>
      <c r="S136" s="50">
        <f t="shared" si="214"/>
        <v>0</v>
      </c>
      <c r="T136" s="50">
        <f t="shared" si="214"/>
        <v>0</v>
      </c>
      <c r="U136" s="50">
        <f t="shared" si="213"/>
        <v>58885946526</v>
      </c>
      <c r="V136" s="50">
        <f t="shared" si="214"/>
        <v>259304534760</v>
      </c>
      <c r="W136" s="50">
        <f t="shared" si="214"/>
        <v>58885946526</v>
      </c>
      <c r="X136" s="50">
        <f t="shared" si="214"/>
        <v>0</v>
      </c>
      <c r="Y136" s="52">
        <f t="shared" si="102"/>
        <v>1</v>
      </c>
      <c r="Z136" s="52">
        <f t="shared" si="103"/>
        <v>0.18506507890495752</v>
      </c>
      <c r="AA136" s="52">
        <f t="shared" si="104"/>
        <v>0.18506507890495752</v>
      </c>
      <c r="AB136" s="52">
        <f t="shared" si="105"/>
        <v>0.18506507890495752</v>
      </c>
      <c r="AC136" s="53">
        <f t="shared" si="106"/>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7"/>
        <v>0</v>
      </c>
      <c r="M137" s="58">
        <f>+F137+L137</f>
        <v>318190481286</v>
      </c>
      <c r="N137" s="114">
        <f t="shared" si="174"/>
        <v>3.1038761214868281E-2</v>
      </c>
      <c r="O137" s="57">
        <v>0</v>
      </c>
      <c r="P137" s="57">
        <v>318190481286</v>
      </c>
      <c r="Q137" s="57">
        <f t="shared" ref="Q137" si="215">M137-P137</f>
        <v>0</v>
      </c>
      <c r="R137" s="109">
        <v>318190481286</v>
      </c>
      <c r="S137" s="57">
        <f t="shared" ref="S137" si="216">+M137-R137</f>
        <v>0</v>
      </c>
      <c r="T137" s="57">
        <f>P137-R137</f>
        <v>0</v>
      </c>
      <c r="U137" s="109">
        <v>58885946526</v>
      </c>
      <c r="V137" s="57">
        <f t="shared" ref="V137" si="217">+R137-U137</f>
        <v>259304534760</v>
      </c>
      <c r="W137" s="109">
        <v>58885946526</v>
      </c>
      <c r="X137" s="60">
        <f t="shared" ref="X137" si="218">+U137-W137</f>
        <v>0</v>
      </c>
      <c r="Y137" s="61">
        <f t="shared" ref="Y137:Y200" si="219">+R137/M137</f>
        <v>1</v>
      </c>
      <c r="Z137" s="61">
        <f t="shared" ref="Z137:Z200" si="220">+U137/M137</f>
        <v>0.18506507890495752</v>
      </c>
      <c r="AA137" s="61">
        <f t="shared" ref="AA137:AA200" si="221">+W137/M137</f>
        <v>0.18506507890495752</v>
      </c>
      <c r="AB137" s="61">
        <f t="shared" ref="AB137:AB200" si="222">+U137/R137</f>
        <v>0.18506507890495752</v>
      </c>
      <c r="AC137" s="62">
        <f t="shared" ref="AC137:AC200" si="223">+W137/U137</f>
        <v>1</v>
      </c>
    </row>
    <row r="138" spans="1:29" ht="91.5" customHeight="1" x14ac:dyDescent="0.25">
      <c r="A138" s="46" t="s">
        <v>269</v>
      </c>
      <c r="B138" s="47" t="s">
        <v>38</v>
      </c>
      <c r="C138" s="47">
        <v>10</v>
      </c>
      <c r="D138" s="47" t="s">
        <v>39</v>
      </c>
      <c r="E138" s="105" t="s">
        <v>270</v>
      </c>
      <c r="F138" s="50">
        <f t="shared" ref="F138:U140" si="224">+F139</f>
        <v>244384979889</v>
      </c>
      <c r="G138" s="50">
        <f t="shared" si="224"/>
        <v>0</v>
      </c>
      <c r="H138" s="50">
        <f t="shared" si="224"/>
        <v>0</v>
      </c>
      <c r="I138" s="50">
        <f t="shared" si="224"/>
        <v>0</v>
      </c>
      <c r="J138" s="50">
        <f t="shared" si="224"/>
        <v>0</v>
      </c>
      <c r="K138" s="50">
        <f t="shared" si="224"/>
        <v>0</v>
      </c>
      <c r="L138" s="50">
        <f t="shared" si="107"/>
        <v>0</v>
      </c>
      <c r="M138" s="50">
        <f t="shared" si="224"/>
        <v>244384979889</v>
      </c>
      <c r="N138" s="96">
        <f t="shared" si="174"/>
        <v>2.3839201614761839E-2</v>
      </c>
      <c r="O138" s="50">
        <f t="shared" si="224"/>
        <v>0</v>
      </c>
      <c r="P138" s="50">
        <f t="shared" si="224"/>
        <v>244384979889</v>
      </c>
      <c r="Q138" s="50">
        <f t="shared" si="224"/>
        <v>0</v>
      </c>
      <c r="R138" s="50">
        <f t="shared" si="224"/>
        <v>244384979889</v>
      </c>
      <c r="S138" s="50">
        <f t="shared" si="224"/>
        <v>0</v>
      </c>
      <c r="T138" s="50">
        <f t="shared" si="224"/>
        <v>0</v>
      </c>
      <c r="U138" s="50">
        <f t="shared" si="224"/>
        <v>4837115385</v>
      </c>
      <c r="V138" s="50">
        <f t="shared" ref="V138:X140" si="225">+V139</f>
        <v>239547864504</v>
      </c>
      <c r="W138" s="50">
        <f t="shared" si="225"/>
        <v>4837115385</v>
      </c>
      <c r="X138" s="50">
        <f t="shared" si="225"/>
        <v>0</v>
      </c>
      <c r="Y138" s="52">
        <f t="shared" si="219"/>
        <v>1</v>
      </c>
      <c r="Z138" s="52">
        <f t="shared" si="220"/>
        <v>1.9793014231877199E-2</v>
      </c>
      <c r="AA138" s="52">
        <f t="shared" si="221"/>
        <v>1.9793014231877199E-2</v>
      </c>
      <c r="AB138" s="52">
        <f t="shared" si="222"/>
        <v>1.9793014231877199E-2</v>
      </c>
      <c r="AC138" s="53">
        <f t="shared" si="223"/>
        <v>1</v>
      </c>
    </row>
    <row r="139" spans="1:29" ht="91.5" customHeight="1" x14ac:dyDescent="0.25">
      <c r="A139" s="46" t="s">
        <v>271</v>
      </c>
      <c r="B139" s="47" t="s">
        <v>38</v>
      </c>
      <c r="C139" s="47">
        <v>10</v>
      </c>
      <c r="D139" s="47" t="s">
        <v>39</v>
      </c>
      <c r="E139" s="105" t="s">
        <v>258</v>
      </c>
      <c r="F139" s="50">
        <f t="shared" si="224"/>
        <v>244384979889</v>
      </c>
      <c r="G139" s="50">
        <f t="shared" si="224"/>
        <v>0</v>
      </c>
      <c r="H139" s="50">
        <f t="shared" si="224"/>
        <v>0</v>
      </c>
      <c r="I139" s="50">
        <f t="shared" si="224"/>
        <v>0</v>
      </c>
      <c r="J139" s="50">
        <f t="shared" si="224"/>
        <v>0</v>
      </c>
      <c r="K139" s="50">
        <f t="shared" si="224"/>
        <v>0</v>
      </c>
      <c r="L139" s="50">
        <f t="shared" si="107"/>
        <v>0</v>
      </c>
      <c r="M139" s="50">
        <f t="shared" si="224"/>
        <v>244384979889</v>
      </c>
      <c r="N139" s="96">
        <f t="shared" si="174"/>
        <v>2.3839201614761839E-2</v>
      </c>
      <c r="O139" s="50">
        <f t="shared" si="224"/>
        <v>0</v>
      </c>
      <c r="P139" s="50">
        <f t="shared" si="224"/>
        <v>244384979889</v>
      </c>
      <c r="Q139" s="50">
        <f t="shared" si="224"/>
        <v>0</v>
      </c>
      <c r="R139" s="50">
        <f t="shared" si="224"/>
        <v>244384979889</v>
      </c>
      <c r="S139" s="50">
        <f t="shared" si="224"/>
        <v>0</v>
      </c>
      <c r="T139" s="50">
        <f t="shared" si="224"/>
        <v>0</v>
      </c>
      <c r="U139" s="50">
        <f t="shared" si="224"/>
        <v>4837115385</v>
      </c>
      <c r="V139" s="50">
        <f t="shared" si="225"/>
        <v>239547864504</v>
      </c>
      <c r="W139" s="50">
        <f t="shared" si="225"/>
        <v>4837115385</v>
      </c>
      <c r="X139" s="50">
        <f t="shared" si="225"/>
        <v>0</v>
      </c>
      <c r="Y139" s="52">
        <f t="shared" si="219"/>
        <v>1</v>
      </c>
      <c r="Z139" s="52">
        <f t="shared" si="220"/>
        <v>1.9793014231877199E-2</v>
      </c>
      <c r="AA139" s="52">
        <f t="shared" si="221"/>
        <v>1.9793014231877199E-2</v>
      </c>
      <c r="AB139" s="52">
        <f t="shared" si="222"/>
        <v>1.9793014231877199E-2</v>
      </c>
      <c r="AC139" s="53">
        <f t="shared" si="223"/>
        <v>1</v>
      </c>
    </row>
    <row r="140" spans="1:29" ht="42" customHeight="1" x14ac:dyDescent="0.25">
      <c r="A140" s="46" t="s">
        <v>272</v>
      </c>
      <c r="B140" s="47" t="s">
        <v>38</v>
      </c>
      <c r="C140" s="47">
        <v>10</v>
      </c>
      <c r="D140" s="47" t="s">
        <v>39</v>
      </c>
      <c r="E140" s="105" t="s">
        <v>267</v>
      </c>
      <c r="F140" s="50">
        <f t="shared" si="224"/>
        <v>244384979889</v>
      </c>
      <c r="G140" s="50">
        <f t="shared" si="224"/>
        <v>0</v>
      </c>
      <c r="H140" s="50">
        <f t="shared" si="224"/>
        <v>0</v>
      </c>
      <c r="I140" s="50">
        <f t="shared" si="224"/>
        <v>0</v>
      </c>
      <c r="J140" s="50">
        <f t="shared" si="224"/>
        <v>0</v>
      </c>
      <c r="K140" s="50">
        <f t="shared" si="224"/>
        <v>0</v>
      </c>
      <c r="L140" s="50">
        <f t="shared" ref="L140:L164" si="226">+G140-H140-I140+J140-K140</f>
        <v>0</v>
      </c>
      <c r="M140" s="50">
        <f t="shared" si="224"/>
        <v>244384979889</v>
      </c>
      <c r="N140" s="96">
        <f t="shared" si="174"/>
        <v>2.3839201614761839E-2</v>
      </c>
      <c r="O140" s="50">
        <f t="shared" si="224"/>
        <v>0</v>
      </c>
      <c r="P140" s="50">
        <f t="shared" si="224"/>
        <v>244384979889</v>
      </c>
      <c r="Q140" s="50">
        <f t="shared" si="224"/>
        <v>0</v>
      </c>
      <c r="R140" s="50">
        <f t="shared" si="224"/>
        <v>244384979889</v>
      </c>
      <c r="S140" s="50">
        <f t="shared" si="224"/>
        <v>0</v>
      </c>
      <c r="T140" s="50">
        <f t="shared" si="224"/>
        <v>0</v>
      </c>
      <c r="U140" s="50">
        <f t="shared" si="224"/>
        <v>4837115385</v>
      </c>
      <c r="V140" s="50">
        <f t="shared" si="225"/>
        <v>239547864504</v>
      </c>
      <c r="W140" s="50">
        <f t="shared" si="225"/>
        <v>4837115385</v>
      </c>
      <c r="X140" s="50">
        <f t="shared" si="225"/>
        <v>0</v>
      </c>
      <c r="Y140" s="52">
        <f t="shared" si="219"/>
        <v>1</v>
      </c>
      <c r="Z140" s="52">
        <f t="shared" si="220"/>
        <v>1.9793014231877199E-2</v>
      </c>
      <c r="AA140" s="52">
        <f t="shared" si="221"/>
        <v>1.9793014231877199E-2</v>
      </c>
      <c r="AB140" s="52">
        <f t="shared" si="222"/>
        <v>1.9793014231877199E-2</v>
      </c>
      <c r="AC140" s="53">
        <f t="shared" si="223"/>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26"/>
        <v>0</v>
      </c>
      <c r="M141" s="58">
        <f>+F141+L141</f>
        <v>244384979889</v>
      </c>
      <c r="N141" s="114">
        <f t="shared" si="174"/>
        <v>2.3839201614761839E-2</v>
      </c>
      <c r="O141" s="57">
        <v>0</v>
      </c>
      <c r="P141" s="109">
        <v>244384979889</v>
      </c>
      <c r="Q141" s="57">
        <f t="shared" ref="Q141" si="227">M141-P141</f>
        <v>0</v>
      </c>
      <c r="R141" s="109">
        <v>244384979889</v>
      </c>
      <c r="S141" s="57">
        <f t="shared" ref="S141" si="228">+M141-R141</f>
        <v>0</v>
      </c>
      <c r="T141" s="57">
        <f>P141-R141</f>
        <v>0</v>
      </c>
      <c r="U141" s="57">
        <v>4837115385</v>
      </c>
      <c r="V141" s="57">
        <f>+R141-U141</f>
        <v>239547864504</v>
      </c>
      <c r="W141" s="57">
        <v>4837115385</v>
      </c>
      <c r="X141" s="60">
        <f t="shared" ref="X141" si="229">+U141-W141</f>
        <v>0</v>
      </c>
      <c r="Y141" s="61">
        <f t="shared" si="219"/>
        <v>1</v>
      </c>
      <c r="Z141" s="61">
        <f t="shared" si="220"/>
        <v>1.9793014231877199E-2</v>
      </c>
      <c r="AA141" s="61">
        <f t="shared" si="221"/>
        <v>1.9793014231877199E-2</v>
      </c>
      <c r="AB141" s="61">
        <f t="shared" si="222"/>
        <v>1.9793014231877199E-2</v>
      </c>
      <c r="AC141" s="62">
        <f t="shared" si="223"/>
        <v>1</v>
      </c>
    </row>
    <row r="142" spans="1:29" ht="81" customHeight="1" x14ac:dyDescent="0.25">
      <c r="A142" s="46" t="s">
        <v>274</v>
      </c>
      <c r="B142" s="47" t="s">
        <v>38</v>
      </c>
      <c r="C142" s="47">
        <v>10</v>
      </c>
      <c r="D142" s="47" t="s">
        <v>39</v>
      </c>
      <c r="E142" s="105" t="s">
        <v>275</v>
      </c>
      <c r="F142" s="50">
        <f t="shared" ref="F142:U144" si="230">+F143</f>
        <v>354769983124</v>
      </c>
      <c r="G142" s="50">
        <f t="shared" si="230"/>
        <v>0</v>
      </c>
      <c r="H142" s="50">
        <f t="shared" si="230"/>
        <v>0</v>
      </c>
      <c r="I142" s="50">
        <f t="shared" si="230"/>
        <v>0</v>
      </c>
      <c r="J142" s="50">
        <f t="shared" si="230"/>
        <v>0</v>
      </c>
      <c r="K142" s="50">
        <f t="shared" si="230"/>
        <v>0</v>
      </c>
      <c r="L142" s="50">
        <f t="shared" si="226"/>
        <v>0</v>
      </c>
      <c r="M142" s="50">
        <f t="shared" si="230"/>
        <v>354769983124</v>
      </c>
      <c r="N142" s="96">
        <f t="shared" si="174"/>
        <v>3.4607008820264115E-2</v>
      </c>
      <c r="O142" s="50">
        <f t="shared" si="230"/>
        <v>0</v>
      </c>
      <c r="P142" s="50">
        <f t="shared" si="230"/>
        <v>354769983124</v>
      </c>
      <c r="Q142" s="50">
        <f t="shared" si="230"/>
        <v>0</v>
      </c>
      <c r="R142" s="50">
        <f t="shared" si="230"/>
        <v>354769983124</v>
      </c>
      <c r="S142" s="50">
        <f t="shared" si="230"/>
        <v>0</v>
      </c>
      <c r="T142" s="50">
        <f t="shared" si="230"/>
        <v>0</v>
      </c>
      <c r="U142" s="50">
        <f t="shared" si="230"/>
        <v>82023154706</v>
      </c>
      <c r="V142" s="50">
        <f t="shared" ref="P142:X144" si="231">+V143</f>
        <v>272746828418</v>
      </c>
      <c r="W142" s="50">
        <f t="shared" si="231"/>
        <v>82023154706</v>
      </c>
      <c r="X142" s="50">
        <f t="shared" si="231"/>
        <v>0</v>
      </c>
      <c r="Y142" s="52">
        <f t="shared" si="219"/>
        <v>1</v>
      </c>
      <c r="Z142" s="52">
        <f t="shared" si="220"/>
        <v>0.23120094316810078</v>
      </c>
      <c r="AA142" s="52">
        <f t="shared" si="221"/>
        <v>0.23120094316810078</v>
      </c>
      <c r="AB142" s="52">
        <f t="shared" si="222"/>
        <v>0.23120094316810078</v>
      </c>
      <c r="AC142" s="53">
        <f t="shared" si="223"/>
        <v>1</v>
      </c>
    </row>
    <row r="143" spans="1:29" ht="81" customHeight="1" x14ac:dyDescent="0.25">
      <c r="A143" s="46" t="s">
        <v>276</v>
      </c>
      <c r="B143" s="47" t="s">
        <v>38</v>
      </c>
      <c r="C143" s="47">
        <v>10</v>
      </c>
      <c r="D143" s="47" t="s">
        <v>39</v>
      </c>
      <c r="E143" s="105" t="s">
        <v>258</v>
      </c>
      <c r="F143" s="50">
        <f t="shared" si="230"/>
        <v>354769983124</v>
      </c>
      <c r="G143" s="50">
        <f t="shared" si="230"/>
        <v>0</v>
      </c>
      <c r="H143" s="50">
        <f t="shared" si="230"/>
        <v>0</v>
      </c>
      <c r="I143" s="50">
        <f t="shared" si="230"/>
        <v>0</v>
      </c>
      <c r="J143" s="50">
        <f t="shared" si="230"/>
        <v>0</v>
      </c>
      <c r="K143" s="50">
        <f t="shared" si="230"/>
        <v>0</v>
      </c>
      <c r="L143" s="50">
        <f t="shared" si="226"/>
        <v>0</v>
      </c>
      <c r="M143" s="50">
        <f t="shared" si="230"/>
        <v>354769983124</v>
      </c>
      <c r="N143" s="96">
        <f t="shared" si="174"/>
        <v>3.4607008820264115E-2</v>
      </c>
      <c r="O143" s="50">
        <f t="shared" si="230"/>
        <v>0</v>
      </c>
      <c r="P143" s="50">
        <f t="shared" si="231"/>
        <v>354769983124</v>
      </c>
      <c r="Q143" s="50">
        <f t="shared" si="231"/>
        <v>0</v>
      </c>
      <c r="R143" s="50">
        <f t="shared" si="231"/>
        <v>354769983124</v>
      </c>
      <c r="S143" s="50">
        <f t="shared" si="231"/>
        <v>0</v>
      </c>
      <c r="T143" s="50">
        <f t="shared" si="231"/>
        <v>0</v>
      </c>
      <c r="U143" s="50">
        <f t="shared" si="230"/>
        <v>82023154706</v>
      </c>
      <c r="V143" s="50">
        <f t="shared" si="231"/>
        <v>272746828418</v>
      </c>
      <c r="W143" s="50">
        <f t="shared" si="231"/>
        <v>82023154706</v>
      </c>
      <c r="X143" s="50">
        <f t="shared" si="231"/>
        <v>0</v>
      </c>
      <c r="Y143" s="52">
        <f t="shared" si="219"/>
        <v>1</v>
      </c>
      <c r="Z143" s="52">
        <f t="shared" si="220"/>
        <v>0.23120094316810078</v>
      </c>
      <c r="AA143" s="52">
        <f t="shared" si="221"/>
        <v>0.23120094316810078</v>
      </c>
      <c r="AB143" s="52">
        <f t="shared" si="222"/>
        <v>0.23120094316810078</v>
      </c>
      <c r="AC143" s="53">
        <f t="shared" si="223"/>
        <v>1</v>
      </c>
    </row>
    <row r="144" spans="1:29" ht="42" customHeight="1" x14ac:dyDescent="0.25">
      <c r="A144" s="46" t="s">
        <v>277</v>
      </c>
      <c r="B144" s="47" t="s">
        <v>38</v>
      </c>
      <c r="C144" s="47">
        <v>10</v>
      </c>
      <c r="D144" s="47" t="s">
        <v>39</v>
      </c>
      <c r="E144" s="48" t="s">
        <v>267</v>
      </c>
      <c r="F144" s="50">
        <f t="shared" si="230"/>
        <v>354769983124</v>
      </c>
      <c r="G144" s="50">
        <f t="shared" si="230"/>
        <v>0</v>
      </c>
      <c r="H144" s="50">
        <f t="shared" si="230"/>
        <v>0</v>
      </c>
      <c r="I144" s="50">
        <f t="shared" si="230"/>
        <v>0</v>
      </c>
      <c r="J144" s="50">
        <f t="shared" si="230"/>
        <v>0</v>
      </c>
      <c r="K144" s="50">
        <f t="shared" si="230"/>
        <v>0</v>
      </c>
      <c r="L144" s="50">
        <f t="shared" si="226"/>
        <v>0</v>
      </c>
      <c r="M144" s="50">
        <f t="shared" si="230"/>
        <v>354769983124</v>
      </c>
      <c r="N144" s="96">
        <f t="shared" si="174"/>
        <v>3.4607008820264115E-2</v>
      </c>
      <c r="O144" s="50">
        <f t="shared" si="230"/>
        <v>0</v>
      </c>
      <c r="P144" s="50">
        <f t="shared" si="231"/>
        <v>354769983124</v>
      </c>
      <c r="Q144" s="50">
        <f t="shared" si="231"/>
        <v>0</v>
      </c>
      <c r="R144" s="50">
        <f t="shared" si="231"/>
        <v>354769983124</v>
      </c>
      <c r="S144" s="50">
        <f t="shared" si="231"/>
        <v>0</v>
      </c>
      <c r="T144" s="50">
        <f t="shared" si="231"/>
        <v>0</v>
      </c>
      <c r="U144" s="50">
        <f t="shared" si="230"/>
        <v>82023154706</v>
      </c>
      <c r="V144" s="50">
        <f t="shared" si="231"/>
        <v>272746828418</v>
      </c>
      <c r="W144" s="50">
        <f t="shared" si="231"/>
        <v>82023154706</v>
      </c>
      <c r="X144" s="50">
        <f t="shared" si="231"/>
        <v>0</v>
      </c>
      <c r="Y144" s="52">
        <f t="shared" si="219"/>
        <v>1</v>
      </c>
      <c r="Z144" s="52">
        <f t="shared" si="220"/>
        <v>0.23120094316810078</v>
      </c>
      <c r="AA144" s="52">
        <f t="shared" si="221"/>
        <v>0.23120094316810078</v>
      </c>
      <c r="AB144" s="52">
        <f t="shared" si="222"/>
        <v>0.23120094316810078</v>
      </c>
      <c r="AC144" s="53">
        <f t="shared" si="223"/>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26"/>
        <v>0</v>
      </c>
      <c r="M145" s="58">
        <f>+F145+L145</f>
        <v>354769983124</v>
      </c>
      <c r="N145" s="114">
        <f t="shared" si="174"/>
        <v>3.4607008820264115E-2</v>
      </c>
      <c r="O145" s="57">
        <v>0</v>
      </c>
      <c r="P145" s="57">
        <v>354769983124</v>
      </c>
      <c r="Q145" s="57">
        <f t="shared" ref="Q145" si="232">M145-P145</f>
        <v>0</v>
      </c>
      <c r="R145" s="109">
        <v>354769983124</v>
      </c>
      <c r="S145" s="57">
        <f t="shared" ref="S145" si="233">+M145-R145</f>
        <v>0</v>
      </c>
      <c r="T145" s="57">
        <f>P145-R145</f>
        <v>0</v>
      </c>
      <c r="U145" s="109">
        <v>82023154706</v>
      </c>
      <c r="V145" s="57">
        <f>+R145-U145</f>
        <v>272746828418</v>
      </c>
      <c r="W145" s="109">
        <v>82023154706</v>
      </c>
      <c r="X145" s="60">
        <f t="shared" ref="X145" si="234">+U145-W145</f>
        <v>0</v>
      </c>
      <c r="Y145" s="61">
        <f t="shared" si="219"/>
        <v>1</v>
      </c>
      <c r="Z145" s="61">
        <f t="shared" si="220"/>
        <v>0.23120094316810078</v>
      </c>
      <c r="AA145" s="61">
        <f t="shared" si="221"/>
        <v>0.23120094316810078</v>
      </c>
      <c r="AB145" s="61">
        <f t="shared" si="222"/>
        <v>0.23120094316810078</v>
      </c>
      <c r="AC145" s="62">
        <f t="shared" si="223"/>
        <v>1</v>
      </c>
    </row>
    <row r="146" spans="1:29" ht="94.5" customHeight="1" x14ac:dyDescent="0.25">
      <c r="A146" s="46" t="s">
        <v>279</v>
      </c>
      <c r="B146" s="47" t="s">
        <v>38</v>
      </c>
      <c r="C146" s="47">
        <v>10</v>
      </c>
      <c r="D146" s="47" t="s">
        <v>39</v>
      </c>
      <c r="E146" s="105" t="s">
        <v>280</v>
      </c>
      <c r="F146" s="50">
        <f t="shared" ref="F146:U148" si="235">+F147</f>
        <v>332536096082</v>
      </c>
      <c r="G146" s="50">
        <f t="shared" si="235"/>
        <v>0</v>
      </c>
      <c r="H146" s="50">
        <f t="shared" si="235"/>
        <v>0</v>
      </c>
      <c r="I146" s="50">
        <f t="shared" si="235"/>
        <v>0</v>
      </c>
      <c r="J146" s="50">
        <f t="shared" si="235"/>
        <v>0</v>
      </c>
      <c r="K146" s="50">
        <f t="shared" si="235"/>
        <v>0</v>
      </c>
      <c r="L146" s="50">
        <f t="shared" si="226"/>
        <v>0</v>
      </c>
      <c r="M146" s="50">
        <f t="shared" si="235"/>
        <v>332536096082</v>
      </c>
      <c r="N146" s="96">
        <f t="shared" si="174"/>
        <v>3.2438143466448903E-2</v>
      </c>
      <c r="O146" s="50">
        <f t="shared" si="235"/>
        <v>0</v>
      </c>
      <c r="P146" s="50">
        <f t="shared" si="235"/>
        <v>332536096082</v>
      </c>
      <c r="Q146" s="50">
        <f t="shared" si="235"/>
        <v>0</v>
      </c>
      <c r="R146" s="50">
        <f t="shared" si="235"/>
        <v>332536096082</v>
      </c>
      <c r="S146" s="50">
        <f t="shared" si="235"/>
        <v>0</v>
      </c>
      <c r="T146" s="50">
        <f t="shared" si="235"/>
        <v>0</v>
      </c>
      <c r="U146" s="50">
        <f t="shared" si="235"/>
        <v>86108507251</v>
      </c>
      <c r="V146" s="50">
        <f t="shared" ref="V146:X148" si="236">+V147</f>
        <v>246427588831</v>
      </c>
      <c r="W146" s="50">
        <f t="shared" si="236"/>
        <v>86108507251</v>
      </c>
      <c r="X146" s="50">
        <f t="shared" si="236"/>
        <v>0</v>
      </c>
      <c r="Y146" s="52">
        <f t="shared" si="219"/>
        <v>1</v>
      </c>
      <c r="Z146" s="52">
        <f t="shared" si="220"/>
        <v>0.25894484317806665</v>
      </c>
      <c r="AA146" s="52">
        <f t="shared" si="221"/>
        <v>0.25894484317806665</v>
      </c>
      <c r="AB146" s="52">
        <f t="shared" si="222"/>
        <v>0.25894484317806665</v>
      </c>
      <c r="AC146" s="53">
        <f t="shared" si="223"/>
        <v>1</v>
      </c>
    </row>
    <row r="147" spans="1:29" ht="94.5" customHeight="1" x14ac:dyDescent="0.25">
      <c r="A147" s="46" t="s">
        <v>281</v>
      </c>
      <c r="B147" s="47" t="s">
        <v>38</v>
      </c>
      <c r="C147" s="47">
        <v>10</v>
      </c>
      <c r="D147" s="47" t="s">
        <v>39</v>
      </c>
      <c r="E147" s="105" t="s">
        <v>258</v>
      </c>
      <c r="F147" s="50">
        <f t="shared" si="235"/>
        <v>332536096082</v>
      </c>
      <c r="G147" s="50">
        <f t="shared" si="235"/>
        <v>0</v>
      </c>
      <c r="H147" s="50">
        <f t="shared" si="235"/>
        <v>0</v>
      </c>
      <c r="I147" s="50">
        <f t="shared" si="235"/>
        <v>0</v>
      </c>
      <c r="J147" s="50">
        <f t="shared" si="235"/>
        <v>0</v>
      </c>
      <c r="K147" s="50">
        <f t="shared" si="235"/>
        <v>0</v>
      </c>
      <c r="L147" s="50">
        <f t="shared" si="226"/>
        <v>0</v>
      </c>
      <c r="M147" s="50">
        <f t="shared" si="235"/>
        <v>332536096082</v>
      </c>
      <c r="N147" s="96">
        <f t="shared" si="174"/>
        <v>3.2438143466448903E-2</v>
      </c>
      <c r="O147" s="50">
        <f t="shared" si="235"/>
        <v>0</v>
      </c>
      <c r="P147" s="50">
        <f t="shared" si="235"/>
        <v>332536096082</v>
      </c>
      <c r="Q147" s="50">
        <f t="shared" si="235"/>
        <v>0</v>
      </c>
      <c r="R147" s="50">
        <f t="shared" si="235"/>
        <v>332536096082</v>
      </c>
      <c r="S147" s="50">
        <f t="shared" si="235"/>
        <v>0</v>
      </c>
      <c r="T147" s="50">
        <f t="shared" si="235"/>
        <v>0</v>
      </c>
      <c r="U147" s="50">
        <f t="shared" si="235"/>
        <v>86108507251</v>
      </c>
      <c r="V147" s="50">
        <f t="shared" si="236"/>
        <v>246427588831</v>
      </c>
      <c r="W147" s="50">
        <f t="shared" si="236"/>
        <v>86108507251</v>
      </c>
      <c r="X147" s="50">
        <f t="shared" si="236"/>
        <v>0</v>
      </c>
      <c r="Y147" s="52">
        <f t="shared" si="219"/>
        <v>1</v>
      </c>
      <c r="Z147" s="52">
        <f t="shared" si="220"/>
        <v>0.25894484317806665</v>
      </c>
      <c r="AA147" s="52">
        <f t="shared" si="221"/>
        <v>0.25894484317806665</v>
      </c>
      <c r="AB147" s="52">
        <f t="shared" si="222"/>
        <v>0.25894484317806665</v>
      </c>
      <c r="AC147" s="53">
        <f t="shared" si="223"/>
        <v>1</v>
      </c>
    </row>
    <row r="148" spans="1:29" ht="42" customHeight="1" x14ac:dyDescent="0.25">
      <c r="A148" s="46" t="s">
        <v>282</v>
      </c>
      <c r="B148" s="47" t="s">
        <v>38</v>
      </c>
      <c r="C148" s="47">
        <v>10</v>
      </c>
      <c r="D148" s="47" t="s">
        <v>39</v>
      </c>
      <c r="E148" s="48" t="s">
        <v>267</v>
      </c>
      <c r="F148" s="50">
        <f t="shared" si="235"/>
        <v>332536096082</v>
      </c>
      <c r="G148" s="50">
        <f t="shared" si="235"/>
        <v>0</v>
      </c>
      <c r="H148" s="50">
        <f t="shared" si="235"/>
        <v>0</v>
      </c>
      <c r="I148" s="50">
        <f t="shared" si="235"/>
        <v>0</v>
      </c>
      <c r="J148" s="50">
        <f t="shared" si="235"/>
        <v>0</v>
      </c>
      <c r="K148" s="50">
        <f t="shared" si="235"/>
        <v>0</v>
      </c>
      <c r="L148" s="50">
        <f t="shared" si="226"/>
        <v>0</v>
      </c>
      <c r="M148" s="50">
        <f t="shared" si="235"/>
        <v>332536096082</v>
      </c>
      <c r="N148" s="96">
        <f t="shared" si="174"/>
        <v>3.2438143466448903E-2</v>
      </c>
      <c r="O148" s="50">
        <f t="shared" si="235"/>
        <v>0</v>
      </c>
      <c r="P148" s="50">
        <f t="shared" si="235"/>
        <v>332536096082</v>
      </c>
      <c r="Q148" s="50">
        <f t="shared" si="235"/>
        <v>0</v>
      </c>
      <c r="R148" s="50">
        <f t="shared" si="235"/>
        <v>332536096082</v>
      </c>
      <c r="S148" s="50">
        <f t="shared" si="235"/>
        <v>0</v>
      </c>
      <c r="T148" s="50">
        <f t="shared" si="235"/>
        <v>0</v>
      </c>
      <c r="U148" s="50">
        <f t="shared" si="235"/>
        <v>86108507251</v>
      </c>
      <c r="V148" s="50">
        <f t="shared" si="236"/>
        <v>246427588831</v>
      </c>
      <c r="W148" s="50">
        <f t="shared" si="236"/>
        <v>86108507251</v>
      </c>
      <c r="X148" s="50">
        <f t="shared" si="236"/>
        <v>0</v>
      </c>
      <c r="Y148" s="52">
        <f t="shared" si="219"/>
        <v>1</v>
      </c>
      <c r="Z148" s="52">
        <f t="shared" si="220"/>
        <v>0.25894484317806665</v>
      </c>
      <c r="AA148" s="52">
        <f t="shared" si="221"/>
        <v>0.25894484317806665</v>
      </c>
      <c r="AB148" s="52">
        <f t="shared" si="222"/>
        <v>0.25894484317806665</v>
      </c>
      <c r="AC148" s="53">
        <f t="shared" si="223"/>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26"/>
        <v>0</v>
      </c>
      <c r="M149" s="58">
        <f>+F149+L149</f>
        <v>332536096082</v>
      </c>
      <c r="N149" s="114">
        <f t="shared" si="174"/>
        <v>3.2438143466448903E-2</v>
      </c>
      <c r="O149" s="57">
        <v>0</v>
      </c>
      <c r="P149" s="57">
        <v>332536096082</v>
      </c>
      <c r="Q149" s="57">
        <f t="shared" ref="Q149" si="237">M149-P149</f>
        <v>0</v>
      </c>
      <c r="R149" s="109">
        <v>332536096082</v>
      </c>
      <c r="S149" s="57">
        <f t="shared" ref="S149" si="238">+M149-R149</f>
        <v>0</v>
      </c>
      <c r="T149" s="57">
        <f t="shared" ref="T149" si="239">P149-R149</f>
        <v>0</v>
      </c>
      <c r="U149" s="109">
        <v>86108507251</v>
      </c>
      <c r="V149" s="57">
        <f>+R149-U149</f>
        <v>246427588831</v>
      </c>
      <c r="W149" s="109">
        <v>86108507251</v>
      </c>
      <c r="X149" s="60">
        <f t="shared" ref="X149" si="240">+U149-W149</f>
        <v>0</v>
      </c>
      <c r="Y149" s="61">
        <f t="shared" si="219"/>
        <v>1</v>
      </c>
      <c r="Z149" s="61">
        <f t="shared" si="220"/>
        <v>0.25894484317806665</v>
      </c>
      <c r="AA149" s="61">
        <f t="shared" si="221"/>
        <v>0.25894484317806665</v>
      </c>
      <c r="AB149" s="61">
        <f t="shared" si="222"/>
        <v>0.25894484317806665</v>
      </c>
      <c r="AC149" s="62">
        <f t="shared" si="223"/>
        <v>1</v>
      </c>
    </row>
    <row r="150" spans="1:29" ht="99.75" customHeight="1" x14ac:dyDescent="0.25">
      <c r="A150" s="46" t="s">
        <v>284</v>
      </c>
      <c r="B150" s="47" t="s">
        <v>38</v>
      </c>
      <c r="C150" s="47">
        <v>10</v>
      </c>
      <c r="D150" s="47" t="s">
        <v>39</v>
      </c>
      <c r="E150" s="105" t="s">
        <v>285</v>
      </c>
      <c r="F150" s="50">
        <f t="shared" ref="F150:U156" si="241">+F151</f>
        <v>233962050936</v>
      </c>
      <c r="G150" s="50">
        <f t="shared" si="241"/>
        <v>0</v>
      </c>
      <c r="H150" s="50">
        <f t="shared" si="241"/>
        <v>0</v>
      </c>
      <c r="I150" s="50">
        <f t="shared" si="241"/>
        <v>0</v>
      </c>
      <c r="J150" s="50">
        <f t="shared" si="241"/>
        <v>0</v>
      </c>
      <c r="K150" s="50">
        <f t="shared" si="241"/>
        <v>0</v>
      </c>
      <c r="L150" s="50">
        <f t="shared" si="226"/>
        <v>0</v>
      </c>
      <c r="M150" s="50">
        <f t="shared" si="241"/>
        <v>233962050936</v>
      </c>
      <c r="N150" s="96">
        <f t="shared" si="174"/>
        <v>2.2822468488037918E-2</v>
      </c>
      <c r="O150" s="50">
        <f t="shared" si="241"/>
        <v>0</v>
      </c>
      <c r="P150" s="50">
        <f t="shared" si="241"/>
        <v>233962050936</v>
      </c>
      <c r="Q150" s="50">
        <f t="shared" si="241"/>
        <v>0</v>
      </c>
      <c r="R150" s="50">
        <f t="shared" si="241"/>
        <v>233962050936</v>
      </c>
      <c r="S150" s="50">
        <f t="shared" si="241"/>
        <v>0</v>
      </c>
      <c r="T150" s="50">
        <f t="shared" si="241"/>
        <v>0</v>
      </c>
      <c r="U150" s="50">
        <f t="shared" si="241"/>
        <v>59334662967</v>
      </c>
      <c r="V150" s="50">
        <f t="shared" ref="V150:X152" si="242">+V151</f>
        <v>174627387969</v>
      </c>
      <c r="W150" s="50">
        <f t="shared" si="242"/>
        <v>59334662967</v>
      </c>
      <c r="X150" s="50">
        <f t="shared" si="242"/>
        <v>0</v>
      </c>
      <c r="Y150" s="52">
        <f t="shared" si="219"/>
        <v>1</v>
      </c>
      <c r="Z150" s="52">
        <f t="shared" si="220"/>
        <v>0.25360806476786663</v>
      </c>
      <c r="AA150" s="52">
        <f t="shared" si="221"/>
        <v>0.25360806476786663</v>
      </c>
      <c r="AB150" s="52">
        <f t="shared" si="222"/>
        <v>0.25360806476786663</v>
      </c>
      <c r="AC150" s="53">
        <f t="shared" si="223"/>
        <v>1</v>
      </c>
    </row>
    <row r="151" spans="1:29" ht="99.75" customHeight="1" x14ac:dyDescent="0.25">
      <c r="A151" s="46" t="s">
        <v>286</v>
      </c>
      <c r="B151" s="47" t="s">
        <v>38</v>
      </c>
      <c r="C151" s="47">
        <v>10</v>
      </c>
      <c r="D151" s="47" t="s">
        <v>39</v>
      </c>
      <c r="E151" s="105" t="s">
        <v>258</v>
      </c>
      <c r="F151" s="50">
        <f t="shared" si="241"/>
        <v>233962050936</v>
      </c>
      <c r="G151" s="50">
        <f t="shared" si="241"/>
        <v>0</v>
      </c>
      <c r="H151" s="50">
        <f t="shared" si="241"/>
        <v>0</v>
      </c>
      <c r="I151" s="50">
        <f t="shared" si="241"/>
        <v>0</v>
      </c>
      <c r="J151" s="50">
        <f t="shared" si="241"/>
        <v>0</v>
      </c>
      <c r="K151" s="50">
        <f t="shared" si="241"/>
        <v>0</v>
      </c>
      <c r="L151" s="50">
        <f t="shared" si="226"/>
        <v>0</v>
      </c>
      <c r="M151" s="50">
        <f t="shared" si="241"/>
        <v>233962050936</v>
      </c>
      <c r="N151" s="96">
        <f t="shared" si="174"/>
        <v>2.2822468488037918E-2</v>
      </c>
      <c r="O151" s="50">
        <f t="shared" si="241"/>
        <v>0</v>
      </c>
      <c r="P151" s="50">
        <f t="shared" si="241"/>
        <v>233962050936</v>
      </c>
      <c r="Q151" s="50">
        <f t="shared" si="241"/>
        <v>0</v>
      </c>
      <c r="R151" s="50">
        <f t="shared" si="241"/>
        <v>233962050936</v>
      </c>
      <c r="S151" s="50">
        <f t="shared" si="241"/>
        <v>0</v>
      </c>
      <c r="T151" s="50">
        <f t="shared" si="241"/>
        <v>0</v>
      </c>
      <c r="U151" s="50">
        <f t="shared" si="241"/>
        <v>59334662967</v>
      </c>
      <c r="V151" s="50">
        <f t="shared" si="242"/>
        <v>174627387969</v>
      </c>
      <c r="W151" s="50">
        <f t="shared" si="242"/>
        <v>59334662967</v>
      </c>
      <c r="X151" s="50">
        <f t="shared" si="242"/>
        <v>0</v>
      </c>
      <c r="Y151" s="52">
        <f t="shared" si="219"/>
        <v>1</v>
      </c>
      <c r="Z151" s="52">
        <f t="shared" si="220"/>
        <v>0.25360806476786663</v>
      </c>
      <c r="AA151" s="52">
        <f t="shared" si="221"/>
        <v>0.25360806476786663</v>
      </c>
      <c r="AB151" s="52">
        <f t="shared" si="222"/>
        <v>0.25360806476786663</v>
      </c>
      <c r="AC151" s="53">
        <f t="shared" si="223"/>
        <v>1</v>
      </c>
    </row>
    <row r="152" spans="1:29" ht="42" customHeight="1" x14ac:dyDescent="0.25">
      <c r="A152" s="46" t="s">
        <v>287</v>
      </c>
      <c r="B152" s="47" t="s">
        <v>38</v>
      </c>
      <c r="C152" s="47">
        <v>10</v>
      </c>
      <c r="D152" s="47" t="s">
        <v>39</v>
      </c>
      <c r="E152" s="48" t="s">
        <v>267</v>
      </c>
      <c r="F152" s="50">
        <f t="shared" si="241"/>
        <v>233962050936</v>
      </c>
      <c r="G152" s="50">
        <f t="shared" si="241"/>
        <v>0</v>
      </c>
      <c r="H152" s="50">
        <f t="shared" si="241"/>
        <v>0</v>
      </c>
      <c r="I152" s="50">
        <f t="shared" si="241"/>
        <v>0</v>
      </c>
      <c r="J152" s="50">
        <f t="shared" si="241"/>
        <v>0</v>
      </c>
      <c r="K152" s="50">
        <f t="shared" si="241"/>
        <v>0</v>
      </c>
      <c r="L152" s="50">
        <f t="shared" si="226"/>
        <v>0</v>
      </c>
      <c r="M152" s="50">
        <f t="shared" si="241"/>
        <v>233962050936</v>
      </c>
      <c r="N152" s="96">
        <f t="shared" si="174"/>
        <v>2.2822468488037918E-2</v>
      </c>
      <c r="O152" s="50">
        <f t="shared" si="241"/>
        <v>0</v>
      </c>
      <c r="P152" s="50">
        <f t="shared" si="241"/>
        <v>233962050936</v>
      </c>
      <c r="Q152" s="50">
        <f t="shared" si="241"/>
        <v>0</v>
      </c>
      <c r="R152" s="50">
        <f t="shared" si="241"/>
        <v>233962050936</v>
      </c>
      <c r="S152" s="50">
        <f t="shared" si="241"/>
        <v>0</v>
      </c>
      <c r="T152" s="50">
        <f t="shared" si="241"/>
        <v>0</v>
      </c>
      <c r="U152" s="50">
        <f t="shared" si="241"/>
        <v>59334662967</v>
      </c>
      <c r="V152" s="50">
        <f t="shared" si="242"/>
        <v>174627387969</v>
      </c>
      <c r="W152" s="50">
        <f t="shared" si="242"/>
        <v>59334662967</v>
      </c>
      <c r="X152" s="50">
        <f t="shared" si="242"/>
        <v>0</v>
      </c>
      <c r="Y152" s="52">
        <f t="shared" si="219"/>
        <v>1</v>
      </c>
      <c r="Z152" s="52">
        <f t="shared" si="220"/>
        <v>0.25360806476786663</v>
      </c>
      <c r="AA152" s="52">
        <f t="shared" si="221"/>
        <v>0.25360806476786663</v>
      </c>
      <c r="AB152" s="52">
        <f t="shared" si="222"/>
        <v>0.25360806476786663</v>
      </c>
      <c r="AC152" s="53">
        <f t="shared" si="223"/>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26"/>
        <v>0</v>
      </c>
      <c r="M153" s="58">
        <f>+F153+L153</f>
        <v>233962050936</v>
      </c>
      <c r="N153" s="114">
        <f t="shared" si="174"/>
        <v>2.2822468488037918E-2</v>
      </c>
      <c r="O153" s="57">
        <v>0</v>
      </c>
      <c r="P153" s="57">
        <v>233962050936</v>
      </c>
      <c r="Q153" s="57">
        <f t="shared" ref="Q153" si="243">M153-P153</f>
        <v>0</v>
      </c>
      <c r="R153" s="109">
        <v>233962050936</v>
      </c>
      <c r="S153" s="57">
        <f t="shared" ref="S153" si="244">+M153-R153</f>
        <v>0</v>
      </c>
      <c r="T153" s="57">
        <f t="shared" ref="T153" si="245">P153-R153</f>
        <v>0</v>
      </c>
      <c r="U153" s="57">
        <v>59334662967</v>
      </c>
      <c r="V153" s="57">
        <f>+R153-U153</f>
        <v>174627387969</v>
      </c>
      <c r="W153" s="57">
        <v>59334662967</v>
      </c>
      <c r="X153" s="60">
        <f t="shared" ref="X153" si="246">+U153-W153</f>
        <v>0</v>
      </c>
      <c r="Y153" s="61">
        <f t="shared" si="219"/>
        <v>1</v>
      </c>
      <c r="Z153" s="61">
        <f t="shared" si="220"/>
        <v>0.25360806476786663</v>
      </c>
      <c r="AA153" s="61">
        <f t="shared" si="221"/>
        <v>0.25360806476786663</v>
      </c>
      <c r="AB153" s="61">
        <f t="shared" si="222"/>
        <v>0.25360806476786663</v>
      </c>
      <c r="AC153" s="62">
        <f t="shared" si="223"/>
        <v>1</v>
      </c>
    </row>
    <row r="154" spans="1:29" ht="92.25" customHeight="1" x14ac:dyDescent="0.25">
      <c r="A154" s="46" t="s">
        <v>289</v>
      </c>
      <c r="B154" s="47" t="s">
        <v>38</v>
      </c>
      <c r="C154" s="47">
        <v>11</v>
      </c>
      <c r="D154" s="47" t="s">
        <v>39</v>
      </c>
      <c r="E154" s="105" t="s">
        <v>290</v>
      </c>
      <c r="F154" s="50">
        <f t="shared" ref="F154:U156" si="247">+F155</f>
        <v>253911263548</v>
      </c>
      <c r="G154" s="50">
        <f t="shared" si="247"/>
        <v>0</v>
      </c>
      <c r="H154" s="50">
        <f t="shared" si="247"/>
        <v>0</v>
      </c>
      <c r="I154" s="50">
        <f t="shared" si="247"/>
        <v>0</v>
      </c>
      <c r="J154" s="50">
        <f t="shared" si="247"/>
        <v>0</v>
      </c>
      <c r="K154" s="50">
        <f t="shared" si="247"/>
        <v>0</v>
      </c>
      <c r="L154" s="50">
        <f t="shared" si="226"/>
        <v>0</v>
      </c>
      <c r="M154" s="50">
        <f t="shared" si="247"/>
        <v>253911263548</v>
      </c>
      <c r="N154" s="96">
        <f t="shared" si="174"/>
        <v>2.4768469022642067E-2</v>
      </c>
      <c r="O154" s="50">
        <f t="shared" si="247"/>
        <v>0</v>
      </c>
      <c r="P154" s="50">
        <f t="shared" si="247"/>
        <v>253911263548</v>
      </c>
      <c r="Q154" s="50">
        <f t="shared" si="241"/>
        <v>0</v>
      </c>
      <c r="R154" s="50">
        <f t="shared" si="247"/>
        <v>253911263548</v>
      </c>
      <c r="S154" s="50">
        <f t="shared" si="247"/>
        <v>0</v>
      </c>
      <c r="T154" s="50">
        <f t="shared" si="247"/>
        <v>0</v>
      </c>
      <c r="U154" s="50">
        <f t="shared" si="247"/>
        <v>70754759322</v>
      </c>
      <c r="V154" s="50">
        <f t="shared" ref="V154:X156" si="248">+V155</f>
        <v>183156504226</v>
      </c>
      <c r="W154" s="50">
        <f t="shared" si="248"/>
        <v>0</v>
      </c>
      <c r="X154" s="50">
        <f t="shared" si="248"/>
        <v>70754759322</v>
      </c>
      <c r="Y154" s="52">
        <f t="shared" si="219"/>
        <v>1</v>
      </c>
      <c r="Z154" s="52">
        <f t="shared" si="220"/>
        <v>0.27865939593744865</v>
      </c>
      <c r="AA154" s="52">
        <f t="shared" si="221"/>
        <v>0</v>
      </c>
      <c r="AB154" s="52">
        <f t="shared" si="222"/>
        <v>0.27865939593744865</v>
      </c>
      <c r="AC154" s="53">
        <f t="shared" si="223"/>
        <v>0</v>
      </c>
    </row>
    <row r="155" spans="1:29" ht="92.25" customHeight="1" x14ac:dyDescent="0.25">
      <c r="A155" s="46" t="s">
        <v>291</v>
      </c>
      <c r="B155" s="47" t="s">
        <v>38</v>
      </c>
      <c r="C155" s="47">
        <v>11</v>
      </c>
      <c r="D155" s="47" t="s">
        <v>39</v>
      </c>
      <c r="E155" s="105" t="s">
        <v>258</v>
      </c>
      <c r="F155" s="50">
        <f t="shared" si="247"/>
        <v>253911263548</v>
      </c>
      <c r="G155" s="50">
        <f t="shared" si="247"/>
        <v>0</v>
      </c>
      <c r="H155" s="50">
        <f t="shared" si="247"/>
        <v>0</v>
      </c>
      <c r="I155" s="50">
        <f t="shared" si="247"/>
        <v>0</v>
      </c>
      <c r="J155" s="50">
        <f t="shared" si="247"/>
        <v>0</v>
      </c>
      <c r="K155" s="50">
        <f t="shared" si="247"/>
        <v>0</v>
      </c>
      <c r="L155" s="50">
        <f t="shared" si="226"/>
        <v>0</v>
      </c>
      <c r="M155" s="50">
        <f t="shared" si="247"/>
        <v>253911263548</v>
      </c>
      <c r="N155" s="96">
        <f t="shared" si="174"/>
        <v>2.4768469022642067E-2</v>
      </c>
      <c r="O155" s="50">
        <f t="shared" si="247"/>
        <v>0</v>
      </c>
      <c r="P155" s="50">
        <f t="shared" si="247"/>
        <v>253911263548</v>
      </c>
      <c r="Q155" s="50">
        <f t="shared" si="241"/>
        <v>0</v>
      </c>
      <c r="R155" s="50">
        <f t="shared" si="247"/>
        <v>253911263548</v>
      </c>
      <c r="S155" s="50">
        <f t="shared" si="247"/>
        <v>0</v>
      </c>
      <c r="T155" s="50">
        <f t="shared" si="247"/>
        <v>0</v>
      </c>
      <c r="U155" s="50">
        <f t="shared" si="247"/>
        <v>70754759322</v>
      </c>
      <c r="V155" s="50">
        <f t="shared" si="248"/>
        <v>183156504226</v>
      </c>
      <c r="W155" s="50">
        <f t="shared" si="248"/>
        <v>0</v>
      </c>
      <c r="X155" s="50">
        <f t="shared" si="248"/>
        <v>70754759322</v>
      </c>
      <c r="Y155" s="52">
        <f t="shared" si="219"/>
        <v>1</v>
      </c>
      <c r="Z155" s="52">
        <f t="shared" si="220"/>
        <v>0.27865939593744865</v>
      </c>
      <c r="AA155" s="52">
        <f t="shared" si="221"/>
        <v>0</v>
      </c>
      <c r="AB155" s="52">
        <f t="shared" si="222"/>
        <v>0.27865939593744865</v>
      </c>
      <c r="AC155" s="53">
        <f t="shared" si="223"/>
        <v>0</v>
      </c>
    </row>
    <row r="156" spans="1:29" ht="42" customHeight="1" x14ac:dyDescent="0.25">
      <c r="A156" s="46" t="s">
        <v>292</v>
      </c>
      <c r="B156" s="47" t="s">
        <v>38</v>
      </c>
      <c r="C156" s="47">
        <v>11</v>
      </c>
      <c r="D156" s="47" t="s">
        <v>39</v>
      </c>
      <c r="E156" s="48" t="s">
        <v>267</v>
      </c>
      <c r="F156" s="50">
        <f t="shared" si="247"/>
        <v>253911263548</v>
      </c>
      <c r="G156" s="50">
        <f t="shared" si="247"/>
        <v>0</v>
      </c>
      <c r="H156" s="50">
        <f t="shared" si="247"/>
        <v>0</v>
      </c>
      <c r="I156" s="50">
        <f t="shared" si="247"/>
        <v>0</v>
      </c>
      <c r="J156" s="50">
        <f t="shared" si="247"/>
        <v>0</v>
      </c>
      <c r="K156" s="50">
        <f t="shared" si="247"/>
        <v>0</v>
      </c>
      <c r="L156" s="50">
        <f t="shared" si="226"/>
        <v>0</v>
      </c>
      <c r="M156" s="50">
        <f t="shared" si="247"/>
        <v>253911263548</v>
      </c>
      <c r="N156" s="96">
        <f t="shared" si="174"/>
        <v>2.4768469022642067E-2</v>
      </c>
      <c r="O156" s="50">
        <f t="shared" si="247"/>
        <v>0</v>
      </c>
      <c r="P156" s="50">
        <f t="shared" si="247"/>
        <v>253911263548</v>
      </c>
      <c r="Q156" s="50">
        <f t="shared" si="241"/>
        <v>0</v>
      </c>
      <c r="R156" s="50">
        <f t="shared" si="247"/>
        <v>253911263548</v>
      </c>
      <c r="S156" s="50">
        <f t="shared" si="247"/>
        <v>0</v>
      </c>
      <c r="T156" s="50">
        <f t="shared" si="247"/>
        <v>0</v>
      </c>
      <c r="U156" s="50">
        <f t="shared" si="247"/>
        <v>70754759322</v>
      </c>
      <c r="V156" s="50">
        <f t="shared" si="248"/>
        <v>183156504226</v>
      </c>
      <c r="W156" s="50">
        <f t="shared" si="248"/>
        <v>0</v>
      </c>
      <c r="X156" s="50">
        <f t="shared" si="248"/>
        <v>70754759322</v>
      </c>
      <c r="Y156" s="52">
        <f t="shared" si="219"/>
        <v>1</v>
      </c>
      <c r="Z156" s="52">
        <f t="shared" si="220"/>
        <v>0.27865939593744865</v>
      </c>
      <c r="AA156" s="52">
        <f t="shared" si="221"/>
        <v>0</v>
      </c>
      <c r="AB156" s="52">
        <f t="shared" si="222"/>
        <v>0.27865939593744865</v>
      </c>
      <c r="AC156" s="53">
        <f t="shared" si="223"/>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26"/>
        <v>0</v>
      </c>
      <c r="M157" s="58">
        <f>+F157+L157</f>
        <v>253911263548</v>
      </c>
      <c r="N157" s="114">
        <f t="shared" si="174"/>
        <v>2.4768469022642067E-2</v>
      </c>
      <c r="O157" s="57">
        <v>0</v>
      </c>
      <c r="P157" s="57">
        <v>253911263548</v>
      </c>
      <c r="Q157" s="57">
        <f t="shared" ref="Q157" si="249">M157-P157</f>
        <v>0</v>
      </c>
      <c r="R157" s="109">
        <v>253911263548</v>
      </c>
      <c r="S157" s="57">
        <f t="shared" ref="S157" si="250">+M157-R157</f>
        <v>0</v>
      </c>
      <c r="T157" s="57">
        <f t="shared" ref="T157" si="251">P157-R157</f>
        <v>0</v>
      </c>
      <c r="U157" s="57">
        <v>70754759322</v>
      </c>
      <c r="V157" s="57">
        <f t="shared" ref="V157" si="252">+R157-U157</f>
        <v>183156504226</v>
      </c>
      <c r="W157" s="57">
        <v>0</v>
      </c>
      <c r="X157" s="60">
        <f t="shared" ref="X157" si="253">+U157-W157</f>
        <v>70754759322</v>
      </c>
      <c r="Y157" s="61">
        <f t="shared" si="219"/>
        <v>1</v>
      </c>
      <c r="Z157" s="61">
        <f t="shared" si="220"/>
        <v>0.27865939593744865</v>
      </c>
      <c r="AA157" s="61">
        <f t="shared" si="221"/>
        <v>0</v>
      </c>
      <c r="AB157" s="61">
        <f t="shared" si="222"/>
        <v>0.27865939593744865</v>
      </c>
      <c r="AC157" s="62">
        <f t="shared" si="223"/>
        <v>0</v>
      </c>
    </row>
    <row r="158" spans="1:29" ht="81.75" customHeight="1" x14ac:dyDescent="0.25">
      <c r="A158" s="46" t="s">
        <v>294</v>
      </c>
      <c r="B158" s="47" t="s">
        <v>38</v>
      </c>
      <c r="C158" s="47">
        <v>10</v>
      </c>
      <c r="D158" s="47" t="s">
        <v>39</v>
      </c>
      <c r="E158" s="105" t="s">
        <v>295</v>
      </c>
      <c r="F158" s="50">
        <f t="shared" ref="F158:U164" si="254">+F159</f>
        <v>281343803944</v>
      </c>
      <c r="G158" s="50">
        <f t="shared" si="254"/>
        <v>0</v>
      </c>
      <c r="H158" s="50">
        <f t="shared" si="254"/>
        <v>0</v>
      </c>
      <c r="I158" s="50">
        <f t="shared" si="254"/>
        <v>0</v>
      </c>
      <c r="J158" s="50">
        <f t="shared" si="254"/>
        <v>0</v>
      </c>
      <c r="K158" s="50">
        <f t="shared" si="254"/>
        <v>0</v>
      </c>
      <c r="L158" s="50">
        <f t="shared" si="226"/>
        <v>0</v>
      </c>
      <c r="M158" s="50">
        <f t="shared" si="254"/>
        <v>281343803944</v>
      </c>
      <c r="N158" s="96">
        <f t="shared" si="174"/>
        <v>2.7444451243817756E-2</v>
      </c>
      <c r="O158" s="50">
        <f t="shared" si="254"/>
        <v>0</v>
      </c>
      <c r="P158" s="50">
        <f t="shared" si="254"/>
        <v>281343803944</v>
      </c>
      <c r="Q158" s="50">
        <f t="shared" si="254"/>
        <v>0</v>
      </c>
      <c r="R158" s="50">
        <f t="shared" si="254"/>
        <v>281343803944</v>
      </c>
      <c r="S158" s="50">
        <f t="shared" si="254"/>
        <v>0</v>
      </c>
      <c r="T158" s="50">
        <f t="shared" si="254"/>
        <v>0</v>
      </c>
      <c r="U158" s="50">
        <f t="shared" si="254"/>
        <v>79478734626</v>
      </c>
      <c r="V158" s="50">
        <f t="shared" ref="V158:X160" si="255">+V159</f>
        <v>201865069318</v>
      </c>
      <c r="W158" s="50">
        <f t="shared" si="255"/>
        <v>79478734626</v>
      </c>
      <c r="X158" s="50">
        <f t="shared" si="255"/>
        <v>0</v>
      </c>
      <c r="Y158" s="52">
        <f t="shared" si="219"/>
        <v>1</v>
      </c>
      <c r="Z158" s="52">
        <f t="shared" si="220"/>
        <v>0.28249683665263808</v>
      </c>
      <c r="AA158" s="52">
        <f t="shared" si="221"/>
        <v>0.28249683665263808</v>
      </c>
      <c r="AB158" s="52">
        <f t="shared" si="222"/>
        <v>0.28249683665263808</v>
      </c>
      <c r="AC158" s="53">
        <f t="shared" si="223"/>
        <v>1</v>
      </c>
    </row>
    <row r="159" spans="1:29" ht="81.75" customHeight="1" x14ac:dyDescent="0.25">
      <c r="A159" s="46" t="s">
        <v>296</v>
      </c>
      <c r="B159" s="47" t="s">
        <v>38</v>
      </c>
      <c r="C159" s="47">
        <v>10</v>
      </c>
      <c r="D159" s="47" t="s">
        <v>39</v>
      </c>
      <c r="E159" s="105" t="s">
        <v>258</v>
      </c>
      <c r="F159" s="50">
        <f t="shared" si="254"/>
        <v>281343803944</v>
      </c>
      <c r="G159" s="50">
        <f t="shared" si="254"/>
        <v>0</v>
      </c>
      <c r="H159" s="50">
        <f t="shared" si="254"/>
        <v>0</v>
      </c>
      <c r="I159" s="50">
        <f t="shared" si="254"/>
        <v>0</v>
      </c>
      <c r="J159" s="50">
        <f t="shared" si="254"/>
        <v>0</v>
      </c>
      <c r="K159" s="50">
        <f t="shared" si="254"/>
        <v>0</v>
      </c>
      <c r="L159" s="50">
        <f t="shared" si="226"/>
        <v>0</v>
      </c>
      <c r="M159" s="50">
        <f t="shared" si="254"/>
        <v>281343803944</v>
      </c>
      <c r="N159" s="96">
        <f t="shared" si="174"/>
        <v>2.7444451243817756E-2</v>
      </c>
      <c r="O159" s="50">
        <f t="shared" si="254"/>
        <v>0</v>
      </c>
      <c r="P159" s="50">
        <f t="shared" si="254"/>
        <v>281343803944</v>
      </c>
      <c r="Q159" s="50">
        <f t="shared" si="254"/>
        <v>0</v>
      </c>
      <c r="R159" s="50">
        <f t="shared" si="254"/>
        <v>281343803944</v>
      </c>
      <c r="S159" s="50">
        <f t="shared" si="254"/>
        <v>0</v>
      </c>
      <c r="T159" s="50">
        <f t="shared" si="254"/>
        <v>0</v>
      </c>
      <c r="U159" s="50">
        <f t="shared" si="254"/>
        <v>79478734626</v>
      </c>
      <c r="V159" s="50">
        <f t="shared" si="255"/>
        <v>201865069318</v>
      </c>
      <c r="W159" s="50">
        <f t="shared" si="255"/>
        <v>79478734626</v>
      </c>
      <c r="X159" s="50">
        <f t="shared" si="255"/>
        <v>0</v>
      </c>
      <c r="Y159" s="52">
        <f t="shared" si="219"/>
        <v>1</v>
      </c>
      <c r="Z159" s="52">
        <f t="shared" si="220"/>
        <v>0.28249683665263808</v>
      </c>
      <c r="AA159" s="52">
        <f t="shared" si="221"/>
        <v>0.28249683665263808</v>
      </c>
      <c r="AB159" s="52">
        <f t="shared" si="222"/>
        <v>0.28249683665263808</v>
      </c>
      <c r="AC159" s="53">
        <f t="shared" si="223"/>
        <v>1</v>
      </c>
    </row>
    <row r="160" spans="1:29" ht="42" customHeight="1" x14ac:dyDescent="0.25">
      <c r="A160" s="46" t="s">
        <v>297</v>
      </c>
      <c r="B160" s="47" t="s">
        <v>38</v>
      </c>
      <c r="C160" s="47">
        <v>10</v>
      </c>
      <c r="D160" s="47" t="s">
        <v>39</v>
      </c>
      <c r="E160" s="48" t="s">
        <v>267</v>
      </c>
      <c r="F160" s="50">
        <f t="shared" si="254"/>
        <v>281343803944</v>
      </c>
      <c r="G160" s="50">
        <f t="shared" si="254"/>
        <v>0</v>
      </c>
      <c r="H160" s="50">
        <f t="shared" si="254"/>
        <v>0</v>
      </c>
      <c r="I160" s="50">
        <f t="shared" si="254"/>
        <v>0</v>
      </c>
      <c r="J160" s="50">
        <f t="shared" si="254"/>
        <v>0</v>
      </c>
      <c r="K160" s="50">
        <f t="shared" si="254"/>
        <v>0</v>
      </c>
      <c r="L160" s="50">
        <f t="shared" si="226"/>
        <v>0</v>
      </c>
      <c r="M160" s="50">
        <f t="shared" si="254"/>
        <v>281343803944</v>
      </c>
      <c r="N160" s="96">
        <f t="shared" si="174"/>
        <v>2.7444451243817756E-2</v>
      </c>
      <c r="O160" s="50">
        <f t="shared" si="254"/>
        <v>0</v>
      </c>
      <c r="P160" s="50">
        <f t="shared" si="254"/>
        <v>281343803944</v>
      </c>
      <c r="Q160" s="50">
        <f t="shared" si="254"/>
        <v>0</v>
      </c>
      <c r="R160" s="50">
        <f t="shared" si="254"/>
        <v>281343803944</v>
      </c>
      <c r="S160" s="50">
        <f t="shared" si="254"/>
        <v>0</v>
      </c>
      <c r="T160" s="50">
        <f t="shared" si="254"/>
        <v>0</v>
      </c>
      <c r="U160" s="50">
        <f t="shared" si="254"/>
        <v>79478734626</v>
      </c>
      <c r="V160" s="50">
        <f t="shared" si="255"/>
        <v>201865069318</v>
      </c>
      <c r="W160" s="50">
        <f t="shared" si="255"/>
        <v>79478734626</v>
      </c>
      <c r="X160" s="50">
        <f t="shared" si="255"/>
        <v>0</v>
      </c>
      <c r="Y160" s="52">
        <f t="shared" si="219"/>
        <v>1</v>
      </c>
      <c r="Z160" s="52">
        <f t="shared" si="220"/>
        <v>0.28249683665263808</v>
      </c>
      <c r="AA160" s="52">
        <f t="shared" si="221"/>
        <v>0.28249683665263808</v>
      </c>
      <c r="AB160" s="52">
        <f t="shared" si="222"/>
        <v>0.28249683665263808</v>
      </c>
      <c r="AC160" s="53">
        <f t="shared" si="223"/>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26"/>
        <v>0</v>
      </c>
      <c r="M161" s="58">
        <f>+F161+L161</f>
        <v>281343803944</v>
      </c>
      <c r="N161" s="114">
        <f t="shared" si="174"/>
        <v>2.7444451243817756E-2</v>
      </c>
      <c r="O161" s="57">
        <v>0</v>
      </c>
      <c r="P161" s="57">
        <v>281343803944</v>
      </c>
      <c r="Q161" s="57">
        <f t="shared" ref="Q161" si="256">M161-P161</f>
        <v>0</v>
      </c>
      <c r="R161" s="109">
        <v>281343803944</v>
      </c>
      <c r="S161" s="57">
        <f t="shared" ref="S161" si="257">+M161-R161</f>
        <v>0</v>
      </c>
      <c r="T161" s="57">
        <f t="shared" ref="T161" si="258">P161-R161</f>
        <v>0</v>
      </c>
      <c r="U161" s="109">
        <v>79478734626</v>
      </c>
      <c r="V161" s="57">
        <f t="shared" ref="V161" si="259">+R161-U161</f>
        <v>201865069318</v>
      </c>
      <c r="W161" s="109">
        <v>79478734626</v>
      </c>
      <c r="X161" s="60">
        <f t="shared" ref="X161" si="260">+U161-W161</f>
        <v>0</v>
      </c>
      <c r="Y161" s="61">
        <f t="shared" si="219"/>
        <v>1</v>
      </c>
      <c r="Z161" s="61">
        <f t="shared" si="220"/>
        <v>0.28249683665263808</v>
      </c>
      <c r="AA161" s="61">
        <f t="shared" si="221"/>
        <v>0.28249683665263808</v>
      </c>
      <c r="AB161" s="61">
        <f t="shared" si="222"/>
        <v>0.28249683665263808</v>
      </c>
      <c r="AC161" s="62">
        <f t="shared" si="223"/>
        <v>1</v>
      </c>
    </row>
    <row r="162" spans="1:29" ht="70.5" customHeight="1" x14ac:dyDescent="0.25">
      <c r="A162" s="46" t="s">
        <v>299</v>
      </c>
      <c r="B162" s="47" t="s">
        <v>38</v>
      </c>
      <c r="C162" s="47">
        <v>10</v>
      </c>
      <c r="D162" s="47" t="s">
        <v>39</v>
      </c>
      <c r="E162" s="105" t="s">
        <v>300</v>
      </c>
      <c r="F162" s="50">
        <f t="shared" ref="F162:U163" si="261">+F163</f>
        <v>9500000000</v>
      </c>
      <c r="G162" s="50">
        <f t="shared" si="261"/>
        <v>0</v>
      </c>
      <c r="H162" s="50">
        <f t="shared" si="261"/>
        <v>0</v>
      </c>
      <c r="I162" s="50">
        <f t="shared" si="261"/>
        <v>0</v>
      </c>
      <c r="J162" s="50">
        <f t="shared" si="261"/>
        <v>0</v>
      </c>
      <c r="K162" s="50">
        <f t="shared" si="261"/>
        <v>0</v>
      </c>
      <c r="L162" s="50">
        <f t="shared" si="226"/>
        <v>0</v>
      </c>
      <c r="M162" s="50">
        <f t="shared" si="261"/>
        <v>9500000000</v>
      </c>
      <c r="N162" s="51">
        <f t="shared" si="174"/>
        <v>9.2670349643869914E-4</v>
      </c>
      <c r="O162" s="50">
        <f t="shared" si="261"/>
        <v>0</v>
      </c>
      <c r="P162" s="50">
        <f t="shared" si="261"/>
        <v>8546790191.5</v>
      </c>
      <c r="Q162" s="50">
        <f t="shared" si="254"/>
        <v>953209808.5</v>
      </c>
      <c r="R162" s="50">
        <f t="shared" si="261"/>
        <v>8153093218.4799995</v>
      </c>
      <c r="S162" s="50">
        <f t="shared" si="261"/>
        <v>1346906781.5200005</v>
      </c>
      <c r="T162" s="50">
        <f t="shared" si="261"/>
        <v>393696973.02000046</v>
      </c>
      <c r="U162" s="50">
        <f t="shared" si="261"/>
        <v>2248207444.98</v>
      </c>
      <c r="V162" s="50">
        <f t="shared" ref="V162:X163" si="262">+V163</f>
        <v>5904885773.5</v>
      </c>
      <c r="W162" s="50">
        <f t="shared" si="262"/>
        <v>2232970553.98</v>
      </c>
      <c r="X162" s="50">
        <f t="shared" si="262"/>
        <v>15236891</v>
      </c>
      <c r="Y162" s="52">
        <f t="shared" si="219"/>
        <v>0.85822033878736836</v>
      </c>
      <c r="Z162" s="52">
        <f t="shared" si="220"/>
        <v>0.23665341526105263</v>
      </c>
      <c r="AA162" s="52">
        <f t="shared" si="221"/>
        <v>0.23504953199789475</v>
      </c>
      <c r="AB162" s="52">
        <f t="shared" si="222"/>
        <v>0.27574901754884373</v>
      </c>
      <c r="AC162" s="53">
        <f t="shared" si="223"/>
        <v>0.99322264898907697</v>
      </c>
    </row>
    <row r="163" spans="1:29" ht="86.25" customHeight="1" x14ac:dyDescent="0.25">
      <c r="A163" s="46" t="s">
        <v>301</v>
      </c>
      <c r="B163" s="47" t="s">
        <v>38</v>
      </c>
      <c r="C163" s="47">
        <v>10</v>
      </c>
      <c r="D163" s="47" t="s">
        <v>39</v>
      </c>
      <c r="E163" s="105" t="s">
        <v>258</v>
      </c>
      <c r="F163" s="50">
        <f t="shared" si="261"/>
        <v>9500000000</v>
      </c>
      <c r="G163" s="50">
        <f t="shared" si="261"/>
        <v>0</v>
      </c>
      <c r="H163" s="50">
        <f t="shared" si="261"/>
        <v>0</v>
      </c>
      <c r="I163" s="50">
        <f t="shared" si="261"/>
        <v>0</v>
      </c>
      <c r="J163" s="50">
        <f t="shared" si="261"/>
        <v>0</v>
      </c>
      <c r="K163" s="50">
        <f t="shared" si="261"/>
        <v>0</v>
      </c>
      <c r="L163" s="50">
        <f t="shared" si="226"/>
        <v>0</v>
      </c>
      <c r="M163" s="50">
        <f t="shared" si="261"/>
        <v>9500000000</v>
      </c>
      <c r="N163" s="51">
        <f t="shared" si="174"/>
        <v>9.2670349643869914E-4</v>
      </c>
      <c r="O163" s="50">
        <f t="shared" si="261"/>
        <v>0</v>
      </c>
      <c r="P163" s="50">
        <f t="shared" si="261"/>
        <v>8546790191.5</v>
      </c>
      <c r="Q163" s="50">
        <f t="shared" si="254"/>
        <v>953209808.5</v>
      </c>
      <c r="R163" s="50">
        <f t="shared" si="261"/>
        <v>8153093218.4799995</v>
      </c>
      <c r="S163" s="50">
        <f t="shared" si="261"/>
        <v>1346906781.5200005</v>
      </c>
      <c r="T163" s="50">
        <f t="shared" si="261"/>
        <v>393696973.02000046</v>
      </c>
      <c r="U163" s="50">
        <f t="shared" si="261"/>
        <v>2248207444.98</v>
      </c>
      <c r="V163" s="50">
        <f t="shared" si="262"/>
        <v>5904885773.5</v>
      </c>
      <c r="W163" s="50">
        <f t="shared" si="262"/>
        <v>2232970553.98</v>
      </c>
      <c r="X163" s="50">
        <f t="shared" si="262"/>
        <v>15236891</v>
      </c>
      <c r="Y163" s="52">
        <f t="shared" si="219"/>
        <v>0.85822033878736836</v>
      </c>
      <c r="Z163" s="52">
        <f t="shared" si="220"/>
        <v>0.23665341526105263</v>
      </c>
      <c r="AA163" s="52">
        <f t="shared" si="221"/>
        <v>0.23504953199789475</v>
      </c>
      <c r="AB163" s="52">
        <f t="shared" si="222"/>
        <v>0.27574901754884373</v>
      </c>
      <c r="AC163" s="53">
        <f t="shared" si="223"/>
        <v>0.99322264898907697</v>
      </c>
    </row>
    <row r="164" spans="1:29" ht="70.5" customHeight="1" x14ac:dyDescent="0.25">
      <c r="A164" s="46" t="s">
        <v>302</v>
      </c>
      <c r="B164" s="47" t="s">
        <v>38</v>
      </c>
      <c r="C164" s="47">
        <v>10</v>
      </c>
      <c r="D164" s="47" t="s">
        <v>39</v>
      </c>
      <c r="E164" s="105" t="s">
        <v>303</v>
      </c>
      <c r="F164" s="50">
        <f t="shared" ref="F164:X164" si="263">SUM(F165:F165)</f>
        <v>9500000000</v>
      </c>
      <c r="G164" s="50">
        <f t="shared" si="263"/>
        <v>0</v>
      </c>
      <c r="H164" s="50">
        <f t="shared" si="263"/>
        <v>0</v>
      </c>
      <c r="I164" s="50">
        <f t="shared" si="263"/>
        <v>0</v>
      </c>
      <c r="J164" s="50">
        <f t="shared" si="263"/>
        <v>0</v>
      </c>
      <c r="K164" s="50">
        <f t="shared" si="263"/>
        <v>0</v>
      </c>
      <c r="L164" s="50">
        <f t="shared" si="226"/>
        <v>0</v>
      </c>
      <c r="M164" s="50">
        <f t="shared" si="263"/>
        <v>9500000000</v>
      </c>
      <c r="N164" s="51">
        <f t="shared" si="174"/>
        <v>9.2670349643869914E-4</v>
      </c>
      <c r="O164" s="50">
        <f t="shared" si="263"/>
        <v>0</v>
      </c>
      <c r="P164" s="50">
        <f t="shared" si="263"/>
        <v>8546790191.5</v>
      </c>
      <c r="Q164" s="50">
        <f t="shared" si="254"/>
        <v>953209808.5</v>
      </c>
      <c r="R164" s="50">
        <f t="shared" si="263"/>
        <v>8153093218.4799995</v>
      </c>
      <c r="S164" s="50">
        <f t="shared" si="263"/>
        <v>1346906781.5200005</v>
      </c>
      <c r="T164" s="50">
        <f t="shared" si="263"/>
        <v>393696973.02000046</v>
      </c>
      <c r="U164" s="50">
        <f t="shared" si="263"/>
        <v>2248207444.98</v>
      </c>
      <c r="V164" s="50">
        <f t="shared" si="263"/>
        <v>5904885773.5</v>
      </c>
      <c r="W164" s="50">
        <f t="shared" si="263"/>
        <v>2232970553.98</v>
      </c>
      <c r="X164" s="50">
        <f t="shared" si="263"/>
        <v>15236891</v>
      </c>
      <c r="Y164" s="52">
        <f t="shared" si="219"/>
        <v>0.85822033878736836</v>
      </c>
      <c r="Z164" s="52">
        <f t="shared" si="220"/>
        <v>0.23665341526105263</v>
      </c>
      <c r="AA164" s="52">
        <f t="shared" si="221"/>
        <v>0.23504953199789475</v>
      </c>
      <c r="AB164" s="52">
        <f t="shared" si="222"/>
        <v>0.27574901754884373</v>
      </c>
      <c r="AC164" s="53">
        <f t="shared" si="223"/>
        <v>0.99322264898907697</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74"/>
        <v>9.2670349643869914E-4</v>
      </c>
      <c r="O165" s="57">
        <v>0</v>
      </c>
      <c r="P165" s="58">
        <v>8546790191.5</v>
      </c>
      <c r="Q165" s="57">
        <f t="shared" ref="Q165" si="264">M165-P165</f>
        <v>953209808.5</v>
      </c>
      <c r="R165" s="109">
        <v>8153093218.4799995</v>
      </c>
      <c r="S165" s="57">
        <f t="shared" ref="S165" si="265">+M165-R165</f>
        <v>1346906781.5200005</v>
      </c>
      <c r="T165" s="57">
        <f t="shared" ref="T165" si="266">P165-R165</f>
        <v>393696973.02000046</v>
      </c>
      <c r="U165" s="109">
        <v>2248207444.98</v>
      </c>
      <c r="V165" s="57">
        <f t="shared" ref="V165" si="267">+R165-U165</f>
        <v>5904885773.5</v>
      </c>
      <c r="W165" s="109">
        <v>2232970553.98</v>
      </c>
      <c r="X165" s="60">
        <f t="shared" ref="X165" si="268">+U165-W165</f>
        <v>15236891</v>
      </c>
      <c r="Y165" s="61">
        <f t="shared" si="219"/>
        <v>0.85822033878736836</v>
      </c>
      <c r="Z165" s="61">
        <f t="shared" si="220"/>
        <v>0.23665341526105263</v>
      </c>
      <c r="AA165" s="61">
        <f t="shared" si="221"/>
        <v>0.23504953199789475</v>
      </c>
      <c r="AB165" s="61">
        <f t="shared" si="222"/>
        <v>0.27574901754884373</v>
      </c>
      <c r="AC165" s="62">
        <f t="shared" si="223"/>
        <v>0.99322264898907697</v>
      </c>
    </row>
    <row r="166" spans="1:29" ht="93" customHeight="1" x14ac:dyDescent="0.25">
      <c r="A166" s="46" t="s">
        <v>305</v>
      </c>
      <c r="B166" s="47" t="s">
        <v>38</v>
      </c>
      <c r="C166" s="47">
        <v>11</v>
      </c>
      <c r="D166" s="47" t="s">
        <v>39</v>
      </c>
      <c r="E166" s="105" t="s">
        <v>306</v>
      </c>
      <c r="F166" s="50">
        <f>+F167</f>
        <v>299641352504</v>
      </c>
      <c r="G166" s="50">
        <f t="shared" ref="G166:V175" si="269">+G167</f>
        <v>0</v>
      </c>
      <c r="H166" s="50">
        <f t="shared" si="269"/>
        <v>0</v>
      </c>
      <c r="I166" s="50">
        <f t="shared" si="269"/>
        <v>0</v>
      </c>
      <c r="J166" s="50">
        <f t="shared" si="269"/>
        <v>0</v>
      </c>
      <c r="K166" s="50">
        <f t="shared" si="269"/>
        <v>0</v>
      </c>
      <c r="L166" s="50">
        <f t="shared" ref="L166:L229" si="270">+G166-H166-I166+J166-K166</f>
        <v>0</v>
      </c>
      <c r="M166" s="50">
        <f t="shared" si="269"/>
        <v>299641352504</v>
      </c>
      <c r="N166" s="96">
        <f t="shared" si="174"/>
        <v>2.9229335688745008E-2</v>
      </c>
      <c r="O166" s="50">
        <f t="shared" si="269"/>
        <v>0</v>
      </c>
      <c r="P166" s="50">
        <f t="shared" si="269"/>
        <v>299641352504</v>
      </c>
      <c r="Q166" s="50">
        <f t="shared" si="269"/>
        <v>0</v>
      </c>
      <c r="R166" s="50">
        <f t="shared" si="269"/>
        <v>299641352504</v>
      </c>
      <c r="S166" s="50">
        <f t="shared" si="269"/>
        <v>0</v>
      </c>
      <c r="T166" s="50">
        <f t="shared" si="269"/>
        <v>0</v>
      </c>
      <c r="U166" s="50">
        <f t="shared" si="269"/>
        <v>59601362590</v>
      </c>
      <c r="V166" s="50">
        <f t="shared" si="269"/>
        <v>240039989914</v>
      </c>
      <c r="W166" s="50">
        <f t="shared" ref="W166:X168" si="271">+W167</f>
        <v>59601362590</v>
      </c>
      <c r="X166" s="50">
        <f t="shared" si="271"/>
        <v>0</v>
      </c>
      <c r="Y166" s="52">
        <f t="shared" si="219"/>
        <v>1</v>
      </c>
      <c r="Z166" s="52">
        <f t="shared" si="220"/>
        <v>0.1989090026858171</v>
      </c>
      <c r="AA166" s="52">
        <f t="shared" si="221"/>
        <v>0.1989090026858171</v>
      </c>
      <c r="AB166" s="52">
        <f t="shared" si="222"/>
        <v>0.1989090026858171</v>
      </c>
      <c r="AC166" s="53">
        <f t="shared" si="223"/>
        <v>1</v>
      </c>
    </row>
    <row r="167" spans="1:29" ht="93" customHeight="1" x14ac:dyDescent="0.25">
      <c r="A167" s="46" t="s">
        <v>307</v>
      </c>
      <c r="B167" s="47" t="s">
        <v>38</v>
      </c>
      <c r="C167" s="47">
        <v>11</v>
      </c>
      <c r="D167" s="47" t="s">
        <v>39</v>
      </c>
      <c r="E167" s="105" t="s">
        <v>258</v>
      </c>
      <c r="F167" s="50">
        <f>+F168</f>
        <v>299641352504</v>
      </c>
      <c r="G167" s="50">
        <f t="shared" si="269"/>
        <v>0</v>
      </c>
      <c r="H167" s="50">
        <f t="shared" si="269"/>
        <v>0</v>
      </c>
      <c r="I167" s="50">
        <f t="shared" si="269"/>
        <v>0</v>
      </c>
      <c r="J167" s="50">
        <f t="shared" si="269"/>
        <v>0</v>
      </c>
      <c r="K167" s="50">
        <f t="shared" si="269"/>
        <v>0</v>
      </c>
      <c r="L167" s="50">
        <f t="shared" si="270"/>
        <v>0</v>
      </c>
      <c r="M167" s="50">
        <f t="shared" si="269"/>
        <v>299641352504</v>
      </c>
      <c r="N167" s="96">
        <f t="shared" si="174"/>
        <v>2.9229335688745008E-2</v>
      </c>
      <c r="O167" s="50">
        <f t="shared" si="269"/>
        <v>0</v>
      </c>
      <c r="P167" s="50">
        <f t="shared" si="269"/>
        <v>299641352504</v>
      </c>
      <c r="Q167" s="50">
        <f t="shared" si="269"/>
        <v>0</v>
      </c>
      <c r="R167" s="50">
        <f t="shared" si="269"/>
        <v>299641352504</v>
      </c>
      <c r="S167" s="50">
        <f t="shared" si="269"/>
        <v>0</v>
      </c>
      <c r="T167" s="50">
        <f t="shared" si="269"/>
        <v>0</v>
      </c>
      <c r="U167" s="50">
        <f t="shared" si="269"/>
        <v>59601362590</v>
      </c>
      <c r="V167" s="50">
        <f t="shared" si="269"/>
        <v>240039989914</v>
      </c>
      <c r="W167" s="50">
        <f t="shared" si="271"/>
        <v>59601362590</v>
      </c>
      <c r="X167" s="50">
        <f t="shared" si="271"/>
        <v>0</v>
      </c>
      <c r="Y167" s="52">
        <f t="shared" si="219"/>
        <v>1</v>
      </c>
      <c r="Z167" s="52">
        <f t="shared" si="220"/>
        <v>0.1989090026858171</v>
      </c>
      <c r="AA167" s="52">
        <f t="shared" si="221"/>
        <v>0.1989090026858171</v>
      </c>
      <c r="AB167" s="52">
        <f t="shared" si="222"/>
        <v>0.1989090026858171</v>
      </c>
      <c r="AC167" s="53">
        <f t="shared" si="223"/>
        <v>1</v>
      </c>
    </row>
    <row r="168" spans="1:29" ht="42" customHeight="1" x14ac:dyDescent="0.25">
      <c r="A168" s="46" t="s">
        <v>308</v>
      </c>
      <c r="B168" s="47" t="s">
        <v>38</v>
      </c>
      <c r="C168" s="47">
        <v>11</v>
      </c>
      <c r="D168" s="47" t="s">
        <v>39</v>
      </c>
      <c r="E168" s="48" t="s">
        <v>267</v>
      </c>
      <c r="F168" s="50">
        <f>+F169</f>
        <v>299641352504</v>
      </c>
      <c r="G168" s="50">
        <f t="shared" si="269"/>
        <v>0</v>
      </c>
      <c r="H168" s="50">
        <f t="shared" si="269"/>
        <v>0</v>
      </c>
      <c r="I168" s="50">
        <f t="shared" si="269"/>
        <v>0</v>
      </c>
      <c r="J168" s="50">
        <f t="shared" si="269"/>
        <v>0</v>
      </c>
      <c r="K168" s="50">
        <f t="shared" si="269"/>
        <v>0</v>
      </c>
      <c r="L168" s="50">
        <f t="shared" si="270"/>
        <v>0</v>
      </c>
      <c r="M168" s="50">
        <f t="shared" si="269"/>
        <v>299641352504</v>
      </c>
      <c r="N168" s="96">
        <f t="shared" si="174"/>
        <v>2.9229335688745008E-2</v>
      </c>
      <c r="O168" s="50">
        <f t="shared" si="269"/>
        <v>0</v>
      </c>
      <c r="P168" s="50">
        <f t="shared" si="269"/>
        <v>299641352504</v>
      </c>
      <c r="Q168" s="50">
        <f t="shared" si="269"/>
        <v>0</v>
      </c>
      <c r="R168" s="50">
        <f t="shared" si="269"/>
        <v>299641352504</v>
      </c>
      <c r="S168" s="50">
        <f t="shared" si="269"/>
        <v>0</v>
      </c>
      <c r="T168" s="50">
        <f t="shared" si="269"/>
        <v>0</v>
      </c>
      <c r="U168" s="50">
        <f t="shared" si="269"/>
        <v>59601362590</v>
      </c>
      <c r="V168" s="50">
        <f t="shared" si="269"/>
        <v>240039989914</v>
      </c>
      <c r="W168" s="50">
        <f t="shared" si="271"/>
        <v>59601362590</v>
      </c>
      <c r="X168" s="50">
        <f t="shared" si="271"/>
        <v>0</v>
      </c>
      <c r="Y168" s="52">
        <f t="shared" si="219"/>
        <v>1</v>
      </c>
      <c r="Z168" s="52">
        <f t="shared" si="220"/>
        <v>0.1989090026858171</v>
      </c>
      <c r="AA168" s="52">
        <f t="shared" si="221"/>
        <v>0.1989090026858171</v>
      </c>
      <c r="AB168" s="52">
        <f t="shared" si="222"/>
        <v>0.1989090026858171</v>
      </c>
      <c r="AC168" s="53">
        <f t="shared" si="223"/>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70"/>
        <v>0</v>
      </c>
      <c r="M169" s="58">
        <f>+F169+L169</f>
        <v>299641352504</v>
      </c>
      <c r="N169" s="114">
        <f t="shared" si="174"/>
        <v>2.9229335688745008E-2</v>
      </c>
      <c r="O169" s="57">
        <v>0</v>
      </c>
      <c r="P169" s="57">
        <v>299641352504</v>
      </c>
      <c r="Q169" s="57">
        <f t="shared" ref="Q169" si="272">M169-P169</f>
        <v>0</v>
      </c>
      <c r="R169" s="109">
        <v>299641352504</v>
      </c>
      <c r="S169" s="57">
        <f t="shared" ref="S169" si="273">+M169-R169</f>
        <v>0</v>
      </c>
      <c r="T169" s="57">
        <f t="shared" ref="T169" si="274">P169-R169</f>
        <v>0</v>
      </c>
      <c r="U169" s="109">
        <v>59601362590</v>
      </c>
      <c r="V169" s="57">
        <f t="shared" ref="V169" si="275">+R169-U169</f>
        <v>240039989914</v>
      </c>
      <c r="W169" s="109">
        <v>59601362590</v>
      </c>
      <c r="X169" s="60">
        <f t="shared" ref="X169" si="276">+U169-W169</f>
        <v>0</v>
      </c>
      <c r="Y169" s="61">
        <f t="shared" si="219"/>
        <v>1</v>
      </c>
      <c r="Z169" s="61">
        <f t="shared" si="220"/>
        <v>0.1989090026858171</v>
      </c>
      <c r="AA169" s="61">
        <f t="shared" si="221"/>
        <v>0.1989090026858171</v>
      </c>
      <c r="AB169" s="61">
        <f t="shared" si="222"/>
        <v>0.1989090026858171</v>
      </c>
      <c r="AC169" s="62">
        <f t="shared" si="223"/>
        <v>1</v>
      </c>
    </row>
    <row r="170" spans="1:29" ht="78" customHeight="1" x14ac:dyDescent="0.25">
      <c r="A170" s="46" t="s">
        <v>310</v>
      </c>
      <c r="B170" s="47" t="s">
        <v>38</v>
      </c>
      <c r="C170" s="47">
        <v>10</v>
      </c>
      <c r="D170" s="47" t="s">
        <v>39</v>
      </c>
      <c r="E170" s="48" t="s">
        <v>311</v>
      </c>
      <c r="F170" s="50">
        <f>+F171</f>
        <v>345161334205</v>
      </c>
      <c r="G170" s="50">
        <f t="shared" ref="G170:X172" si="277">+G171</f>
        <v>0</v>
      </c>
      <c r="H170" s="50">
        <f t="shared" si="277"/>
        <v>0</v>
      </c>
      <c r="I170" s="50">
        <f>+I171</f>
        <v>345161334205</v>
      </c>
      <c r="J170" s="50">
        <f t="shared" si="277"/>
        <v>0</v>
      </c>
      <c r="K170" s="50">
        <f t="shared" si="277"/>
        <v>0</v>
      </c>
      <c r="L170" s="50">
        <f t="shared" si="270"/>
        <v>-345161334205</v>
      </c>
      <c r="M170" s="50">
        <f t="shared" si="277"/>
        <v>0</v>
      </c>
      <c r="N170" s="96">
        <f t="shared" si="174"/>
        <v>0</v>
      </c>
      <c r="O170" s="50">
        <f t="shared" si="277"/>
        <v>0</v>
      </c>
      <c r="P170" s="50">
        <f t="shared" si="277"/>
        <v>0</v>
      </c>
      <c r="Q170" s="50">
        <f>+Q171</f>
        <v>0</v>
      </c>
      <c r="R170" s="50">
        <f t="shared" si="277"/>
        <v>0</v>
      </c>
      <c r="S170" s="50">
        <f t="shared" si="277"/>
        <v>0</v>
      </c>
      <c r="T170" s="50">
        <f t="shared" si="277"/>
        <v>0</v>
      </c>
      <c r="U170" s="50">
        <f t="shared" si="277"/>
        <v>0</v>
      </c>
      <c r="V170" s="50">
        <f t="shared" si="277"/>
        <v>0</v>
      </c>
      <c r="W170" s="50">
        <f t="shared" si="277"/>
        <v>0</v>
      </c>
      <c r="X170" s="50">
        <f t="shared" si="277"/>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70"/>
        <v>-345161334205</v>
      </c>
      <c r="M171" s="50">
        <f>+M172</f>
        <v>0</v>
      </c>
      <c r="N171" s="96">
        <f t="shared" si="174"/>
        <v>0</v>
      </c>
      <c r="O171" s="50">
        <f t="shared" si="277"/>
        <v>0</v>
      </c>
      <c r="P171" s="50">
        <f t="shared" si="277"/>
        <v>0</v>
      </c>
      <c r="Q171" s="50">
        <f>+Q172</f>
        <v>0</v>
      </c>
      <c r="R171" s="50">
        <f t="shared" si="277"/>
        <v>0</v>
      </c>
      <c r="S171" s="50">
        <f t="shared" si="277"/>
        <v>0</v>
      </c>
      <c r="T171" s="50">
        <f t="shared" si="277"/>
        <v>0</v>
      </c>
      <c r="U171" s="50">
        <f t="shared" si="277"/>
        <v>0</v>
      </c>
      <c r="V171" s="50">
        <f t="shared" si="277"/>
        <v>0</v>
      </c>
      <c r="W171" s="50">
        <f t="shared" si="277"/>
        <v>0</v>
      </c>
      <c r="X171" s="50">
        <f t="shared" si="277"/>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78">+F173</f>
        <v>0</v>
      </c>
      <c r="G172" s="50">
        <f>+G173</f>
        <v>0</v>
      </c>
      <c r="H172" s="50">
        <f>+H173</f>
        <v>0</v>
      </c>
      <c r="I172" s="50">
        <f>+I173</f>
        <v>0</v>
      </c>
      <c r="J172" s="50">
        <f>+J173</f>
        <v>0</v>
      </c>
      <c r="K172" s="50">
        <f>+K173</f>
        <v>0</v>
      </c>
      <c r="L172" s="50">
        <f t="shared" si="270"/>
        <v>0</v>
      </c>
      <c r="M172" s="50">
        <f>+M173</f>
        <v>0</v>
      </c>
      <c r="N172" s="96">
        <f t="shared" si="174"/>
        <v>0</v>
      </c>
      <c r="O172" s="50">
        <f t="shared" si="277"/>
        <v>0</v>
      </c>
      <c r="P172" s="50">
        <f t="shared" si="277"/>
        <v>0</v>
      </c>
      <c r="Q172" s="50">
        <f t="shared" si="278"/>
        <v>0</v>
      </c>
      <c r="R172" s="50">
        <f t="shared" si="277"/>
        <v>0</v>
      </c>
      <c r="S172" s="50">
        <f t="shared" si="277"/>
        <v>0</v>
      </c>
      <c r="T172" s="50">
        <f t="shared" si="277"/>
        <v>0</v>
      </c>
      <c r="U172" s="50">
        <f t="shared" si="277"/>
        <v>0</v>
      </c>
      <c r="V172" s="50">
        <f t="shared" si="277"/>
        <v>0</v>
      </c>
      <c r="W172" s="50">
        <f t="shared" si="277"/>
        <v>0</v>
      </c>
      <c r="X172" s="50">
        <f t="shared" si="277"/>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70"/>
        <v>0</v>
      </c>
      <c r="M173" s="57">
        <v>0</v>
      </c>
      <c r="N173" s="114">
        <f t="shared" si="174"/>
        <v>0</v>
      </c>
      <c r="O173" s="57">
        <v>0</v>
      </c>
      <c r="P173" s="57">
        <v>0</v>
      </c>
      <c r="Q173" s="57">
        <f t="shared" ref="Q173" si="279">M173-P173</f>
        <v>0</v>
      </c>
      <c r="R173" s="57">
        <v>0</v>
      </c>
      <c r="S173" s="57">
        <f t="shared" ref="S173" si="280">+M173-R173</f>
        <v>0</v>
      </c>
      <c r="T173" s="57">
        <f t="shared" ref="T173" si="281">P173-R173</f>
        <v>0</v>
      </c>
      <c r="U173" s="57">
        <v>0</v>
      </c>
      <c r="V173" s="57">
        <f t="shared" ref="V173" si="282">+R173-U173</f>
        <v>0</v>
      </c>
      <c r="W173" s="57">
        <v>0</v>
      </c>
      <c r="X173" s="60">
        <f t="shared" ref="X173" si="283">+U173-W173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84">+G175</f>
        <v>0</v>
      </c>
      <c r="H174" s="50">
        <f t="shared" si="284"/>
        <v>0</v>
      </c>
      <c r="I174" s="50">
        <f t="shared" si="284"/>
        <v>0</v>
      </c>
      <c r="J174" s="50">
        <f t="shared" si="284"/>
        <v>0</v>
      </c>
      <c r="K174" s="50">
        <f t="shared" si="284"/>
        <v>0</v>
      </c>
      <c r="L174" s="50">
        <f t="shared" si="270"/>
        <v>0</v>
      </c>
      <c r="M174" s="50">
        <f>+M175</f>
        <v>89617815997</v>
      </c>
      <c r="N174" s="51">
        <f t="shared" si="174"/>
        <v>8.7420150976441988E-3</v>
      </c>
      <c r="O174" s="50">
        <f t="shared" ref="O174:X176" si="285">+O175</f>
        <v>0</v>
      </c>
      <c r="P174" s="50">
        <f t="shared" si="285"/>
        <v>89617815997</v>
      </c>
      <c r="Q174" s="50">
        <f t="shared" si="285"/>
        <v>0</v>
      </c>
      <c r="R174" s="50">
        <f t="shared" si="285"/>
        <v>89617815997</v>
      </c>
      <c r="S174" s="50">
        <f t="shared" si="285"/>
        <v>0</v>
      </c>
      <c r="T174" s="50">
        <f t="shared" si="285"/>
        <v>0</v>
      </c>
      <c r="U174" s="50">
        <f t="shared" si="285"/>
        <v>24161784259</v>
      </c>
      <c r="V174" s="50">
        <f t="shared" si="285"/>
        <v>65456031738</v>
      </c>
      <c r="W174" s="50">
        <f t="shared" si="285"/>
        <v>24161784259</v>
      </c>
      <c r="X174" s="50">
        <f t="shared" si="285"/>
        <v>0</v>
      </c>
      <c r="Y174" s="52">
        <f t="shared" si="219"/>
        <v>1</v>
      </c>
      <c r="Z174" s="52">
        <f t="shared" si="220"/>
        <v>0.26960916186362793</v>
      </c>
      <c r="AA174" s="52">
        <f t="shared" si="221"/>
        <v>0.26960916186362793</v>
      </c>
      <c r="AB174" s="52">
        <f t="shared" si="222"/>
        <v>0.26960916186362793</v>
      </c>
      <c r="AC174" s="53">
        <f t="shared" si="223"/>
        <v>1</v>
      </c>
    </row>
    <row r="175" spans="1:29" ht="74.25" customHeight="1" x14ac:dyDescent="0.25">
      <c r="A175" s="46" t="s">
        <v>317</v>
      </c>
      <c r="B175" s="47" t="s">
        <v>38</v>
      </c>
      <c r="C175" s="47">
        <v>10</v>
      </c>
      <c r="D175" s="47" t="s">
        <v>39</v>
      </c>
      <c r="E175" s="105" t="s">
        <v>258</v>
      </c>
      <c r="F175" s="50">
        <f>+F176</f>
        <v>89617815997</v>
      </c>
      <c r="G175" s="50">
        <f t="shared" si="278"/>
        <v>0</v>
      </c>
      <c r="H175" s="50">
        <f t="shared" si="278"/>
        <v>0</v>
      </c>
      <c r="I175" s="50">
        <f t="shared" si="278"/>
        <v>0</v>
      </c>
      <c r="J175" s="50">
        <f t="shared" si="278"/>
        <v>0</v>
      </c>
      <c r="K175" s="50">
        <f t="shared" si="278"/>
        <v>0</v>
      </c>
      <c r="L175" s="50">
        <f t="shared" si="270"/>
        <v>0</v>
      </c>
      <c r="M175" s="50">
        <f t="shared" si="278"/>
        <v>89617815997</v>
      </c>
      <c r="N175" s="51">
        <f t="shared" si="174"/>
        <v>8.7420150976441988E-3</v>
      </c>
      <c r="O175" s="50">
        <f t="shared" si="278"/>
        <v>0</v>
      </c>
      <c r="P175" s="50">
        <f t="shared" si="278"/>
        <v>89617815997</v>
      </c>
      <c r="Q175" s="50">
        <f t="shared" si="278"/>
        <v>0</v>
      </c>
      <c r="R175" s="50">
        <f t="shared" si="278"/>
        <v>89617815997</v>
      </c>
      <c r="S175" s="50">
        <f t="shared" si="278"/>
        <v>0</v>
      </c>
      <c r="T175" s="50">
        <f t="shared" si="278"/>
        <v>0</v>
      </c>
      <c r="U175" s="50">
        <f t="shared" si="269"/>
        <v>24161784259</v>
      </c>
      <c r="V175" s="50">
        <f t="shared" si="285"/>
        <v>65456031738</v>
      </c>
      <c r="W175" s="50">
        <f t="shared" si="285"/>
        <v>24161784259</v>
      </c>
      <c r="X175" s="50">
        <f t="shared" si="285"/>
        <v>0</v>
      </c>
      <c r="Y175" s="52">
        <f t="shared" si="219"/>
        <v>1</v>
      </c>
      <c r="Z175" s="52">
        <f t="shared" si="220"/>
        <v>0.26960916186362793</v>
      </c>
      <c r="AA175" s="52">
        <f t="shared" si="221"/>
        <v>0.26960916186362793</v>
      </c>
      <c r="AB175" s="52">
        <f t="shared" si="222"/>
        <v>0.26960916186362793</v>
      </c>
      <c r="AC175" s="53">
        <f t="shared" si="223"/>
        <v>1</v>
      </c>
    </row>
    <row r="176" spans="1:29" ht="42" customHeight="1" x14ac:dyDescent="0.25">
      <c r="A176" s="46" t="s">
        <v>318</v>
      </c>
      <c r="B176" s="47" t="s">
        <v>38</v>
      </c>
      <c r="C176" s="47">
        <v>10</v>
      </c>
      <c r="D176" s="47" t="s">
        <v>39</v>
      </c>
      <c r="E176" s="48" t="s">
        <v>267</v>
      </c>
      <c r="F176" s="50">
        <f>+F177</f>
        <v>89617815997</v>
      </c>
      <c r="G176" s="50">
        <f t="shared" si="278"/>
        <v>0</v>
      </c>
      <c r="H176" s="50">
        <f t="shared" si="278"/>
        <v>0</v>
      </c>
      <c r="I176" s="50">
        <f t="shared" si="278"/>
        <v>0</v>
      </c>
      <c r="J176" s="50">
        <f t="shared" si="278"/>
        <v>0</v>
      </c>
      <c r="K176" s="50">
        <f t="shared" si="278"/>
        <v>0</v>
      </c>
      <c r="L176" s="50">
        <f t="shared" si="270"/>
        <v>0</v>
      </c>
      <c r="M176" s="50">
        <f t="shared" si="278"/>
        <v>89617815997</v>
      </c>
      <c r="N176" s="51">
        <f t="shared" si="174"/>
        <v>8.7420150976441988E-3</v>
      </c>
      <c r="O176" s="50">
        <f t="shared" si="285"/>
        <v>0</v>
      </c>
      <c r="P176" s="50">
        <f t="shared" si="285"/>
        <v>89617815997</v>
      </c>
      <c r="Q176" s="50">
        <f t="shared" si="285"/>
        <v>0</v>
      </c>
      <c r="R176" s="50">
        <f t="shared" si="285"/>
        <v>89617815997</v>
      </c>
      <c r="S176" s="50">
        <f t="shared" si="285"/>
        <v>0</v>
      </c>
      <c r="T176" s="50">
        <f t="shared" si="285"/>
        <v>0</v>
      </c>
      <c r="U176" s="50">
        <f t="shared" si="285"/>
        <v>24161784259</v>
      </c>
      <c r="V176" s="50">
        <f t="shared" si="285"/>
        <v>65456031738</v>
      </c>
      <c r="W176" s="50">
        <f t="shared" si="285"/>
        <v>24161784259</v>
      </c>
      <c r="X176" s="50">
        <f t="shared" si="285"/>
        <v>0</v>
      </c>
      <c r="Y176" s="52">
        <f t="shared" si="219"/>
        <v>1</v>
      </c>
      <c r="Z176" s="52">
        <f t="shared" si="220"/>
        <v>0.26960916186362793</v>
      </c>
      <c r="AA176" s="52">
        <f t="shared" si="221"/>
        <v>0.26960916186362793</v>
      </c>
      <c r="AB176" s="52">
        <f t="shared" si="222"/>
        <v>0.26960916186362793</v>
      </c>
      <c r="AC176" s="53">
        <f t="shared" si="223"/>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70"/>
        <v>0</v>
      </c>
      <c r="M177" s="58">
        <f>+F177+L177</f>
        <v>89617815997</v>
      </c>
      <c r="N177" s="59">
        <f t="shared" si="174"/>
        <v>8.7420150976441988E-3</v>
      </c>
      <c r="O177" s="57">
        <v>0</v>
      </c>
      <c r="P177" s="57">
        <v>89617815997</v>
      </c>
      <c r="Q177" s="57">
        <f t="shared" ref="Q177" si="286">M177-P177</f>
        <v>0</v>
      </c>
      <c r="R177" s="109">
        <v>89617815997</v>
      </c>
      <c r="S177" s="57">
        <f t="shared" ref="S177" si="287">+M177-R177</f>
        <v>0</v>
      </c>
      <c r="T177" s="57">
        <f t="shared" ref="T177" si="288">P177-R177</f>
        <v>0</v>
      </c>
      <c r="U177" s="109">
        <v>24161784259</v>
      </c>
      <c r="V177" s="57">
        <f t="shared" ref="V177" si="289">+R177-U177</f>
        <v>65456031738</v>
      </c>
      <c r="W177" s="109">
        <v>24161784259</v>
      </c>
      <c r="X177" s="60">
        <f t="shared" ref="X177" si="290">+U177-W177</f>
        <v>0</v>
      </c>
      <c r="Y177" s="61">
        <f t="shared" si="219"/>
        <v>1</v>
      </c>
      <c r="Z177" s="61">
        <f t="shared" si="220"/>
        <v>0.26960916186362793</v>
      </c>
      <c r="AA177" s="61">
        <f t="shared" si="221"/>
        <v>0.26960916186362793</v>
      </c>
      <c r="AB177" s="61">
        <f t="shared" si="222"/>
        <v>0.26960916186362793</v>
      </c>
      <c r="AC177" s="62">
        <f t="shared" si="223"/>
        <v>1</v>
      </c>
    </row>
    <row r="178" spans="1:29" ht="113.25" customHeight="1" x14ac:dyDescent="0.25">
      <c r="A178" s="46" t="s">
        <v>320</v>
      </c>
      <c r="B178" s="47" t="s">
        <v>38</v>
      </c>
      <c r="C178" s="47">
        <v>10</v>
      </c>
      <c r="D178" s="47" t="s">
        <v>39</v>
      </c>
      <c r="E178" s="105" t="s">
        <v>321</v>
      </c>
      <c r="F178" s="50">
        <f t="shared" ref="F178:U180" si="291">+F179</f>
        <v>228232198899</v>
      </c>
      <c r="G178" s="50">
        <f t="shared" si="291"/>
        <v>0</v>
      </c>
      <c r="H178" s="50">
        <f t="shared" si="291"/>
        <v>0</v>
      </c>
      <c r="I178" s="50">
        <f t="shared" si="291"/>
        <v>0</v>
      </c>
      <c r="J178" s="50">
        <f t="shared" si="291"/>
        <v>0</v>
      </c>
      <c r="K178" s="50">
        <f t="shared" si="291"/>
        <v>0</v>
      </c>
      <c r="L178" s="50">
        <f t="shared" si="270"/>
        <v>0</v>
      </c>
      <c r="M178" s="50">
        <f t="shared" si="291"/>
        <v>228232198899</v>
      </c>
      <c r="N178" s="51">
        <f t="shared" si="174"/>
        <v>2.2263534391536412E-2</v>
      </c>
      <c r="O178" s="50">
        <f t="shared" si="291"/>
        <v>0</v>
      </c>
      <c r="P178" s="50">
        <f t="shared" si="291"/>
        <v>228232198899</v>
      </c>
      <c r="Q178" s="50">
        <f t="shared" si="291"/>
        <v>0</v>
      </c>
      <c r="R178" s="50">
        <f t="shared" si="291"/>
        <v>228232198899</v>
      </c>
      <c r="S178" s="50">
        <f t="shared" si="291"/>
        <v>0</v>
      </c>
      <c r="T178" s="50">
        <f t="shared" si="291"/>
        <v>0</v>
      </c>
      <c r="U178" s="50">
        <f t="shared" si="291"/>
        <v>49587776026</v>
      </c>
      <c r="V178" s="50">
        <f t="shared" ref="V178:X180" si="292">+V179</f>
        <v>178644422873</v>
      </c>
      <c r="W178" s="50">
        <f t="shared" si="292"/>
        <v>49587776026</v>
      </c>
      <c r="X178" s="50">
        <f t="shared" si="292"/>
        <v>0</v>
      </c>
      <c r="Y178" s="52">
        <f t="shared" si="219"/>
        <v>1</v>
      </c>
      <c r="Z178" s="52">
        <f t="shared" si="220"/>
        <v>0.21726897547853957</v>
      </c>
      <c r="AA178" s="52">
        <f t="shared" si="221"/>
        <v>0.21726897547853957</v>
      </c>
      <c r="AB178" s="52">
        <f t="shared" si="222"/>
        <v>0.21726897547853957</v>
      </c>
      <c r="AC178" s="53">
        <f t="shared" si="223"/>
        <v>1</v>
      </c>
    </row>
    <row r="179" spans="1:29" ht="101.25" customHeight="1" x14ac:dyDescent="0.25">
      <c r="A179" s="46" t="s">
        <v>322</v>
      </c>
      <c r="B179" s="47" t="s">
        <v>38</v>
      </c>
      <c r="C179" s="47">
        <v>10</v>
      </c>
      <c r="D179" s="47" t="s">
        <v>39</v>
      </c>
      <c r="E179" s="105" t="s">
        <v>258</v>
      </c>
      <c r="F179" s="50">
        <f t="shared" si="291"/>
        <v>228232198899</v>
      </c>
      <c r="G179" s="50">
        <f t="shared" si="291"/>
        <v>0</v>
      </c>
      <c r="H179" s="50">
        <f t="shared" si="291"/>
        <v>0</v>
      </c>
      <c r="I179" s="50">
        <f t="shared" si="291"/>
        <v>0</v>
      </c>
      <c r="J179" s="50">
        <f t="shared" si="291"/>
        <v>0</v>
      </c>
      <c r="K179" s="50">
        <f t="shared" si="291"/>
        <v>0</v>
      </c>
      <c r="L179" s="50">
        <f t="shared" si="270"/>
        <v>0</v>
      </c>
      <c r="M179" s="50">
        <f t="shared" si="291"/>
        <v>228232198899</v>
      </c>
      <c r="N179" s="51">
        <f t="shared" si="174"/>
        <v>2.2263534391536412E-2</v>
      </c>
      <c r="O179" s="50">
        <f t="shared" si="291"/>
        <v>0</v>
      </c>
      <c r="P179" s="50">
        <f t="shared" si="291"/>
        <v>228232198899</v>
      </c>
      <c r="Q179" s="50">
        <f t="shared" si="291"/>
        <v>0</v>
      </c>
      <c r="R179" s="50">
        <f t="shared" si="291"/>
        <v>228232198899</v>
      </c>
      <c r="S179" s="50">
        <f t="shared" si="291"/>
        <v>0</v>
      </c>
      <c r="T179" s="50">
        <f t="shared" si="291"/>
        <v>0</v>
      </c>
      <c r="U179" s="50">
        <f t="shared" si="291"/>
        <v>49587776026</v>
      </c>
      <c r="V179" s="50">
        <f t="shared" si="292"/>
        <v>178644422873</v>
      </c>
      <c r="W179" s="50">
        <f t="shared" si="292"/>
        <v>49587776026</v>
      </c>
      <c r="X179" s="50">
        <f t="shared" si="292"/>
        <v>0</v>
      </c>
      <c r="Y179" s="52">
        <f t="shared" si="219"/>
        <v>1</v>
      </c>
      <c r="Z179" s="52">
        <f t="shared" si="220"/>
        <v>0.21726897547853957</v>
      </c>
      <c r="AA179" s="52">
        <f t="shared" si="221"/>
        <v>0.21726897547853957</v>
      </c>
      <c r="AB179" s="52">
        <f t="shared" si="222"/>
        <v>0.21726897547853957</v>
      </c>
      <c r="AC179" s="53">
        <f t="shared" si="223"/>
        <v>1</v>
      </c>
    </row>
    <row r="180" spans="1:29" ht="42" customHeight="1" x14ac:dyDescent="0.25">
      <c r="A180" s="46" t="s">
        <v>323</v>
      </c>
      <c r="B180" s="47" t="s">
        <v>38</v>
      </c>
      <c r="C180" s="47">
        <v>10</v>
      </c>
      <c r="D180" s="47" t="s">
        <v>39</v>
      </c>
      <c r="E180" s="48" t="s">
        <v>267</v>
      </c>
      <c r="F180" s="50">
        <f t="shared" si="291"/>
        <v>228232198899</v>
      </c>
      <c r="G180" s="50">
        <f t="shared" si="291"/>
        <v>0</v>
      </c>
      <c r="H180" s="50">
        <f t="shared" si="291"/>
        <v>0</v>
      </c>
      <c r="I180" s="50">
        <f t="shared" si="291"/>
        <v>0</v>
      </c>
      <c r="J180" s="50">
        <f t="shared" si="291"/>
        <v>0</v>
      </c>
      <c r="K180" s="50">
        <f t="shared" si="291"/>
        <v>0</v>
      </c>
      <c r="L180" s="50">
        <f t="shared" si="270"/>
        <v>0</v>
      </c>
      <c r="M180" s="50">
        <f t="shared" si="291"/>
        <v>228232198899</v>
      </c>
      <c r="N180" s="51">
        <f t="shared" si="174"/>
        <v>2.2263534391536412E-2</v>
      </c>
      <c r="O180" s="50">
        <f t="shared" si="291"/>
        <v>0</v>
      </c>
      <c r="P180" s="50">
        <f t="shared" si="291"/>
        <v>228232198899</v>
      </c>
      <c r="Q180" s="50">
        <f t="shared" si="291"/>
        <v>0</v>
      </c>
      <c r="R180" s="50">
        <f t="shared" si="291"/>
        <v>228232198899</v>
      </c>
      <c r="S180" s="50">
        <f t="shared" si="291"/>
        <v>0</v>
      </c>
      <c r="T180" s="50">
        <f t="shared" si="291"/>
        <v>0</v>
      </c>
      <c r="U180" s="50">
        <f t="shared" si="291"/>
        <v>49587776026</v>
      </c>
      <c r="V180" s="50">
        <f t="shared" si="292"/>
        <v>178644422873</v>
      </c>
      <c r="W180" s="50">
        <f t="shared" si="292"/>
        <v>49587776026</v>
      </c>
      <c r="X180" s="50">
        <f t="shared" si="292"/>
        <v>0</v>
      </c>
      <c r="Y180" s="52">
        <f t="shared" si="219"/>
        <v>1</v>
      </c>
      <c r="Z180" s="52">
        <f t="shared" si="220"/>
        <v>0.21726897547853957</v>
      </c>
      <c r="AA180" s="52">
        <f t="shared" si="221"/>
        <v>0.21726897547853957</v>
      </c>
      <c r="AB180" s="52">
        <f t="shared" si="222"/>
        <v>0.21726897547853957</v>
      </c>
      <c r="AC180" s="53">
        <f t="shared" si="223"/>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70"/>
        <v>0</v>
      </c>
      <c r="M181" s="58">
        <f>+F181+L181</f>
        <v>228232198899</v>
      </c>
      <c r="N181" s="59">
        <f t="shared" si="174"/>
        <v>2.2263534391536412E-2</v>
      </c>
      <c r="O181" s="57">
        <v>0</v>
      </c>
      <c r="P181" s="57">
        <v>228232198899</v>
      </c>
      <c r="Q181" s="57">
        <f t="shared" ref="Q181" si="293">M181-P181</f>
        <v>0</v>
      </c>
      <c r="R181" s="109">
        <v>228232198899</v>
      </c>
      <c r="S181" s="57">
        <f t="shared" ref="S181" si="294">+M181-R181</f>
        <v>0</v>
      </c>
      <c r="T181" s="57">
        <f t="shared" ref="T181" si="295">P181-R181</f>
        <v>0</v>
      </c>
      <c r="U181" s="109">
        <v>49587776026</v>
      </c>
      <c r="V181" s="57">
        <f t="shared" ref="V181" si="296">+R181-U181</f>
        <v>178644422873</v>
      </c>
      <c r="W181" s="109">
        <v>49587776026</v>
      </c>
      <c r="X181" s="60">
        <f t="shared" ref="X181" si="297">+U181-W181</f>
        <v>0</v>
      </c>
      <c r="Y181" s="61">
        <f t="shared" si="219"/>
        <v>1</v>
      </c>
      <c r="Z181" s="61">
        <f t="shared" si="220"/>
        <v>0.21726897547853957</v>
      </c>
      <c r="AA181" s="61">
        <f t="shared" si="221"/>
        <v>0.21726897547853957</v>
      </c>
      <c r="AB181" s="61">
        <f t="shared" si="222"/>
        <v>0.21726897547853957</v>
      </c>
      <c r="AC181" s="62">
        <f t="shared" si="223"/>
        <v>1</v>
      </c>
    </row>
    <row r="182" spans="1:29" ht="91.5" customHeight="1" x14ac:dyDescent="0.25">
      <c r="A182" s="46" t="s">
        <v>325</v>
      </c>
      <c r="B182" s="47" t="s">
        <v>38</v>
      </c>
      <c r="C182" s="47">
        <v>10</v>
      </c>
      <c r="D182" s="47" t="s">
        <v>39</v>
      </c>
      <c r="E182" s="105" t="s">
        <v>326</v>
      </c>
      <c r="F182" s="50">
        <f t="shared" ref="F182:U192" si="298">+F183</f>
        <v>179852034439</v>
      </c>
      <c r="G182" s="50">
        <f t="shared" si="298"/>
        <v>0</v>
      </c>
      <c r="H182" s="50">
        <f t="shared" si="298"/>
        <v>0</v>
      </c>
      <c r="I182" s="50">
        <f t="shared" si="298"/>
        <v>0</v>
      </c>
      <c r="J182" s="50">
        <f t="shared" si="298"/>
        <v>0</v>
      </c>
      <c r="K182" s="50">
        <f t="shared" si="298"/>
        <v>0</v>
      </c>
      <c r="L182" s="50">
        <f t="shared" si="270"/>
        <v>0</v>
      </c>
      <c r="M182" s="50">
        <f t="shared" si="298"/>
        <v>179852034439</v>
      </c>
      <c r="N182" s="51">
        <f t="shared" si="174"/>
        <v>1.7544158858551016E-2</v>
      </c>
      <c r="O182" s="50">
        <f t="shared" si="298"/>
        <v>0</v>
      </c>
      <c r="P182" s="50">
        <f t="shared" si="298"/>
        <v>179852034439</v>
      </c>
      <c r="Q182" s="50">
        <f t="shared" si="298"/>
        <v>0</v>
      </c>
      <c r="R182" s="50">
        <f t="shared" si="298"/>
        <v>179852034439</v>
      </c>
      <c r="S182" s="50">
        <f t="shared" si="298"/>
        <v>0</v>
      </c>
      <c r="T182" s="50">
        <f t="shared" si="298"/>
        <v>0</v>
      </c>
      <c r="U182" s="50">
        <f t="shared" si="298"/>
        <v>18835549448</v>
      </c>
      <c r="V182" s="50">
        <f t="shared" ref="V182:X184" si="299">+V183</f>
        <v>161016484991</v>
      </c>
      <c r="W182" s="50">
        <f t="shared" si="299"/>
        <v>18835549448</v>
      </c>
      <c r="X182" s="50">
        <f t="shared" si="299"/>
        <v>0</v>
      </c>
      <c r="Y182" s="52">
        <f t="shared" si="219"/>
        <v>1</v>
      </c>
      <c r="Z182" s="52">
        <f t="shared" si="220"/>
        <v>0.10472803105481918</v>
      </c>
      <c r="AA182" s="52">
        <f t="shared" si="221"/>
        <v>0.10472803105481918</v>
      </c>
      <c r="AB182" s="52">
        <f t="shared" si="222"/>
        <v>0.10472803105481918</v>
      </c>
      <c r="AC182" s="53">
        <f t="shared" si="223"/>
        <v>1</v>
      </c>
    </row>
    <row r="183" spans="1:29" ht="73.5" customHeight="1" x14ac:dyDescent="0.25">
      <c r="A183" s="46" t="s">
        <v>327</v>
      </c>
      <c r="B183" s="47" t="s">
        <v>38</v>
      </c>
      <c r="C183" s="47">
        <v>10</v>
      </c>
      <c r="D183" s="47" t="s">
        <v>39</v>
      </c>
      <c r="E183" s="105" t="s">
        <v>258</v>
      </c>
      <c r="F183" s="50">
        <f t="shared" si="298"/>
        <v>179852034439</v>
      </c>
      <c r="G183" s="50">
        <f t="shared" si="298"/>
        <v>0</v>
      </c>
      <c r="H183" s="50">
        <f t="shared" si="298"/>
        <v>0</v>
      </c>
      <c r="I183" s="50">
        <f t="shared" si="298"/>
        <v>0</v>
      </c>
      <c r="J183" s="50">
        <f t="shared" si="298"/>
        <v>0</v>
      </c>
      <c r="K183" s="50">
        <f t="shared" si="298"/>
        <v>0</v>
      </c>
      <c r="L183" s="50">
        <f t="shared" si="270"/>
        <v>0</v>
      </c>
      <c r="M183" s="50">
        <f t="shared" si="298"/>
        <v>179852034439</v>
      </c>
      <c r="N183" s="51">
        <f t="shared" ref="N183:N229" si="300">M183/$M$345</f>
        <v>1.7544158858551016E-2</v>
      </c>
      <c r="O183" s="50">
        <f t="shared" si="298"/>
        <v>0</v>
      </c>
      <c r="P183" s="50">
        <f t="shared" si="298"/>
        <v>179852034439</v>
      </c>
      <c r="Q183" s="50">
        <f t="shared" si="298"/>
        <v>0</v>
      </c>
      <c r="R183" s="50">
        <f t="shared" si="298"/>
        <v>179852034439</v>
      </c>
      <c r="S183" s="50">
        <f t="shared" si="298"/>
        <v>0</v>
      </c>
      <c r="T183" s="50">
        <f t="shared" si="298"/>
        <v>0</v>
      </c>
      <c r="U183" s="50">
        <f t="shared" si="298"/>
        <v>18835549448</v>
      </c>
      <c r="V183" s="50">
        <f t="shared" si="299"/>
        <v>161016484991</v>
      </c>
      <c r="W183" s="50">
        <f t="shared" si="299"/>
        <v>18835549448</v>
      </c>
      <c r="X183" s="50">
        <f t="shared" si="299"/>
        <v>0</v>
      </c>
      <c r="Y183" s="52">
        <f t="shared" si="219"/>
        <v>1</v>
      </c>
      <c r="Z183" s="52">
        <f t="shared" si="220"/>
        <v>0.10472803105481918</v>
      </c>
      <c r="AA183" s="52">
        <f t="shared" si="221"/>
        <v>0.10472803105481918</v>
      </c>
      <c r="AB183" s="52">
        <f t="shared" si="222"/>
        <v>0.10472803105481918</v>
      </c>
      <c r="AC183" s="53">
        <f t="shared" si="223"/>
        <v>1</v>
      </c>
    </row>
    <row r="184" spans="1:29" ht="42" customHeight="1" x14ac:dyDescent="0.25">
      <c r="A184" s="46" t="s">
        <v>328</v>
      </c>
      <c r="B184" s="47" t="s">
        <v>38</v>
      </c>
      <c r="C184" s="47">
        <v>10</v>
      </c>
      <c r="D184" s="47" t="s">
        <v>39</v>
      </c>
      <c r="E184" s="48" t="s">
        <v>267</v>
      </c>
      <c r="F184" s="50">
        <f t="shared" si="298"/>
        <v>179852034439</v>
      </c>
      <c r="G184" s="50">
        <f t="shared" si="298"/>
        <v>0</v>
      </c>
      <c r="H184" s="50">
        <f t="shared" si="298"/>
        <v>0</v>
      </c>
      <c r="I184" s="50">
        <f t="shared" si="298"/>
        <v>0</v>
      </c>
      <c r="J184" s="50">
        <f t="shared" si="298"/>
        <v>0</v>
      </c>
      <c r="K184" s="50">
        <f t="shared" si="298"/>
        <v>0</v>
      </c>
      <c r="L184" s="50">
        <f t="shared" si="270"/>
        <v>0</v>
      </c>
      <c r="M184" s="50">
        <f t="shared" si="298"/>
        <v>179852034439</v>
      </c>
      <c r="N184" s="51">
        <f t="shared" si="300"/>
        <v>1.7544158858551016E-2</v>
      </c>
      <c r="O184" s="50">
        <f t="shared" si="298"/>
        <v>0</v>
      </c>
      <c r="P184" s="50">
        <f t="shared" si="298"/>
        <v>179852034439</v>
      </c>
      <c r="Q184" s="50">
        <f t="shared" si="298"/>
        <v>0</v>
      </c>
      <c r="R184" s="50">
        <f t="shared" si="298"/>
        <v>179852034439</v>
      </c>
      <c r="S184" s="50">
        <f t="shared" si="298"/>
        <v>0</v>
      </c>
      <c r="T184" s="50">
        <f t="shared" si="298"/>
        <v>0</v>
      </c>
      <c r="U184" s="50">
        <f t="shared" si="298"/>
        <v>18835549448</v>
      </c>
      <c r="V184" s="50">
        <f t="shared" si="299"/>
        <v>161016484991</v>
      </c>
      <c r="W184" s="50">
        <f t="shared" si="299"/>
        <v>18835549448</v>
      </c>
      <c r="X184" s="50">
        <f t="shared" si="299"/>
        <v>0</v>
      </c>
      <c r="Y184" s="52">
        <f t="shared" si="219"/>
        <v>1</v>
      </c>
      <c r="Z184" s="52">
        <f t="shared" si="220"/>
        <v>0.10472803105481918</v>
      </c>
      <c r="AA184" s="52">
        <f t="shared" si="221"/>
        <v>0.10472803105481918</v>
      </c>
      <c r="AB184" s="52">
        <f t="shared" si="222"/>
        <v>0.10472803105481918</v>
      </c>
      <c r="AC184" s="53">
        <f t="shared" si="223"/>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70"/>
        <v>0</v>
      </c>
      <c r="M185" s="58">
        <f>+F185+L185</f>
        <v>179852034439</v>
      </c>
      <c r="N185" s="59">
        <f t="shared" si="300"/>
        <v>1.7544158858551016E-2</v>
      </c>
      <c r="O185" s="57">
        <v>0</v>
      </c>
      <c r="P185" s="57">
        <v>179852034439</v>
      </c>
      <c r="Q185" s="57">
        <f t="shared" ref="Q185" si="301">M185-P185</f>
        <v>0</v>
      </c>
      <c r="R185" s="109">
        <v>179852034439</v>
      </c>
      <c r="S185" s="57">
        <f t="shared" ref="S185" si="302">+M185-R185</f>
        <v>0</v>
      </c>
      <c r="T185" s="57">
        <f t="shared" ref="T185" si="303">P185-R185</f>
        <v>0</v>
      </c>
      <c r="U185" s="109">
        <v>18835549448</v>
      </c>
      <c r="V185" s="57">
        <f t="shared" ref="V185" si="304">+R185-U185</f>
        <v>161016484991</v>
      </c>
      <c r="W185" s="109">
        <v>18835549448</v>
      </c>
      <c r="X185" s="60">
        <f t="shared" ref="X185" si="305">+U185-W185</f>
        <v>0</v>
      </c>
      <c r="Y185" s="61">
        <f t="shared" si="219"/>
        <v>1</v>
      </c>
      <c r="Z185" s="61">
        <f t="shared" si="220"/>
        <v>0.10472803105481918</v>
      </c>
      <c r="AA185" s="61">
        <f t="shared" si="221"/>
        <v>0.10472803105481918</v>
      </c>
      <c r="AB185" s="61">
        <f t="shared" si="222"/>
        <v>0.10472803105481918</v>
      </c>
      <c r="AC185" s="62">
        <f t="shared" si="223"/>
        <v>1</v>
      </c>
    </row>
    <row r="186" spans="1:29" ht="76.5" customHeight="1" x14ac:dyDescent="0.25">
      <c r="A186" s="46" t="s">
        <v>330</v>
      </c>
      <c r="B186" s="47" t="s">
        <v>38</v>
      </c>
      <c r="C186" s="47">
        <v>10</v>
      </c>
      <c r="D186" s="47" t="s">
        <v>39</v>
      </c>
      <c r="E186" s="105" t="s">
        <v>331</v>
      </c>
      <c r="F186" s="50">
        <f t="shared" ref="F186:U188" si="306">+F187</f>
        <v>291630957937</v>
      </c>
      <c r="G186" s="50">
        <f t="shared" si="306"/>
        <v>0</v>
      </c>
      <c r="H186" s="50">
        <f t="shared" si="306"/>
        <v>0</v>
      </c>
      <c r="I186" s="50">
        <f t="shared" si="306"/>
        <v>0</v>
      </c>
      <c r="J186" s="50">
        <f t="shared" si="306"/>
        <v>0</v>
      </c>
      <c r="K186" s="50">
        <f t="shared" si="306"/>
        <v>0</v>
      </c>
      <c r="L186" s="50">
        <f t="shared" si="270"/>
        <v>0</v>
      </c>
      <c r="M186" s="50">
        <f t="shared" si="306"/>
        <v>291630957937</v>
      </c>
      <c r="N186" s="51">
        <f t="shared" si="300"/>
        <v>2.8447939830524748E-2</v>
      </c>
      <c r="O186" s="50">
        <f t="shared" si="306"/>
        <v>0</v>
      </c>
      <c r="P186" s="50">
        <f t="shared" si="306"/>
        <v>291630957937</v>
      </c>
      <c r="Q186" s="50">
        <f t="shared" si="298"/>
        <v>0</v>
      </c>
      <c r="R186" s="50">
        <f t="shared" si="306"/>
        <v>291630957937</v>
      </c>
      <c r="S186" s="50">
        <f t="shared" si="306"/>
        <v>0</v>
      </c>
      <c r="T186" s="50">
        <f t="shared" si="306"/>
        <v>0</v>
      </c>
      <c r="U186" s="50">
        <f t="shared" si="306"/>
        <v>87864081419</v>
      </c>
      <c r="V186" s="50">
        <f t="shared" ref="V186:X188" si="307">+V187</f>
        <v>203766876518</v>
      </c>
      <c r="W186" s="50">
        <f t="shared" si="307"/>
        <v>87864081419</v>
      </c>
      <c r="X186" s="50">
        <f t="shared" si="307"/>
        <v>0</v>
      </c>
      <c r="Y186" s="52">
        <f t="shared" si="219"/>
        <v>1</v>
      </c>
      <c r="Z186" s="52">
        <f t="shared" si="220"/>
        <v>0.3012851654726621</v>
      </c>
      <c r="AA186" s="52">
        <f t="shared" si="221"/>
        <v>0.3012851654726621</v>
      </c>
      <c r="AB186" s="52">
        <f t="shared" si="222"/>
        <v>0.3012851654726621</v>
      </c>
      <c r="AC186" s="53">
        <f t="shared" si="223"/>
        <v>1</v>
      </c>
    </row>
    <row r="187" spans="1:29" ht="76.5" customHeight="1" x14ac:dyDescent="0.25">
      <c r="A187" s="46" t="s">
        <v>332</v>
      </c>
      <c r="B187" s="47" t="s">
        <v>38</v>
      </c>
      <c r="C187" s="47">
        <v>10</v>
      </c>
      <c r="D187" s="47" t="s">
        <v>39</v>
      </c>
      <c r="E187" s="105" t="s">
        <v>258</v>
      </c>
      <c r="F187" s="50">
        <f t="shared" si="306"/>
        <v>291630957937</v>
      </c>
      <c r="G187" s="50">
        <f t="shared" si="306"/>
        <v>0</v>
      </c>
      <c r="H187" s="50">
        <f t="shared" si="306"/>
        <v>0</v>
      </c>
      <c r="I187" s="50">
        <f t="shared" si="306"/>
        <v>0</v>
      </c>
      <c r="J187" s="50">
        <f t="shared" si="306"/>
        <v>0</v>
      </c>
      <c r="K187" s="50">
        <f t="shared" si="306"/>
        <v>0</v>
      </c>
      <c r="L187" s="50">
        <f t="shared" si="270"/>
        <v>0</v>
      </c>
      <c r="M187" s="50">
        <f t="shared" si="306"/>
        <v>291630957937</v>
      </c>
      <c r="N187" s="51">
        <f t="shared" si="300"/>
        <v>2.8447939830524748E-2</v>
      </c>
      <c r="O187" s="50">
        <f t="shared" si="306"/>
        <v>0</v>
      </c>
      <c r="P187" s="50">
        <f t="shared" si="306"/>
        <v>291630957937</v>
      </c>
      <c r="Q187" s="50">
        <f t="shared" si="298"/>
        <v>0</v>
      </c>
      <c r="R187" s="50">
        <f t="shared" si="306"/>
        <v>291630957937</v>
      </c>
      <c r="S187" s="50">
        <f t="shared" si="306"/>
        <v>0</v>
      </c>
      <c r="T187" s="50">
        <f t="shared" si="306"/>
        <v>0</v>
      </c>
      <c r="U187" s="50">
        <f t="shared" si="306"/>
        <v>87864081419</v>
      </c>
      <c r="V187" s="50">
        <f t="shared" si="307"/>
        <v>203766876518</v>
      </c>
      <c r="W187" s="50">
        <f t="shared" si="307"/>
        <v>87864081419</v>
      </c>
      <c r="X187" s="50">
        <f t="shared" si="307"/>
        <v>0</v>
      </c>
      <c r="Y187" s="52">
        <f t="shared" si="219"/>
        <v>1</v>
      </c>
      <c r="Z187" s="52">
        <f t="shared" si="220"/>
        <v>0.3012851654726621</v>
      </c>
      <c r="AA187" s="52">
        <f t="shared" si="221"/>
        <v>0.3012851654726621</v>
      </c>
      <c r="AB187" s="52">
        <f t="shared" si="222"/>
        <v>0.3012851654726621</v>
      </c>
      <c r="AC187" s="53">
        <f t="shared" si="223"/>
        <v>1</v>
      </c>
    </row>
    <row r="188" spans="1:29" ht="42" customHeight="1" x14ac:dyDescent="0.25">
      <c r="A188" s="46" t="s">
        <v>333</v>
      </c>
      <c r="B188" s="47" t="s">
        <v>38</v>
      </c>
      <c r="C188" s="47">
        <v>10</v>
      </c>
      <c r="D188" s="47" t="s">
        <v>39</v>
      </c>
      <c r="E188" s="48" t="s">
        <v>267</v>
      </c>
      <c r="F188" s="50">
        <f t="shared" si="306"/>
        <v>291630957937</v>
      </c>
      <c r="G188" s="50">
        <f t="shared" si="306"/>
        <v>0</v>
      </c>
      <c r="H188" s="50">
        <f t="shared" si="306"/>
        <v>0</v>
      </c>
      <c r="I188" s="50">
        <f t="shared" si="306"/>
        <v>0</v>
      </c>
      <c r="J188" s="50">
        <f t="shared" si="306"/>
        <v>0</v>
      </c>
      <c r="K188" s="50">
        <f t="shared" si="306"/>
        <v>0</v>
      </c>
      <c r="L188" s="50">
        <f t="shared" si="270"/>
        <v>0</v>
      </c>
      <c r="M188" s="50">
        <f t="shared" si="306"/>
        <v>291630957937</v>
      </c>
      <c r="N188" s="51">
        <f t="shared" si="300"/>
        <v>2.8447939830524748E-2</v>
      </c>
      <c r="O188" s="50">
        <f t="shared" si="306"/>
        <v>0</v>
      </c>
      <c r="P188" s="50">
        <f t="shared" si="306"/>
        <v>291630957937</v>
      </c>
      <c r="Q188" s="50">
        <f t="shared" si="298"/>
        <v>0</v>
      </c>
      <c r="R188" s="50">
        <f t="shared" si="306"/>
        <v>291630957937</v>
      </c>
      <c r="S188" s="50">
        <f t="shared" si="306"/>
        <v>0</v>
      </c>
      <c r="T188" s="50">
        <f t="shared" si="306"/>
        <v>0</v>
      </c>
      <c r="U188" s="50">
        <f t="shared" si="306"/>
        <v>87864081419</v>
      </c>
      <c r="V188" s="50">
        <f t="shared" si="307"/>
        <v>203766876518</v>
      </c>
      <c r="W188" s="50">
        <f t="shared" si="307"/>
        <v>87864081419</v>
      </c>
      <c r="X188" s="50">
        <f t="shared" si="307"/>
        <v>0</v>
      </c>
      <c r="Y188" s="52">
        <f t="shared" si="219"/>
        <v>1</v>
      </c>
      <c r="Z188" s="52">
        <f t="shared" si="220"/>
        <v>0.3012851654726621</v>
      </c>
      <c r="AA188" s="52">
        <f t="shared" si="221"/>
        <v>0.3012851654726621</v>
      </c>
      <c r="AB188" s="52">
        <f t="shared" si="222"/>
        <v>0.3012851654726621</v>
      </c>
      <c r="AC188" s="53">
        <f t="shared" si="223"/>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70"/>
        <v>0</v>
      </c>
      <c r="M189" s="58">
        <f>+F189+L189</f>
        <v>291630957937</v>
      </c>
      <c r="N189" s="59">
        <f t="shared" si="300"/>
        <v>2.8447939830524748E-2</v>
      </c>
      <c r="O189" s="57">
        <v>0</v>
      </c>
      <c r="P189" s="57">
        <v>291630957937</v>
      </c>
      <c r="Q189" s="57">
        <f t="shared" ref="Q189" si="308">M189-P189</f>
        <v>0</v>
      </c>
      <c r="R189" s="109">
        <v>291630957937</v>
      </c>
      <c r="S189" s="57">
        <f t="shared" ref="S189" si="309">+M189-R189</f>
        <v>0</v>
      </c>
      <c r="T189" s="57">
        <f>P189-R189</f>
        <v>0</v>
      </c>
      <c r="U189" s="109">
        <v>87864081419</v>
      </c>
      <c r="V189" s="57">
        <f t="shared" ref="V189" si="310">+R189-U189</f>
        <v>203766876518</v>
      </c>
      <c r="W189" s="109">
        <v>87864081419</v>
      </c>
      <c r="X189" s="60">
        <f t="shared" ref="X189" si="311">+U189-W189</f>
        <v>0</v>
      </c>
      <c r="Y189" s="61">
        <f t="shared" si="219"/>
        <v>1</v>
      </c>
      <c r="Z189" s="61">
        <f t="shared" si="220"/>
        <v>0.3012851654726621</v>
      </c>
      <c r="AA189" s="61">
        <f t="shared" si="221"/>
        <v>0.3012851654726621</v>
      </c>
      <c r="AB189" s="61">
        <f t="shared" si="222"/>
        <v>0.3012851654726621</v>
      </c>
      <c r="AC189" s="62">
        <f t="shared" si="223"/>
        <v>1</v>
      </c>
    </row>
    <row r="190" spans="1:29" ht="86.25" customHeight="1" x14ac:dyDescent="0.25">
      <c r="A190" s="46" t="s">
        <v>335</v>
      </c>
      <c r="B190" s="47" t="s">
        <v>38</v>
      </c>
      <c r="C190" s="47">
        <v>11</v>
      </c>
      <c r="D190" s="47" t="s">
        <v>39</v>
      </c>
      <c r="E190" s="105" t="s">
        <v>336</v>
      </c>
      <c r="F190" s="50">
        <f t="shared" ref="F190:U192" si="312">+F191</f>
        <v>358127983982</v>
      </c>
      <c r="G190" s="50">
        <f t="shared" si="312"/>
        <v>0</v>
      </c>
      <c r="H190" s="50">
        <f t="shared" si="312"/>
        <v>0</v>
      </c>
      <c r="I190" s="50">
        <f t="shared" si="312"/>
        <v>0</v>
      </c>
      <c r="J190" s="50">
        <f t="shared" si="312"/>
        <v>0</v>
      </c>
      <c r="K190" s="50">
        <f t="shared" si="312"/>
        <v>0</v>
      </c>
      <c r="L190" s="50">
        <f t="shared" si="270"/>
        <v>0</v>
      </c>
      <c r="M190" s="50">
        <f t="shared" si="312"/>
        <v>358127983982</v>
      </c>
      <c r="N190" s="51">
        <f t="shared" si="300"/>
        <v>3.4934574203017037E-2</v>
      </c>
      <c r="O190" s="50">
        <f t="shared" si="312"/>
        <v>0</v>
      </c>
      <c r="P190" s="50">
        <f t="shared" si="312"/>
        <v>358127983982</v>
      </c>
      <c r="Q190" s="50">
        <f t="shared" si="298"/>
        <v>0</v>
      </c>
      <c r="R190" s="50">
        <f t="shared" si="312"/>
        <v>358127983982</v>
      </c>
      <c r="S190" s="50">
        <f t="shared" si="312"/>
        <v>0</v>
      </c>
      <c r="T190" s="50">
        <f t="shared" si="312"/>
        <v>0</v>
      </c>
      <c r="U190" s="50">
        <f t="shared" si="312"/>
        <v>88666535429</v>
      </c>
      <c r="V190" s="50">
        <f t="shared" ref="V190:X192" si="313">+V191</f>
        <v>269461448553</v>
      </c>
      <c r="W190" s="50">
        <f t="shared" si="313"/>
        <v>88666535429</v>
      </c>
      <c r="X190" s="50">
        <f t="shared" si="313"/>
        <v>0</v>
      </c>
      <c r="Y190" s="52">
        <f t="shared" si="219"/>
        <v>1</v>
      </c>
      <c r="Z190" s="52">
        <f t="shared" si="220"/>
        <v>0.24758337632017191</v>
      </c>
      <c r="AA190" s="52">
        <f t="shared" si="221"/>
        <v>0.24758337632017191</v>
      </c>
      <c r="AB190" s="52">
        <f t="shared" si="222"/>
        <v>0.24758337632017191</v>
      </c>
      <c r="AC190" s="53">
        <f t="shared" si="223"/>
        <v>1</v>
      </c>
    </row>
    <row r="191" spans="1:29" ht="86.25" customHeight="1" x14ac:dyDescent="0.25">
      <c r="A191" s="46" t="s">
        <v>337</v>
      </c>
      <c r="B191" s="47" t="s">
        <v>38</v>
      </c>
      <c r="C191" s="47">
        <v>11</v>
      </c>
      <c r="D191" s="47" t="s">
        <v>39</v>
      </c>
      <c r="E191" s="105" t="s">
        <v>258</v>
      </c>
      <c r="F191" s="50">
        <f t="shared" si="312"/>
        <v>358127983982</v>
      </c>
      <c r="G191" s="50">
        <f t="shared" si="312"/>
        <v>0</v>
      </c>
      <c r="H191" s="50">
        <f t="shared" si="312"/>
        <v>0</v>
      </c>
      <c r="I191" s="50">
        <f t="shared" si="312"/>
        <v>0</v>
      </c>
      <c r="J191" s="50">
        <f t="shared" si="312"/>
        <v>0</v>
      </c>
      <c r="K191" s="50">
        <f t="shared" si="312"/>
        <v>0</v>
      </c>
      <c r="L191" s="50">
        <f t="shared" si="270"/>
        <v>0</v>
      </c>
      <c r="M191" s="50">
        <f t="shared" si="312"/>
        <v>358127983982</v>
      </c>
      <c r="N191" s="51">
        <f t="shared" si="300"/>
        <v>3.4934574203017037E-2</v>
      </c>
      <c r="O191" s="50">
        <f t="shared" si="312"/>
        <v>0</v>
      </c>
      <c r="P191" s="50">
        <f t="shared" si="312"/>
        <v>358127983982</v>
      </c>
      <c r="Q191" s="50">
        <f t="shared" si="298"/>
        <v>0</v>
      </c>
      <c r="R191" s="50">
        <f t="shared" si="312"/>
        <v>358127983982</v>
      </c>
      <c r="S191" s="50">
        <f t="shared" si="312"/>
        <v>0</v>
      </c>
      <c r="T191" s="50">
        <f t="shared" si="312"/>
        <v>0</v>
      </c>
      <c r="U191" s="50">
        <f t="shared" si="312"/>
        <v>88666535429</v>
      </c>
      <c r="V191" s="50">
        <f t="shared" si="313"/>
        <v>269461448553</v>
      </c>
      <c r="W191" s="50">
        <f t="shared" si="313"/>
        <v>88666535429</v>
      </c>
      <c r="X191" s="50">
        <f t="shared" si="313"/>
        <v>0</v>
      </c>
      <c r="Y191" s="52">
        <f t="shared" si="219"/>
        <v>1</v>
      </c>
      <c r="Z191" s="52">
        <f t="shared" si="220"/>
        <v>0.24758337632017191</v>
      </c>
      <c r="AA191" s="52">
        <f t="shared" si="221"/>
        <v>0.24758337632017191</v>
      </c>
      <c r="AB191" s="52">
        <f t="shared" si="222"/>
        <v>0.24758337632017191</v>
      </c>
      <c r="AC191" s="53">
        <f t="shared" si="223"/>
        <v>1</v>
      </c>
    </row>
    <row r="192" spans="1:29" ht="42" customHeight="1" x14ac:dyDescent="0.25">
      <c r="A192" s="46" t="s">
        <v>338</v>
      </c>
      <c r="B192" s="47" t="s">
        <v>38</v>
      </c>
      <c r="C192" s="47">
        <v>11</v>
      </c>
      <c r="D192" s="47" t="s">
        <v>39</v>
      </c>
      <c r="E192" s="105" t="s">
        <v>267</v>
      </c>
      <c r="F192" s="50">
        <f t="shared" si="312"/>
        <v>358127983982</v>
      </c>
      <c r="G192" s="50">
        <f t="shared" si="312"/>
        <v>0</v>
      </c>
      <c r="H192" s="50">
        <f t="shared" si="312"/>
        <v>0</v>
      </c>
      <c r="I192" s="50">
        <f t="shared" si="312"/>
        <v>0</v>
      </c>
      <c r="J192" s="50">
        <f t="shared" si="312"/>
        <v>0</v>
      </c>
      <c r="K192" s="50">
        <f t="shared" si="312"/>
        <v>0</v>
      </c>
      <c r="L192" s="50">
        <f t="shared" si="270"/>
        <v>0</v>
      </c>
      <c r="M192" s="50">
        <f t="shared" si="312"/>
        <v>358127983982</v>
      </c>
      <c r="N192" s="51">
        <f t="shared" si="300"/>
        <v>3.4934574203017037E-2</v>
      </c>
      <c r="O192" s="50">
        <f t="shared" si="312"/>
        <v>0</v>
      </c>
      <c r="P192" s="50">
        <f t="shared" si="312"/>
        <v>358127983982</v>
      </c>
      <c r="Q192" s="50">
        <f t="shared" si="298"/>
        <v>0</v>
      </c>
      <c r="R192" s="50">
        <f t="shared" si="312"/>
        <v>358127983982</v>
      </c>
      <c r="S192" s="50">
        <f t="shared" si="312"/>
        <v>0</v>
      </c>
      <c r="T192" s="50">
        <f t="shared" si="312"/>
        <v>0</v>
      </c>
      <c r="U192" s="50">
        <f t="shared" si="312"/>
        <v>88666535429</v>
      </c>
      <c r="V192" s="50">
        <f t="shared" si="313"/>
        <v>269461448553</v>
      </c>
      <c r="W192" s="50">
        <f t="shared" si="313"/>
        <v>88666535429</v>
      </c>
      <c r="X192" s="50">
        <f t="shared" si="313"/>
        <v>0</v>
      </c>
      <c r="Y192" s="52">
        <f t="shared" si="219"/>
        <v>1</v>
      </c>
      <c r="Z192" s="52">
        <f t="shared" si="220"/>
        <v>0.24758337632017191</v>
      </c>
      <c r="AA192" s="52">
        <f t="shared" si="221"/>
        <v>0.24758337632017191</v>
      </c>
      <c r="AB192" s="52">
        <f t="shared" si="222"/>
        <v>0.24758337632017191</v>
      </c>
      <c r="AC192" s="53">
        <f t="shared" si="223"/>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70"/>
        <v>0</v>
      </c>
      <c r="M193" s="58">
        <f>+F193+L193</f>
        <v>358127983982</v>
      </c>
      <c r="N193" s="59">
        <f t="shared" si="300"/>
        <v>3.4934574203017037E-2</v>
      </c>
      <c r="O193" s="57">
        <v>0</v>
      </c>
      <c r="P193" s="57">
        <v>358127983982</v>
      </c>
      <c r="Q193" s="57">
        <f t="shared" ref="Q193" si="314">M193-P193</f>
        <v>0</v>
      </c>
      <c r="R193" s="109">
        <v>358127983982</v>
      </c>
      <c r="S193" s="57">
        <f t="shared" ref="S193" si="315">+M193-R193</f>
        <v>0</v>
      </c>
      <c r="T193" s="57">
        <f>P193-R193</f>
        <v>0</v>
      </c>
      <c r="U193" s="109">
        <v>88666535429</v>
      </c>
      <c r="V193" s="57">
        <f t="shared" ref="V193" si="316">+R193-U193</f>
        <v>269461448553</v>
      </c>
      <c r="W193" s="109">
        <v>88666535429</v>
      </c>
      <c r="X193" s="60">
        <f t="shared" ref="X193" si="317">+U193-W193</f>
        <v>0</v>
      </c>
      <c r="Y193" s="61">
        <f t="shared" si="219"/>
        <v>1</v>
      </c>
      <c r="Z193" s="61">
        <f t="shared" si="220"/>
        <v>0.24758337632017191</v>
      </c>
      <c r="AA193" s="61">
        <f t="shared" si="221"/>
        <v>0.24758337632017191</v>
      </c>
      <c r="AB193" s="61">
        <f t="shared" si="222"/>
        <v>0.24758337632017191</v>
      </c>
      <c r="AC193" s="62">
        <f t="shared" si="223"/>
        <v>1</v>
      </c>
    </row>
    <row r="194" spans="1:29" ht="78.75" customHeight="1" x14ac:dyDescent="0.25">
      <c r="A194" s="46" t="s">
        <v>340</v>
      </c>
      <c r="B194" s="47" t="s">
        <v>38</v>
      </c>
      <c r="C194" s="47">
        <v>10</v>
      </c>
      <c r="D194" s="47" t="s">
        <v>39</v>
      </c>
      <c r="E194" s="105" t="s">
        <v>341</v>
      </c>
      <c r="F194" s="50">
        <f t="shared" ref="F194:M196" si="318">+F195</f>
        <v>194871742826</v>
      </c>
      <c r="G194" s="50">
        <f t="shared" si="318"/>
        <v>0</v>
      </c>
      <c r="H194" s="50">
        <f t="shared" si="318"/>
        <v>0</v>
      </c>
      <c r="I194" s="50">
        <f t="shared" si="318"/>
        <v>0</v>
      </c>
      <c r="J194" s="50">
        <f t="shared" si="318"/>
        <v>0</v>
      </c>
      <c r="K194" s="50">
        <f t="shared" si="318"/>
        <v>0</v>
      </c>
      <c r="L194" s="50">
        <f t="shared" si="270"/>
        <v>0</v>
      </c>
      <c r="M194" s="50">
        <f t="shared" si="318"/>
        <v>194871742826</v>
      </c>
      <c r="N194" s="51">
        <f t="shared" si="300"/>
        <v>1.9009297414100755E-2</v>
      </c>
      <c r="O194" s="50">
        <f t="shared" ref="O194:X196" si="319">+O195</f>
        <v>0</v>
      </c>
      <c r="P194" s="50">
        <f t="shared" si="319"/>
        <v>194871742826</v>
      </c>
      <c r="Q194" s="50">
        <f t="shared" si="319"/>
        <v>0</v>
      </c>
      <c r="R194" s="50">
        <f t="shared" si="319"/>
        <v>194871742826</v>
      </c>
      <c r="S194" s="50">
        <f t="shared" si="319"/>
        <v>0</v>
      </c>
      <c r="T194" s="50">
        <f t="shared" si="319"/>
        <v>0</v>
      </c>
      <c r="U194" s="50">
        <f t="shared" si="319"/>
        <v>0</v>
      </c>
      <c r="V194" s="50">
        <f t="shared" si="319"/>
        <v>194871742826</v>
      </c>
      <c r="W194" s="50">
        <f t="shared" si="319"/>
        <v>0</v>
      </c>
      <c r="X194" s="50">
        <f t="shared" si="319"/>
        <v>0</v>
      </c>
      <c r="Y194" s="52">
        <f t="shared" si="219"/>
        <v>1</v>
      </c>
      <c r="Z194" s="52">
        <f t="shared" si="220"/>
        <v>0</v>
      </c>
      <c r="AA194" s="52">
        <f t="shared" si="221"/>
        <v>0</v>
      </c>
      <c r="AB194" s="52">
        <f t="shared" si="222"/>
        <v>0</v>
      </c>
      <c r="AC194" s="53" t="s">
        <v>41</v>
      </c>
    </row>
    <row r="195" spans="1:29" ht="78.75" customHeight="1" x14ac:dyDescent="0.25">
      <c r="A195" s="46" t="s">
        <v>342</v>
      </c>
      <c r="B195" s="47" t="s">
        <v>38</v>
      </c>
      <c r="C195" s="47">
        <v>10</v>
      </c>
      <c r="D195" s="47" t="s">
        <v>39</v>
      </c>
      <c r="E195" s="105" t="s">
        <v>258</v>
      </c>
      <c r="F195" s="50">
        <f t="shared" si="318"/>
        <v>194871742826</v>
      </c>
      <c r="G195" s="50">
        <f t="shared" si="318"/>
        <v>0</v>
      </c>
      <c r="H195" s="50">
        <f t="shared" si="318"/>
        <v>0</v>
      </c>
      <c r="I195" s="50">
        <f t="shared" si="318"/>
        <v>0</v>
      </c>
      <c r="J195" s="50">
        <f t="shared" si="318"/>
        <v>0</v>
      </c>
      <c r="K195" s="50">
        <f t="shared" si="318"/>
        <v>0</v>
      </c>
      <c r="L195" s="50">
        <f t="shared" si="270"/>
        <v>0</v>
      </c>
      <c r="M195" s="50">
        <f t="shared" si="318"/>
        <v>194871742826</v>
      </c>
      <c r="N195" s="51">
        <f t="shared" si="300"/>
        <v>1.9009297414100755E-2</v>
      </c>
      <c r="O195" s="50">
        <f t="shared" si="319"/>
        <v>0</v>
      </c>
      <c r="P195" s="50">
        <f t="shared" si="319"/>
        <v>194871742826</v>
      </c>
      <c r="Q195" s="50">
        <f t="shared" si="319"/>
        <v>0</v>
      </c>
      <c r="R195" s="50">
        <f t="shared" si="319"/>
        <v>194871742826</v>
      </c>
      <c r="S195" s="50">
        <f t="shared" si="319"/>
        <v>0</v>
      </c>
      <c r="T195" s="50">
        <f t="shared" si="319"/>
        <v>0</v>
      </c>
      <c r="U195" s="50">
        <f t="shared" si="319"/>
        <v>0</v>
      </c>
      <c r="V195" s="50">
        <f t="shared" si="319"/>
        <v>194871742826</v>
      </c>
      <c r="W195" s="50">
        <f t="shared" si="319"/>
        <v>0</v>
      </c>
      <c r="X195" s="50">
        <f t="shared" si="319"/>
        <v>0</v>
      </c>
      <c r="Y195" s="52">
        <f t="shared" si="219"/>
        <v>1</v>
      </c>
      <c r="Z195" s="52">
        <f t="shared" si="220"/>
        <v>0</v>
      </c>
      <c r="AA195" s="52">
        <f t="shared" si="221"/>
        <v>0</v>
      </c>
      <c r="AB195" s="52">
        <f t="shared" si="222"/>
        <v>0</v>
      </c>
      <c r="AC195" s="53" t="s">
        <v>41</v>
      </c>
    </row>
    <row r="196" spans="1:29" ht="42" customHeight="1" x14ac:dyDescent="0.25">
      <c r="A196" s="46" t="s">
        <v>343</v>
      </c>
      <c r="B196" s="47" t="s">
        <v>38</v>
      </c>
      <c r="C196" s="47">
        <v>10</v>
      </c>
      <c r="D196" s="47" t="s">
        <v>39</v>
      </c>
      <c r="E196" s="48" t="s">
        <v>267</v>
      </c>
      <c r="F196" s="50">
        <f t="shared" si="318"/>
        <v>194871742826</v>
      </c>
      <c r="G196" s="50">
        <f t="shared" si="318"/>
        <v>0</v>
      </c>
      <c r="H196" s="50">
        <f t="shared" si="318"/>
        <v>0</v>
      </c>
      <c r="I196" s="50">
        <f t="shared" si="318"/>
        <v>0</v>
      </c>
      <c r="J196" s="50">
        <f t="shared" si="318"/>
        <v>0</v>
      </c>
      <c r="K196" s="50">
        <f t="shared" si="318"/>
        <v>0</v>
      </c>
      <c r="L196" s="50">
        <f t="shared" si="270"/>
        <v>0</v>
      </c>
      <c r="M196" s="50">
        <f t="shared" si="318"/>
        <v>194871742826</v>
      </c>
      <c r="N196" s="51">
        <f t="shared" si="300"/>
        <v>1.9009297414100755E-2</v>
      </c>
      <c r="O196" s="50">
        <f t="shared" si="319"/>
        <v>0</v>
      </c>
      <c r="P196" s="50">
        <f t="shared" si="319"/>
        <v>194871742826</v>
      </c>
      <c r="Q196" s="50">
        <f t="shared" si="319"/>
        <v>0</v>
      </c>
      <c r="R196" s="50">
        <f t="shared" si="319"/>
        <v>194871742826</v>
      </c>
      <c r="S196" s="50">
        <f t="shared" si="319"/>
        <v>0</v>
      </c>
      <c r="T196" s="50">
        <f t="shared" si="319"/>
        <v>0</v>
      </c>
      <c r="U196" s="50">
        <f t="shared" si="319"/>
        <v>0</v>
      </c>
      <c r="V196" s="50">
        <f t="shared" si="319"/>
        <v>194871742826</v>
      </c>
      <c r="W196" s="50">
        <f t="shared" si="319"/>
        <v>0</v>
      </c>
      <c r="X196" s="50">
        <f t="shared" si="319"/>
        <v>0</v>
      </c>
      <c r="Y196" s="52">
        <f t="shared" si="219"/>
        <v>1</v>
      </c>
      <c r="Z196" s="52">
        <f t="shared" si="220"/>
        <v>0</v>
      </c>
      <c r="AA196" s="52">
        <f t="shared" si="221"/>
        <v>0</v>
      </c>
      <c r="AB196" s="52">
        <f t="shared" si="222"/>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70"/>
        <v>0</v>
      </c>
      <c r="M197" s="58">
        <f>+F197+L197</f>
        <v>194871742826</v>
      </c>
      <c r="N197" s="59">
        <f t="shared" si="300"/>
        <v>1.9009297414100755E-2</v>
      </c>
      <c r="O197" s="57">
        <v>0</v>
      </c>
      <c r="P197" s="57">
        <v>194871742826</v>
      </c>
      <c r="Q197" s="57">
        <f t="shared" ref="Q197" si="320">M197-P197</f>
        <v>0</v>
      </c>
      <c r="R197" s="109">
        <v>194871742826</v>
      </c>
      <c r="S197" s="57">
        <f t="shared" ref="S197" si="321">+M197-R197</f>
        <v>0</v>
      </c>
      <c r="T197" s="57">
        <f>P197-R197</f>
        <v>0</v>
      </c>
      <c r="U197" s="57">
        <v>0</v>
      </c>
      <c r="V197" s="57">
        <f t="shared" ref="V197" si="322">+R197-U197</f>
        <v>194871742826</v>
      </c>
      <c r="W197" s="57">
        <v>0</v>
      </c>
      <c r="X197" s="60">
        <f t="shared" ref="X197" si="323">+U197-W197</f>
        <v>0</v>
      </c>
      <c r="Y197" s="61">
        <f t="shared" si="219"/>
        <v>1</v>
      </c>
      <c r="Z197" s="61">
        <f t="shared" si="220"/>
        <v>0</v>
      </c>
      <c r="AA197" s="61">
        <f t="shared" si="221"/>
        <v>0</v>
      </c>
      <c r="AB197" s="61">
        <f t="shared" si="222"/>
        <v>0</v>
      </c>
      <c r="AC197" s="62" t="s">
        <v>41</v>
      </c>
    </row>
    <row r="198" spans="1:29" ht="84.75" customHeight="1" x14ac:dyDescent="0.25">
      <c r="A198" s="46" t="s">
        <v>345</v>
      </c>
      <c r="B198" s="47" t="s">
        <v>38</v>
      </c>
      <c r="C198" s="47">
        <v>10</v>
      </c>
      <c r="D198" s="47" t="s">
        <v>39</v>
      </c>
      <c r="E198" s="105" t="s">
        <v>346</v>
      </c>
      <c r="F198" s="50">
        <f t="shared" ref="F198:U200" si="324">+F199</f>
        <v>443201573124</v>
      </c>
      <c r="G198" s="50">
        <f t="shared" si="324"/>
        <v>0</v>
      </c>
      <c r="H198" s="50">
        <f t="shared" si="324"/>
        <v>0</v>
      </c>
      <c r="I198" s="50">
        <f t="shared" si="324"/>
        <v>0</v>
      </c>
      <c r="J198" s="50">
        <f t="shared" si="324"/>
        <v>0</v>
      </c>
      <c r="K198" s="50">
        <f t="shared" si="324"/>
        <v>0</v>
      </c>
      <c r="L198" s="50">
        <f t="shared" si="270"/>
        <v>0</v>
      </c>
      <c r="M198" s="50">
        <f t="shared" si="324"/>
        <v>443201573124</v>
      </c>
      <c r="N198" s="51">
        <f t="shared" si="300"/>
        <v>4.3233310256962379E-2</v>
      </c>
      <c r="O198" s="50">
        <f t="shared" si="324"/>
        <v>0</v>
      </c>
      <c r="P198" s="50">
        <f t="shared" si="324"/>
        <v>443201573124</v>
      </c>
      <c r="Q198" s="50">
        <f t="shared" si="324"/>
        <v>0</v>
      </c>
      <c r="R198" s="50">
        <f t="shared" si="324"/>
        <v>443201573124</v>
      </c>
      <c r="S198" s="50">
        <f t="shared" si="324"/>
        <v>0</v>
      </c>
      <c r="T198" s="50">
        <f t="shared" si="324"/>
        <v>0</v>
      </c>
      <c r="U198" s="50">
        <f t="shared" si="324"/>
        <v>98830717629</v>
      </c>
      <c r="V198" s="50">
        <f t="shared" ref="P198:X200" si="325">+V199</f>
        <v>344370855495</v>
      </c>
      <c r="W198" s="50">
        <f t="shared" si="325"/>
        <v>98830717629</v>
      </c>
      <c r="X198" s="50">
        <f t="shared" si="325"/>
        <v>0</v>
      </c>
      <c r="Y198" s="52">
        <f t="shared" si="219"/>
        <v>1</v>
      </c>
      <c r="Z198" s="52">
        <f t="shared" si="220"/>
        <v>0.22299270494996393</v>
      </c>
      <c r="AA198" s="52">
        <f t="shared" si="221"/>
        <v>0.22299270494996393</v>
      </c>
      <c r="AB198" s="52">
        <f t="shared" si="222"/>
        <v>0.22299270494996393</v>
      </c>
      <c r="AC198" s="53">
        <f t="shared" si="223"/>
        <v>1</v>
      </c>
    </row>
    <row r="199" spans="1:29" ht="84.75" customHeight="1" x14ac:dyDescent="0.25">
      <c r="A199" s="46" t="s">
        <v>347</v>
      </c>
      <c r="B199" s="47" t="s">
        <v>38</v>
      </c>
      <c r="C199" s="47">
        <v>10</v>
      </c>
      <c r="D199" s="47" t="s">
        <v>39</v>
      </c>
      <c r="E199" s="105" t="s">
        <v>258</v>
      </c>
      <c r="F199" s="50">
        <f t="shared" si="324"/>
        <v>443201573124</v>
      </c>
      <c r="G199" s="50">
        <f t="shared" si="324"/>
        <v>0</v>
      </c>
      <c r="H199" s="50">
        <f t="shared" si="324"/>
        <v>0</v>
      </c>
      <c r="I199" s="50">
        <f t="shared" si="324"/>
        <v>0</v>
      </c>
      <c r="J199" s="50">
        <f t="shared" si="324"/>
        <v>0</v>
      </c>
      <c r="K199" s="50">
        <f t="shared" si="324"/>
        <v>0</v>
      </c>
      <c r="L199" s="50">
        <f t="shared" si="270"/>
        <v>0</v>
      </c>
      <c r="M199" s="50">
        <f t="shared" si="324"/>
        <v>443201573124</v>
      </c>
      <c r="N199" s="51">
        <f t="shared" si="300"/>
        <v>4.3233310256962379E-2</v>
      </c>
      <c r="O199" s="50">
        <f t="shared" si="324"/>
        <v>0</v>
      </c>
      <c r="P199" s="50">
        <f t="shared" si="325"/>
        <v>443201573124</v>
      </c>
      <c r="Q199" s="50">
        <f t="shared" si="325"/>
        <v>0</v>
      </c>
      <c r="R199" s="50">
        <f t="shared" si="325"/>
        <v>443201573124</v>
      </c>
      <c r="S199" s="50">
        <f t="shared" si="325"/>
        <v>0</v>
      </c>
      <c r="T199" s="50">
        <f t="shared" si="325"/>
        <v>0</v>
      </c>
      <c r="U199" s="50">
        <f t="shared" si="324"/>
        <v>98830717629</v>
      </c>
      <c r="V199" s="50">
        <f t="shared" si="325"/>
        <v>344370855495</v>
      </c>
      <c r="W199" s="50">
        <f t="shared" si="325"/>
        <v>98830717629</v>
      </c>
      <c r="X199" s="50">
        <f t="shared" si="325"/>
        <v>0</v>
      </c>
      <c r="Y199" s="52">
        <f t="shared" si="219"/>
        <v>1</v>
      </c>
      <c r="Z199" s="52">
        <f t="shared" si="220"/>
        <v>0.22299270494996393</v>
      </c>
      <c r="AA199" s="52">
        <f t="shared" si="221"/>
        <v>0.22299270494996393</v>
      </c>
      <c r="AB199" s="52">
        <f t="shared" si="222"/>
        <v>0.22299270494996393</v>
      </c>
      <c r="AC199" s="53">
        <f t="shared" si="223"/>
        <v>1</v>
      </c>
    </row>
    <row r="200" spans="1:29" ht="42" customHeight="1" x14ac:dyDescent="0.25">
      <c r="A200" s="46" t="s">
        <v>348</v>
      </c>
      <c r="B200" s="47" t="s">
        <v>38</v>
      </c>
      <c r="C200" s="47">
        <v>10</v>
      </c>
      <c r="D200" s="47" t="s">
        <v>39</v>
      </c>
      <c r="E200" s="48" t="s">
        <v>267</v>
      </c>
      <c r="F200" s="50">
        <f t="shared" si="324"/>
        <v>443201573124</v>
      </c>
      <c r="G200" s="50">
        <f t="shared" si="324"/>
        <v>0</v>
      </c>
      <c r="H200" s="50">
        <f t="shared" si="324"/>
        <v>0</v>
      </c>
      <c r="I200" s="50">
        <f t="shared" si="324"/>
        <v>0</v>
      </c>
      <c r="J200" s="50">
        <f t="shared" si="324"/>
        <v>0</v>
      </c>
      <c r="K200" s="50">
        <f t="shared" si="324"/>
        <v>0</v>
      </c>
      <c r="L200" s="50">
        <f t="shared" si="270"/>
        <v>0</v>
      </c>
      <c r="M200" s="50">
        <f t="shared" si="324"/>
        <v>443201573124</v>
      </c>
      <c r="N200" s="51">
        <f t="shared" si="300"/>
        <v>4.3233310256962379E-2</v>
      </c>
      <c r="O200" s="50">
        <f t="shared" si="324"/>
        <v>0</v>
      </c>
      <c r="P200" s="50">
        <f t="shared" si="325"/>
        <v>443201573124</v>
      </c>
      <c r="Q200" s="50">
        <f t="shared" si="325"/>
        <v>0</v>
      </c>
      <c r="R200" s="50">
        <f t="shared" si="325"/>
        <v>443201573124</v>
      </c>
      <c r="S200" s="50">
        <f t="shared" si="325"/>
        <v>0</v>
      </c>
      <c r="T200" s="50">
        <f t="shared" si="325"/>
        <v>0</v>
      </c>
      <c r="U200" s="50">
        <f t="shared" si="324"/>
        <v>98830717629</v>
      </c>
      <c r="V200" s="50">
        <f t="shared" si="325"/>
        <v>344370855495</v>
      </c>
      <c r="W200" s="50">
        <f t="shared" si="325"/>
        <v>98830717629</v>
      </c>
      <c r="X200" s="50">
        <f t="shared" si="325"/>
        <v>0</v>
      </c>
      <c r="Y200" s="52">
        <f t="shared" si="219"/>
        <v>1</v>
      </c>
      <c r="Z200" s="52">
        <f t="shared" si="220"/>
        <v>0.22299270494996393</v>
      </c>
      <c r="AA200" s="52">
        <f t="shared" si="221"/>
        <v>0.22299270494996393</v>
      </c>
      <c r="AB200" s="52">
        <f t="shared" si="222"/>
        <v>0.22299270494996393</v>
      </c>
      <c r="AC200" s="53">
        <f t="shared" si="223"/>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70"/>
        <v>0</v>
      </c>
      <c r="M201" s="58">
        <f>+F201+L201</f>
        <v>443201573124</v>
      </c>
      <c r="N201" s="59">
        <f t="shared" si="300"/>
        <v>4.3233310256962379E-2</v>
      </c>
      <c r="O201" s="57">
        <v>0</v>
      </c>
      <c r="P201" s="57">
        <v>443201573124</v>
      </c>
      <c r="Q201" s="57">
        <f t="shared" ref="Q201" si="326">M201-P201</f>
        <v>0</v>
      </c>
      <c r="R201" s="109">
        <v>443201573124</v>
      </c>
      <c r="S201" s="57">
        <f t="shared" ref="S201" si="327">+M201-R201</f>
        <v>0</v>
      </c>
      <c r="T201" s="57">
        <f>P201-R201</f>
        <v>0</v>
      </c>
      <c r="U201" s="109">
        <v>98830717629</v>
      </c>
      <c r="V201" s="57">
        <f t="shared" ref="V201" si="328">+R201-U201</f>
        <v>344370855495</v>
      </c>
      <c r="W201" s="109">
        <v>98830717629</v>
      </c>
      <c r="X201" s="60">
        <f t="shared" ref="X201" si="329">+U201-W201</f>
        <v>0</v>
      </c>
      <c r="Y201" s="61">
        <f t="shared" ref="Y201:Y264" si="330">+R201/M201</f>
        <v>1</v>
      </c>
      <c r="Z201" s="61">
        <f t="shared" ref="Z201:Z264" si="331">+U201/M201</f>
        <v>0.22299270494996393</v>
      </c>
      <c r="AA201" s="61">
        <f t="shared" ref="AA201:AA264" si="332">+W201/M201</f>
        <v>0.22299270494996393</v>
      </c>
      <c r="AB201" s="61">
        <f t="shared" ref="AB201:AB260" si="333">+U201/R201</f>
        <v>0.22299270494996393</v>
      </c>
      <c r="AC201" s="62">
        <f t="shared" ref="AC201:AC217" si="334">+W201/U201</f>
        <v>1</v>
      </c>
    </row>
    <row r="202" spans="1:29" ht="71.25" customHeight="1" x14ac:dyDescent="0.25">
      <c r="A202" s="46" t="s">
        <v>350</v>
      </c>
      <c r="B202" s="47" t="s">
        <v>38</v>
      </c>
      <c r="C202" s="47">
        <v>10</v>
      </c>
      <c r="D202" s="47" t="s">
        <v>39</v>
      </c>
      <c r="E202" s="105" t="s">
        <v>351</v>
      </c>
      <c r="F202" s="50">
        <f t="shared" ref="F202:U208" si="335">+F203</f>
        <v>148478830384</v>
      </c>
      <c r="G202" s="50">
        <f t="shared" si="335"/>
        <v>0</v>
      </c>
      <c r="H202" s="50">
        <f t="shared" si="335"/>
        <v>0</v>
      </c>
      <c r="I202" s="50">
        <f t="shared" si="335"/>
        <v>0</v>
      </c>
      <c r="J202" s="50">
        <f t="shared" si="335"/>
        <v>0</v>
      </c>
      <c r="K202" s="50">
        <f t="shared" si="335"/>
        <v>0</v>
      </c>
      <c r="L202" s="50">
        <f t="shared" si="270"/>
        <v>0</v>
      </c>
      <c r="M202" s="50">
        <f t="shared" si="335"/>
        <v>148478830384</v>
      </c>
      <c r="N202" s="51">
        <f t="shared" si="300"/>
        <v>1.4483773817261196E-2</v>
      </c>
      <c r="O202" s="50">
        <f t="shared" si="335"/>
        <v>0</v>
      </c>
      <c r="P202" s="50">
        <f t="shared" si="335"/>
        <v>148478830384</v>
      </c>
      <c r="Q202" s="50">
        <f t="shared" si="335"/>
        <v>0</v>
      </c>
      <c r="R202" s="50">
        <f t="shared" si="335"/>
        <v>148478830384</v>
      </c>
      <c r="S202" s="50">
        <f t="shared" si="335"/>
        <v>0</v>
      </c>
      <c r="T202" s="50">
        <f t="shared" si="335"/>
        <v>0</v>
      </c>
      <c r="U202" s="50">
        <f t="shared" si="335"/>
        <v>20190328806</v>
      </c>
      <c r="V202" s="50">
        <f t="shared" ref="V202:X204" si="336">+V203</f>
        <v>128288501578</v>
      </c>
      <c r="W202" s="50">
        <f t="shared" si="336"/>
        <v>20190328806</v>
      </c>
      <c r="X202" s="50">
        <f t="shared" si="336"/>
        <v>0</v>
      </c>
      <c r="Y202" s="52">
        <f t="shared" si="330"/>
        <v>1</v>
      </c>
      <c r="Z202" s="52">
        <f t="shared" si="331"/>
        <v>0.13598119512245094</v>
      </c>
      <c r="AA202" s="52">
        <f t="shared" si="332"/>
        <v>0.13598119512245094</v>
      </c>
      <c r="AB202" s="52">
        <f t="shared" si="333"/>
        <v>0.13598119512245094</v>
      </c>
      <c r="AC202" s="53">
        <f t="shared" si="334"/>
        <v>1</v>
      </c>
    </row>
    <row r="203" spans="1:29" ht="87" customHeight="1" x14ac:dyDescent="0.25">
      <c r="A203" s="46" t="s">
        <v>352</v>
      </c>
      <c r="B203" s="47" t="s">
        <v>38</v>
      </c>
      <c r="C203" s="47">
        <v>10</v>
      </c>
      <c r="D203" s="47" t="s">
        <v>39</v>
      </c>
      <c r="E203" s="105" t="s">
        <v>258</v>
      </c>
      <c r="F203" s="50">
        <f t="shared" si="335"/>
        <v>148478830384</v>
      </c>
      <c r="G203" s="50">
        <f t="shared" si="335"/>
        <v>0</v>
      </c>
      <c r="H203" s="50">
        <f t="shared" si="335"/>
        <v>0</v>
      </c>
      <c r="I203" s="50">
        <f t="shared" si="335"/>
        <v>0</v>
      </c>
      <c r="J203" s="50">
        <f t="shared" si="335"/>
        <v>0</v>
      </c>
      <c r="K203" s="50">
        <f t="shared" si="335"/>
        <v>0</v>
      </c>
      <c r="L203" s="50">
        <f t="shared" si="270"/>
        <v>0</v>
      </c>
      <c r="M203" s="50">
        <f t="shared" si="335"/>
        <v>148478830384</v>
      </c>
      <c r="N203" s="51">
        <f t="shared" si="300"/>
        <v>1.4483773817261196E-2</v>
      </c>
      <c r="O203" s="50">
        <f t="shared" si="335"/>
        <v>0</v>
      </c>
      <c r="P203" s="50">
        <f t="shared" si="335"/>
        <v>148478830384</v>
      </c>
      <c r="Q203" s="50">
        <f t="shared" si="335"/>
        <v>0</v>
      </c>
      <c r="R203" s="50">
        <f t="shared" si="335"/>
        <v>148478830384</v>
      </c>
      <c r="S203" s="50">
        <f t="shared" si="335"/>
        <v>0</v>
      </c>
      <c r="T203" s="50">
        <f t="shared" si="335"/>
        <v>0</v>
      </c>
      <c r="U203" s="50">
        <f t="shared" si="335"/>
        <v>20190328806</v>
      </c>
      <c r="V203" s="50">
        <f t="shared" si="336"/>
        <v>128288501578</v>
      </c>
      <c r="W203" s="50">
        <f t="shared" si="336"/>
        <v>20190328806</v>
      </c>
      <c r="X203" s="50">
        <f t="shared" si="336"/>
        <v>0</v>
      </c>
      <c r="Y203" s="52">
        <f t="shared" si="330"/>
        <v>1</v>
      </c>
      <c r="Z203" s="52">
        <f t="shared" si="331"/>
        <v>0.13598119512245094</v>
      </c>
      <c r="AA203" s="52">
        <f t="shared" si="332"/>
        <v>0.13598119512245094</v>
      </c>
      <c r="AB203" s="52">
        <f t="shared" si="333"/>
        <v>0.13598119512245094</v>
      </c>
      <c r="AC203" s="53">
        <f t="shared" si="334"/>
        <v>1</v>
      </c>
    </row>
    <row r="204" spans="1:29" ht="42" customHeight="1" x14ac:dyDescent="0.25">
      <c r="A204" s="46" t="s">
        <v>353</v>
      </c>
      <c r="B204" s="47" t="s">
        <v>38</v>
      </c>
      <c r="C204" s="47">
        <v>10</v>
      </c>
      <c r="D204" s="47" t="s">
        <v>39</v>
      </c>
      <c r="E204" s="105" t="s">
        <v>267</v>
      </c>
      <c r="F204" s="50">
        <f t="shared" si="335"/>
        <v>148478830384</v>
      </c>
      <c r="G204" s="50">
        <f t="shared" si="335"/>
        <v>0</v>
      </c>
      <c r="H204" s="50">
        <f t="shared" si="335"/>
        <v>0</v>
      </c>
      <c r="I204" s="50">
        <f t="shared" si="335"/>
        <v>0</v>
      </c>
      <c r="J204" s="50">
        <f t="shared" si="335"/>
        <v>0</v>
      </c>
      <c r="K204" s="50">
        <f t="shared" si="335"/>
        <v>0</v>
      </c>
      <c r="L204" s="50">
        <f t="shared" si="270"/>
        <v>0</v>
      </c>
      <c r="M204" s="50">
        <f t="shared" si="335"/>
        <v>148478830384</v>
      </c>
      <c r="N204" s="51">
        <f t="shared" si="300"/>
        <v>1.4483773817261196E-2</v>
      </c>
      <c r="O204" s="50">
        <f t="shared" si="335"/>
        <v>0</v>
      </c>
      <c r="P204" s="50">
        <f t="shared" si="335"/>
        <v>148478830384</v>
      </c>
      <c r="Q204" s="50">
        <f t="shared" si="335"/>
        <v>0</v>
      </c>
      <c r="R204" s="50">
        <f t="shared" si="335"/>
        <v>148478830384</v>
      </c>
      <c r="S204" s="50">
        <f t="shared" si="335"/>
        <v>0</v>
      </c>
      <c r="T204" s="50">
        <f t="shared" si="335"/>
        <v>0</v>
      </c>
      <c r="U204" s="50">
        <f t="shared" si="335"/>
        <v>20190328806</v>
      </c>
      <c r="V204" s="50">
        <f t="shared" si="336"/>
        <v>128288501578</v>
      </c>
      <c r="W204" s="50">
        <f t="shared" si="336"/>
        <v>20190328806</v>
      </c>
      <c r="X204" s="50">
        <f t="shared" si="336"/>
        <v>0</v>
      </c>
      <c r="Y204" s="52">
        <f t="shared" si="330"/>
        <v>1</v>
      </c>
      <c r="Z204" s="52">
        <f t="shared" si="331"/>
        <v>0.13598119512245094</v>
      </c>
      <c r="AA204" s="52">
        <f t="shared" si="332"/>
        <v>0.13598119512245094</v>
      </c>
      <c r="AB204" s="52">
        <f t="shared" si="333"/>
        <v>0.13598119512245094</v>
      </c>
      <c r="AC204" s="53">
        <f t="shared" si="334"/>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70"/>
        <v>0</v>
      </c>
      <c r="M205" s="58">
        <f>+F205+L205</f>
        <v>148478830384</v>
      </c>
      <c r="N205" s="59">
        <f t="shared" si="300"/>
        <v>1.4483773817261196E-2</v>
      </c>
      <c r="O205" s="57">
        <v>0</v>
      </c>
      <c r="P205" s="57">
        <v>148478830384</v>
      </c>
      <c r="Q205" s="57">
        <f t="shared" ref="Q205" si="337">M205-P205</f>
        <v>0</v>
      </c>
      <c r="R205" s="109">
        <v>148478830384</v>
      </c>
      <c r="S205" s="57">
        <f t="shared" ref="S205" si="338">+M205-R205</f>
        <v>0</v>
      </c>
      <c r="T205" s="57">
        <f>P205-R205</f>
        <v>0</v>
      </c>
      <c r="U205" s="109">
        <v>20190328806</v>
      </c>
      <c r="V205" s="57">
        <f t="shared" ref="V205" si="339">+R205-U205</f>
        <v>128288501578</v>
      </c>
      <c r="W205" s="109">
        <v>20190328806</v>
      </c>
      <c r="X205" s="60">
        <f t="shared" ref="X205" si="340">+U205-W205</f>
        <v>0</v>
      </c>
      <c r="Y205" s="61">
        <f t="shared" si="330"/>
        <v>1</v>
      </c>
      <c r="Z205" s="61">
        <f t="shared" si="331"/>
        <v>0.13598119512245094</v>
      </c>
      <c r="AA205" s="61">
        <f t="shared" si="332"/>
        <v>0.13598119512245094</v>
      </c>
      <c r="AB205" s="61">
        <f t="shared" si="333"/>
        <v>0.13598119512245094</v>
      </c>
      <c r="AC205" s="62">
        <f t="shared" si="334"/>
        <v>1</v>
      </c>
    </row>
    <row r="206" spans="1:29" ht="94.5" customHeight="1" x14ac:dyDescent="0.25">
      <c r="A206" s="46" t="s">
        <v>355</v>
      </c>
      <c r="B206" s="47" t="s">
        <v>38</v>
      </c>
      <c r="C206" s="47">
        <v>10</v>
      </c>
      <c r="D206" s="47" t="s">
        <v>39</v>
      </c>
      <c r="E206" s="105" t="s">
        <v>356</v>
      </c>
      <c r="F206" s="50">
        <f t="shared" ref="F206:U208" si="341">+F207</f>
        <v>440897072997</v>
      </c>
      <c r="G206" s="50">
        <f t="shared" si="341"/>
        <v>0</v>
      </c>
      <c r="H206" s="50">
        <f t="shared" si="341"/>
        <v>0</v>
      </c>
      <c r="I206" s="50">
        <f t="shared" si="341"/>
        <v>0</v>
      </c>
      <c r="J206" s="50">
        <f t="shared" si="341"/>
        <v>0</v>
      </c>
      <c r="K206" s="50">
        <f t="shared" si="341"/>
        <v>0</v>
      </c>
      <c r="L206" s="50">
        <f t="shared" si="270"/>
        <v>0</v>
      </c>
      <c r="M206" s="50">
        <f t="shared" si="341"/>
        <v>440897072997</v>
      </c>
      <c r="N206" s="51">
        <f t="shared" si="300"/>
        <v>4.3008511485885081E-2</v>
      </c>
      <c r="O206" s="50">
        <f t="shared" si="341"/>
        <v>0</v>
      </c>
      <c r="P206" s="50">
        <f t="shared" si="341"/>
        <v>440897072997</v>
      </c>
      <c r="Q206" s="50">
        <f t="shared" si="335"/>
        <v>0</v>
      </c>
      <c r="R206" s="50">
        <f t="shared" si="341"/>
        <v>440897072997</v>
      </c>
      <c r="S206" s="50">
        <f t="shared" si="341"/>
        <v>0</v>
      </c>
      <c r="T206" s="50">
        <f t="shared" si="341"/>
        <v>0</v>
      </c>
      <c r="U206" s="50">
        <f t="shared" si="341"/>
        <v>91537433236</v>
      </c>
      <c r="V206" s="50">
        <f t="shared" ref="P206:X208" si="342">+V207</f>
        <v>349359639761</v>
      </c>
      <c r="W206" s="50">
        <f t="shared" si="342"/>
        <v>91537433236</v>
      </c>
      <c r="X206" s="50">
        <f t="shared" si="342"/>
        <v>0</v>
      </c>
      <c r="Y206" s="52">
        <f t="shared" si="330"/>
        <v>1</v>
      </c>
      <c r="Z206" s="52">
        <f t="shared" si="331"/>
        <v>0.20761633234209032</v>
      </c>
      <c r="AA206" s="52">
        <f t="shared" si="332"/>
        <v>0.20761633234209032</v>
      </c>
      <c r="AB206" s="52">
        <f t="shared" si="333"/>
        <v>0.20761633234209032</v>
      </c>
      <c r="AC206" s="53">
        <f t="shared" si="334"/>
        <v>1</v>
      </c>
    </row>
    <row r="207" spans="1:29" ht="78" customHeight="1" x14ac:dyDescent="0.25">
      <c r="A207" s="46" t="s">
        <v>357</v>
      </c>
      <c r="B207" s="47" t="s">
        <v>38</v>
      </c>
      <c r="C207" s="47">
        <v>10</v>
      </c>
      <c r="D207" s="47" t="s">
        <v>39</v>
      </c>
      <c r="E207" s="105" t="s">
        <v>258</v>
      </c>
      <c r="F207" s="50">
        <f t="shared" si="341"/>
        <v>440897072997</v>
      </c>
      <c r="G207" s="50">
        <f t="shared" si="341"/>
        <v>0</v>
      </c>
      <c r="H207" s="50">
        <f t="shared" si="341"/>
        <v>0</v>
      </c>
      <c r="I207" s="50">
        <f t="shared" si="341"/>
        <v>0</v>
      </c>
      <c r="J207" s="50">
        <f t="shared" si="341"/>
        <v>0</v>
      </c>
      <c r="K207" s="50">
        <f t="shared" si="341"/>
        <v>0</v>
      </c>
      <c r="L207" s="50">
        <f t="shared" si="270"/>
        <v>0</v>
      </c>
      <c r="M207" s="50">
        <f t="shared" si="341"/>
        <v>440897072997</v>
      </c>
      <c r="N207" s="51">
        <f t="shared" si="300"/>
        <v>4.3008511485885081E-2</v>
      </c>
      <c r="O207" s="50">
        <f t="shared" si="341"/>
        <v>0</v>
      </c>
      <c r="P207" s="50">
        <f t="shared" si="342"/>
        <v>440897072997</v>
      </c>
      <c r="Q207" s="50">
        <f t="shared" si="335"/>
        <v>0</v>
      </c>
      <c r="R207" s="50">
        <f t="shared" si="342"/>
        <v>440897072997</v>
      </c>
      <c r="S207" s="50">
        <f t="shared" si="342"/>
        <v>0</v>
      </c>
      <c r="T207" s="50">
        <f t="shared" si="342"/>
        <v>0</v>
      </c>
      <c r="U207" s="50">
        <f t="shared" si="341"/>
        <v>91537433236</v>
      </c>
      <c r="V207" s="50">
        <f t="shared" si="342"/>
        <v>349359639761</v>
      </c>
      <c r="W207" s="50">
        <f t="shared" si="342"/>
        <v>91537433236</v>
      </c>
      <c r="X207" s="50">
        <f t="shared" si="342"/>
        <v>0</v>
      </c>
      <c r="Y207" s="52">
        <f t="shared" si="330"/>
        <v>1</v>
      </c>
      <c r="Z207" s="52">
        <f t="shared" si="331"/>
        <v>0.20761633234209032</v>
      </c>
      <c r="AA207" s="52">
        <f t="shared" si="332"/>
        <v>0.20761633234209032</v>
      </c>
      <c r="AB207" s="52">
        <f t="shared" si="333"/>
        <v>0.20761633234209032</v>
      </c>
      <c r="AC207" s="53">
        <f t="shared" si="334"/>
        <v>1</v>
      </c>
    </row>
    <row r="208" spans="1:29" ht="42" customHeight="1" x14ac:dyDescent="0.25">
      <c r="A208" s="46" t="s">
        <v>358</v>
      </c>
      <c r="B208" s="47" t="s">
        <v>38</v>
      </c>
      <c r="C208" s="47">
        <v>10</v>
      </c>
      <c r="D208" s="47" t="s">
        <v>39</v>
      </c>
      <c r="E208" s="48" t="s">
        <v>267</v>
      </c>
      <c r="F208" s="50">
        <f t="shared" si="341"/>
        <v>440897072997</v>
      </c>
      <c r="G208" s="50">
        <f t="shared" si="341"/>
        <v>0</v>
      </c>
      <c r="H208" s="50">
        <f t="shared" si="341"/>
        <v>0</v>
      </c>
      <c r="I208" s="50">
        <f t="shared" si="341"/>
        <v>0</v>
      </c>
      <c r="J208" s="50">
        <f t="shared" si="341"/>
        <v>0</v>
      </c>
      <c r="K208" s="50">
        <f t="shared" si="341"/>
        <v>0</v>
      </c>
      <c r="L208" s="50">
        <f t="shared" si="270"/>
        <v>0</v>
      </c>
      <c r="M208" s="50">
        <f t="shared" si="341"/>
        <v>440897072997</v>
      </c>
      <c r="N208" s="51">
        <f t="shared" si="300"/>
        <v>4.3008511485885081E-2</v>
      </c>
      <c r="O208" s="50">
        <f t="shared" si="341"/>
        <v>0</v>
      </c>
      <c r="P208" s="50">
        <f t="shared" si="342"/>
        <v>440897072997</v>
      </c>
      <c r="Q208" s="50">
        <f t="shared" si="335"/>
        <v>0</v>
      </c>
      <c r="R208" s="50">
        <f t="shared" si="342"/>
        <v>440897072997</v>
      </c>
      <c r="S208" s="50">
        <f t="shared" si="342"/>
        <v>0</v>
      </c>
      <c r="T208" s="50">
        <f t="shared" si="342"/>
        <v>0</v>
      </c>
      <c r="U208" s="50">
        <f t="shared" si="341"/>
        <v>91537433236</v>
      </c>
      <c r="V208" s="50">
        <f t="shared" si="342"/>
        <v>349359639761</v>
      </c>
      <c r="W208" s="50">
        <f t="shared" si="342"/>
        <v>91537433236</v>
      </c>
      <c r="X208" s="50">
        <f t="shared" si="342"/>
        <v>0</v>
      </c>
      <c r="Y208" s="52">
        <f t="shared" si="330"/>
        <v>1</v>
      </c>
      <c r="Z208" s="52">
        <f t="shared" si="331"/>
        <v>0.20761633234209032</v>
      </c>
      <c r="AA208" s="52">
        <f t="shared" si="332"/>
        <v>0.20761633234209032</v>
      </c>
      <c r="AB208" s="52">
        <f t="shared" si="333"/>
        <v>0.20761633234209032</v>
      </c>
      <c r="AC208" s="53">
        <f t="shared" si="334"/>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70"/>
        <v>0</v>
      </c>
      <c r="M209" s="58">
        <f>+F209+L209</f>
        <v>440897072997</v>
      </c>
      <c r="N209" s="59">
        <f t="shared" si="300"/>
        <v>4.3008511485885081E-2</v>
      </c>
      <c r="O209" s="57">
        <v>0</v>
      </c>
      <c r="P209" s="57">
        <v>440897072997</v>
      </c>
      <c r="Q209" s="57">
        <f t="shared" ref="Q209" si="343">M209-P209</f>
        <v>0</v>
      </c>
      <c r="R209" s="109">
        <v>440897072997</v>
      </c>
      <c r="S209" s="57">
        <f t="shared" ref="S209" si="344">+M209-R209</f>
        <v>0</v>
      </c>
      <c r="T209" s="57">
        <f>P209-R209</f>
        <v>0</v>
      </c>
      <c r="U209" s="109">
        <v>91537433236</v>
      </c>
      <c r="V209" s="57">
        <f t="shared" ref="V209" si="345">+R209-U209</f>
        <v>349359639761</v>
      </c>
      <c r="W209" s="109">
        <v>91537433236</v>
      </c>
      <c r="X209" s="60">
        <f t="shared" ref="X209" si="346">+U209-W209</f>
        <v>0</v>
      </c>
      <c r="Y209" s="61">
        <f t="shared" si="330"/>
        <v>1</v>
      </c>
      <c r="Z209" s="61">
        <f t="shared" si="331"/>
        <v>0.20761633234209032</v>
      </c>
      <c r="AA209" s="61">
        <f t="shared" si="332"/>
        <v>0.20761633234209032</v>
      </c>
      <c r="AB209" s="61">
        <f t="shared" si="333"/>
        <v>0.20761633234209032</v>
      </c>
      <c r="AC209" s="62">
        <f t="shared" si="334"/>
        <v>1</v>
      </c>
    </row>
    <row r="210" spans="1:29" ht="75.75" customHeight="1" x14ac:dyDescent="0.25">
      <c r="A210" s="46" t="s">
        <v>360</v>
      </c>
      <c r="B210" s="47" t="s">
        <v>38</v>
      </c>
      <c r="C210" s="47">
        <v>10</v>
      </c>
      <c r="D210" s="47" t="s">
        <v>39</v>
      </c>
      <c r="E210" s="105" t="s">
        <v>361</v>
      </c>
      <c r="F210" s="50">
        <f t="shared" ref="F210:U216" si="347">+F211</f>
        <v>80015521846</v>
      </c>
      <c r="G210" s="50">
        <f t="shared" si="347"/>
        <v>0</v>
      </c>
      <c r="H210" s="50">
        <f t="shared" si="347"/>
        <v>0</v>
      </c>
      <c r="I210" s="50">
        <f t="shared" si="347"/>
        <v>0</v>
      </c>
      <c r="J210" s="50">
        <f t="shared" si="347"/>
        <v>0</v>
      </c>
      <c r="K210" s="50">
        <f t="shared" si="347"/>
        <v>0</v>
      </c>
      <c r="L210" s="50">
        <f t="shared" si="270"/>
        <v>0</v>
      </c>
      <c r="M210" s="50">
        <f t="shared" si="347"/>
        <v>80015521846</v>
      </c>
      <c r="N210" s="51">
        <f t="shared" si="300"/>
        <v>7.8053330383216117E-3</v>
      </c>
      <c r="O210" s="50">
        <f t="shared" si="347"/>
        <v>0</v>
      </c>
      <c r="P210" s="50">
        <f t="shared" si="347"/>
        <v>80015521846</v>
      </c>
      <c r="Q210" s="50">
        <f t="shared" si="347"/>
        <v>0</v>
      </c>
      <c r="R210" s="50">
        <f t="shared" si="347"/>
        <v>80015521846</v>
      </c>
      <c r="S210" s="50">
        <f t="shared" si="347"/>
        <v>0</v>
      </c>
      <c r="T210" s="50">
        <f t="shared" si="347"/>
        <v>0</v>
      </c>
      <c r="U210" s="50">
        <f t="shared" si="347"/>
        <v>16817128222</v>
      </c>
      <c r="V210" s="50">
        <f t="shared" ref="V210:X212" si="348">+V211</f>
        <v>63198393624</v>
      </c>
      <c r="W210" s="50">
        <f t="shared" si="348"/>
        <v>16817128222</v>
      </c>
      <c r="X210" s="50">
        <f t="shared" si="348"/>
        <v>0</v>
      </c>
      <c r="Y210" s="52">
        <f t="shared" si="330"/>
        <v>1</v>
      </c>
      <c r="Z210" s="52">
        <f t="shared" si="331"/>
        <v>0.21017332430033628</v>
      </c>
      <c r="AA210" s="52">
        <f t="shared" si="332"/>
        <v>0.21017332430033628</v>
      </c>
      <c r="AB210" s="52">
        <f t="shared" si="333"/>
        <v>0.21017332430033628</v>
      </c>
      <c r="AC210" s="53">
        <f t="shared" si="334"/>
        <v>1</v>
      </c>
    </row>
    <row r="211" spans="1:29" ht="75.75" customHeight="1" x14ac:dyDescent="0.25">
      <c r="A211" s="46" t="s">
        <v>362</v>
      </c>
      <c r="B211" s="47" t="s">
        <v>38</v>
      </c>
      <c r="C211" s="47">
        <v>10</v>
      </c>
      <c r="D211" s="47" t="s">
        <v>39</v>
      </c>
      <c r="E211" s="105" t="s">
        <v>258</v>
      </c>
      <c r="F211" s="50">
        <f t="shared" si="347"/>
        <v>80015521846</v>
      </c>
      <c r="G211" s="50">
        <f t="shared" si="347"/>
        <v>0</v>
      </c>
      <c r="H211" s="50">
        <f t="shared" si="347"/>
        <v>0</v>
      </c>
      <c r="I211" s="50">
        <f t="shared" si="347"/>
        <v>0</v>
      </c>
      <c r="J211" s="50">
        <f t="shared" si="347"/>
        <v>0</v>
      </c>
      <c r="K211" s="50">
        <f t="shared" si="347"/>
        <v>0</v>
      </c>
      <c r="L211" s="50">
        <f t="shared" si="270"/>
        <v>0</v>
      </c>
      <c r="M211" s="50">
        <f t="shared" si="347"/>
        <v>80015521846</v>
      </c>
      <c r="N211" s="51">
        <f t="shared" si="300"/>
        <v>7.8053330383216117E-3</v>
      </c>
      <c r="O211" s="50">
        <f t="shared" si="347"/>
        <v>0</v>
      </c>
      <c r="P211" s="50">
        <f t="shared" si="347"/>
        <v>80015521846</v>
      </c>
      <c r="Q211" s="50">
        <f t="shared" si="347"/>
        <v>0</v>
      </c>
      <c r="R211" s="50">
        <f t="shared" si="347"/>
        <v>80015521846</v>
      </c>
      <c r="S211" s="50">
        <f t="shared" si="347"/>
        <v>0</v>
      </c>
      <c r="T211" s="50">
        <f t="shared" si="347"/>
        <v>0</v>
      </c>
      <c r="U211" s="50">
        <f t="shared" si="347"/>
        <v>16817128222</v>
      </c>
      <c r="V211" s="50">
        <f t="shared" si="348"/>
        <v>63198393624</v>
      </c>
      <c r="W211" s="50">
        <f t="shared" si="348"/>
        <v>16817128222</v>
      </c>
      <c r="X211" s="50">
        <f t="shared" si="348"/>
        <v>0</v>
      </c>
      <c r="Y211" s="52">
        <f t="shared" si="330"/>
        <v>1</v>
      </c>
      <c r="Z211" s="52">
        <f t="shared" si="331"/>
        <v>0.21017332430033628</v>
      </c>
      <c r="AA211" s="52">
        <f t="shared" si="332"/>
        <v>0.21017332430033628</v>
      </c>
      <c r="AB211" s="52">
        <f t="shared" si="333"/>
        <v>0.21017332430033628</v>
      </c>
      <c r="AC211" s="53">
        <f t="shared" si="334"/>
        <v>1</v>
      </c>
    </row>
    <row r="212" spans="1:29" ht="42" customHeight="1" x14ac:dyDescent="0.25">
      <c r="A212" s="46" t="s">
        <v>363</v>
      </c>
      <c r="B212" s="47" t="s">
        <v>38</v>
      </c>
      <c r="C212" s="47">
        <v>10</v>
      </c>
      <c r="D212" s="47" t="s">
        <v>39</v>
      </c>
      <c r="E212" s="105" t="s">
        <v>267</v>
      </c>
      <c r="F212" s="50">
        <f t="shared" si="347"/>
        <v>80015521846</v>
      </c>
      <c r="G212" s="50">
        <f t="shared" si="347"/>
        <v>0</v>
      </c>
      <c r="H212" s="50">
        <f t="shared" si="347"/>
        <v>0</v>
      </c>
      <c r="I212" s="50">
        <f t="shared" si="347"/>
        <v>0</v>
      </c>
      <c r="J212" s="50">
        <f t="shared" si="347"/>
        <v>0</v>
      </c>
      <c r="K212" s="50">
        <f t="shared" si="347"/>
        <v>0</v>
      </c>
      <c r="L212" s="50">
        <f t="shared" si="270"/>
        <v>0</v>
      </c>
      <c r="M212" s="50">
        <f t="shared" si="347"/>
        <v>80015521846</v>
      </c>
      <c r="N212" s="51">
        <f t="shared" si="300"/>
        <v>7.8053330383216117E-3</v>
      </c>
      <c r="O212" s="50">
        <f t="shared" si="347"/>
        <v>0</v>
      </c>
      <c r="P212" s="50">
        <f t="shared" si="347"/>
        <v>80015521846</v>
      </c>
      <c r="Q212" s="50">
        <f t="shared" si="347"/>
        <v>0</v>
      </c>
      <c r="R212" s="50">
        <f t="shared" si="347"/>
        <v>80015521846</v>
      </c>
      <c r="S212" s="50">
        <f t="shared" si="347"/>
        <v>0</v>
      </c>
      <c r="T212" s="50">
        <f t="shared" si="347"/>
        <v>0</v>
      </c>
      <c r="U212" s="50">
        <f t="shared" si="347"/>
        <v>16817128222</v>
      </c>
      <c r="V212" s="50">
        <f t="shared" si="348"/>
        <v>63198393624</v>
      </c>
      <c r="W212" s="50">
        <f t="shared" si="348"/>
        <v>16817128222</v>
      </c>
      <c r="X212" s="50">
        <f t="shared" si="348"/>
        <v>0</v>
      </c>
      <c r="Y212" s="52">
        <f t="shared" si="330"/>
        <v>1</v>
      </c>
      <c r="Z212" s="52">
        <f t="shared" si="331"/>
        <v>0.21017332430033628</v>
      </c>
      <c r="AA212" s="52">
        <f t="shared" si="332"/>
        <v>0.21017332430033628</v>
      </c>
      <c r="AB212" s="52">
        <f t="shared" si="333"/>
        <v>0.21017332430033628</v>
      </c>
      <c r="AC212" s="53">
        <f t="shared" si="334"/>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70"/>
        <v>0</v>
      </c>
      <c r="M213" s="58">
        <f>+F213+L213</f>
        <v>80015521846</v>
      </c>
      <c r="N213" s="59">
        <f t="shared" si="300"/>
        <v>7.8053330383216117E-3</v>
      </c>
      <c r="O213" s="57">
        <v>0</v>
      </c>
      <c r="P213" s="57">
        <v>80015521846</v>
      </c>
      <c r="Q213" s="57">
        <f t="shared" ref="Q213" si="349">M213-P213</f>
        <v>0</v>
      </c>
      <c r="R213" s="109">
        <v>80015521846</v>
      </c>
      <c r="S213" s="57">
        <f t="shared" ref="S213" si="350">+M213-R213</f>
        <v>0</v>
      </c>
      <c r="T213" s="57">
        <f>P213-R213</f>
        <v>0</v>
      </c>
      <c r="U213" s="109">
        <v>16817128222</v>
      </c>
      <c r="V213" s="57">
        <f t="shared" ref="V213" si="351">+R213-U213</f>
        <v>63198393624</v>
      </c>
      <c r="W213" s="109">
        <v>16817128222</v>
      </c>
      <c r="X213" s="60">
        <f t="shared" ref="X213" si="352">+U213-W213</f>
        <v>0</v>
      </c>
      <c r="Y213" s="61">
        <f t="shared" si="330"/>
        <v>1</v>
      </c>
      <c r="Z213" s="61">
        <f t="shared" si="331"/>
        <v>0.21017332430033628</v>
      </c>
      <c r="AA213" s="61">
        <f t="shared" si="332"/>
        <v>0.21017332430033628</v>
      </c>
      <c r="AB213" s="61">
        <f t="shared" si="333"/>
        <v>0.21017332430033628</v>
      </c>
      <c r="AC213" s="62">
        <f t="shared" si="334"/>
        <v>1</v>
      </c>
    </row>
    <row r="214" spans="1:29" ht="67.5" customHeight="1" x14ac:dyDescent="0.25">
      <c r="A214" s="46" t="s">
        <v>365</v>
      </c>
      <c r="B214" s="115" t="s">
        <v>38</v>
      </c>
      <c r="C214" s="47">
        <v>10</v>
      </c>
      <c r="D214" s="47" t="s">
        <v>39</v>
      </c>
      <c r="E214" s="105" t="s">
        <v>366</v>
      </c>
      <c r="F214" s="50">
        <f t="shared" ref="F214:U216" si="353">+F215</f>
        <v>46376806594</v>
      </c>
      <c r="G214" s="50">
        <f t="shared" si="353"/>
        <v>0</v>
      </c>
      <c r="H214" s="50">
        <f t="shared" si="353"/>
        <v>0</v>
      </c>
      <c r="I214" s="50">
        <f t="shared" si="353"/>
        <v>0</v>
      </c>
      <c r="J214" s="50">
        <f t="shared" si="353"/>
        <v>0</v>
      </c>
      <c r="K214" s="50">
        <f t="shared" si="353"/>
        <v>0</v>
      </c>
      <c r="L214" s="50">
        <f t="shared" si="270"/>
        <v>0</v>
      </c>
      <c r="M214" s="50">
        <f t="shared" si="353"/>
        <v>46376806594</v>
      </c>
      <c r="N214" s="51">
        <f t="shared" si="300"/>
        <v>4.523952507823276E-3</v>
      </c>
      <c r="O214" s="50">
        <f t="shared" si="353"/>
        <v>0</v>
      </c>
      <c r="P214" s="50">
        <f t="shared" si="353"/>
        <v>42178180645</v>
      </c>
      <c r="Q214" s="50">
        <f t="shared" si="347"/>
        <v>4198625949</v>
      </c>
      <c r="R214" s="50">
        <f t="shared" si="353"/>
        <v>42160742664</v>
      </c>
      <c r="S214" s="50">
        <f t="shared" si="353"/>
        <v>4216063930</v>
      </c>
      <c r="T214" s="50">
        <f t="shared" si="353"/>
        <v>17437981</v>
      </c>
      <c r="U214" s="50">
        <f t="shared" si="353"/>
        <v>1791564879</v>
      </c>
      <c r="V214" s="50">
        <f t="shared" ref="V214:X216" si="354">+V215</f>
        <v>40369177785</v>
      </c>
      <c r="W214" s="50">
        <f t="shared" si="354"/>
        <v>1536834234</v>
      </c>
      <c r="X214" s="50">
        <f t="shared" si="354"/>
        <v>254730645</v>
      </c>
      <c r="Y214" s="52">
        <f t="shared" si="330"/>
        <v>0.90909111170786272</v>
      </c>
      <c r="Z214" s="52">
        <f t="shared" si="331"/>
        <v>3.8630621868470431E-2</v>
      </c>
      <c r="AA214" s="52">
        <f t="shared" si="332"/>
        <v>3.3137991743459716E-2</v>
      </c>
      <c r="AB214" s="52">
        <f t="shared" si="333"/>
        <v>4.2493674584384689E-2</v>
      </c>
      <c r="AC214" s="53">
        <f t="shared" si="334"/>
        <v>0.85781667859989341</v>
      </c>
    </row>
    <row r="215" spans="1:29" ht="67.5" customHeight="1" x14ac:dyDescent="0.25">
      <c r="A215" s="46" t="s">
        <v>367</v>
      </c>
      <c r="B215" s="115" t="s">
        <v>38</v>
      </c>
      <c r="C215" s="47">
        <v>10</v>
      </c>
      <c r="D215" s="47" t="s">
        <v>39</v>
      </c>
      <c r="E215" s="105" t="s">
        <v>258</v>
      </c>
      <c r="F215" s="50">
        <f t="shared" si="353"/>
        <v>46376806594</v>
      </c>
      <c r="G215" s="50">
        <f t="shared" si="353"/>
        <v>0</v>
      </c>
      <c r="H215" s="50">
        <f t="shared" si="353"/>
        <v>0</v>
      </c>
      <c r="I215" s="50">
        <f t="shared" si="353"/>
        <v>0</v>
      </c>
      <c r="J215" s="50">
        <f t="shared" si="353"/>
        <v>0</v>
      </c>
      <c r="K215" s="50">
        <f t="shared" si="353"/>
        <v>0</v>
      </c>
      <c r="L215" s="50">
        <f t="shared" si="270"/>
        <v>0</v>
      </c>
      <c r="M215" s="50">
        <f t="shared" si="353"/>
        <v>46376806594</v>
      </c>
      <c r="N215" s="51">
        <f t="shared" si="300"/>
        <v>4.523952507823276E-3</v>
      </c>
      <c r="O215" s="50">
        <f t="shared" si="353"/>
        <v>0</v>
      </c>
      <c r="P215" s="50">
        <f t="shared" si="353"/>
        <v>42178180645</v>
      </c>
      <c r="Q215" s="50">
        <f t="shared" si="347"/>
        <v>4198625949</v>
      </c>
      <c r="R215" s="50">
        <f t="shared" si="353"/>
        <v>42160742664</v>
      </c>
      <c r="S215" s="50">
        <f t="shared" si="353"/>
        <v>4216063930</v>
      </c>
      <c r="T215" s="50">
        <f t="shared" si="353"/>
        <v>17437981</v>
      </c>
      <c r="U215" s="50">
        <f t="shared" si="353"/>
        <v>1791564879</v>
      </c>
      <c r="V215" s="50">
        <f t="shared" si="354"/>
        <v>40369177785</v>
      </c>
      <c r="W215" s="50">
        <f t="shared" si="354"/>
        <v>1536834234</v>
      </c>
      <c r="X215" s="50">
        <f t="shared" si="354"/>
        <v>254730645</v>
      </c>
      <c r="Y215" s="52">
        <f t="shared" si="330"/>
        <v>0.90909111170786272</v>
      </c>
      <c r="Z215" s="52">
        <f t="shared" si="331"/>
        <v>3.8630621868470431E-2</v>
      </c>
      <c r="AA215" s="52">
        <f t="shared" si="332"/>
        <v>3.3137991743459716E-2</v>
      </c>
      <c r="AB215" s="52">
        <f t="shared" si="333"/>
        <v>4.2493674584384689E-2</v>
      </c>
      <c r="AC215" s="53">
        <f t="shared" si="334"/>
        <v>0.85781667859989341</v>
      </c>
    </row>
    <row r="216" spans="1:29" ht="41.25" customHeight="1" x14ac:dyDescent="0.25">
      <c r="A216" s="46" t="s">
        <v>368</v>
      </c>
      <c r="B216" s="115" t="s">
        <v>38</v>
      </c>
      <c r="C216" s="47">
        <v>10</v>
      </c>
      <c r="D216" s="47" t="s">
        <v>39</v>
      </c>
      <c r="E216" s="48" t="s">
        <v>267</v>
      </c>
      <c r="F216" s="50">
        <f t="shared" si="353"/>
        <v>46376806594</v>
      </c>
      <c r="G216" s="50">
        <f t="shared" si="353"/>
        <v>0</v>
      </c>
      <c r="H216" s="50">
        <f t="shared" si="353"/>
        <v>0</v>
      </c>
      <c r="I216" s="50">
        <f t="shared" si="353"/>
        <v>0</v>
      </c>
      <c r="J216" s="50">
        <f t="shared" si="353"/>
        <v>0</v>
      </c>
      <c r="K216" s="50">
        <f t="shared" si="353"/>
        <v>0</v>
      </c>
      <c r="L216" s="50">
        <f t="shared" si="270"/>
        <v>0</v>
      </c>
      <c r="M216" s="50">
        <f t="shared" si="353"/>
        <v>46376806594</v>
      </c>
      <c r="N216" s="51">
        <f t="shared" si="300"/>
        <v>4.523952507823276E-3</v>
      </c>
      <c r="O216" s="50">
        <f t="shared" si="353"/>
        <v>0</v>
      </c>
      <c r="P216" s="50">
        <f t="shared" si="353"/>
        <v>42178180645</v>
      </c>
      <c r="Q216" s="50">
        <f t="shared" si="347"/>
        <v>4198625949</v>
      </c>
      <c r="R216" s="50">
        <f t="shared" si="353"/>
        <v>42160742664</v>
      </c>
      <c r="S216" s="50">
        <f t="shared" si="353"/>
        <v>4216063930</v>
      </c>
      <c r="T216" s="50">
        <f t="shared" si="353"/>
        <v>17437981</v>
      </c>
      <c r="U216" s="50">
        <f t="shared" si="353"/>
        <v>1791564879</v>
      </c>
      <c r="V216" s="50">
        <f t="shared" si="354"/>
        <v>40369177785</v>
      </c>
      <c r="W216" s="50">
        <f t="shared" si="354"/>
        <v>1536834234</v>
      </c>
      <c r="X216" s="50">
        <f t="shared" si="354"/>
        <v>254730645</v>
      </c>
      <c r="Y216" s="52">
        <f t="shared" si="330"/>
        <v>0.90909111170786272</v>
      </c>
      <c r="Z216" s="52">
        <f t="shared" si="331"/>
        <v>3.8630621868470431E-2</v>
      </c>
      <c r="AA216" s="52">
        <f t="shared" si="332"/>
        <v>3.3137991743459716E-2</v>
      </c>
      <c r="AB216" s="52">
        <f t="shared" si="333"/>
        <v>4.2493674584384689E-2</v>
      </c>
      <c r="AC216" s="53">
        <f t="shared" si="334"/>
        <v>0.85781667859989341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70"/>
        <v>0</v>
      </c>
      <c r="M217" s="58">
        <f>+F217+L217</f>
        <v>46376806594</v>
      </c>
      <c r="N217" s="59">
        <f t="shared" si="300"/>
        <v>4.523952507823276E-3</v>
      </c>
      <c r="O217" s="57">
        <v>0</v>
      </c>
      <c r="P217" s="57">
        <v>42178180645</v>
      </c>
      <c r="Q217" s="57">
        <f t="shared" ref="Q217" si="355">M217-P217</f>
        <v>4198625949</v>
      </c>
      <c r="R217" s="57">
        <v>42160742664</v>
      </c>
      <c r="S217" s="57">
        <f t="shared" ref="S217" si="356">+M217-R217</f>
        <v>4216063930</v>
      </c>
      <c r="T217" s="57">
        <f>P217-R217</f>
        <v>17437981</v>
      </c>
      <c r="U217" s="57">
        <v>1791564879</v>
      </c>
      <c r="V217" s="57">
        <f t="shared" ref="V217" si="357">+R217-U217</f>
        <v>40369177785</v>
      </c>
      <c r="W217" s="57">
        <v>1536834234</v>
      </c>
      <c r="X217" s="60">
        <f t="shared" ref="X217" si="358">+U217-W217</f>
        <v>254730645</v>
      </c>
      <c r="Y217" s="61">
        <f t="shared" si="330"/>
        <v>0.90909111170786272</v>
      </c>
      <c r="Z217" s="61">
        <f t="shared" si="331"/>
        <v>3.8630621868470431E-2</v>
      </c>
      <c r="AA217" s="61">
        <f t="shared" si="332"/>
        <v>3.3137991743459716E-2</v>
      </c>
      <c r="AB217" s="61">
        <f t="shared" si="333"/>
        <v>4.2493674584384689E-2</v>
      </c>
      <c r="AC217" s="62">
        <f t="shared" si="334"/>
        <v>0.85781667859989341</v>
      </c>
    </row>
    <row r="218" spans="1:29" ht="88.5" customHeight="1" x14ac:dyDescent="0.25">
      <c r="A218" s="46" t="s">
        <v>370</v>
      </c>
      <c r="B218" s="115" t="s">
        <v>38</v>
      </c>
      <c r="C218" s="47">
        <v>10</v>
      </c>
      <c r="D218" s="47" t="s">
        <v>39</v>
      </c>
      <c r="E218" s="105" t="s">
        <v>371</v>
      </c>
      <c r="F218" s="50">
        <f t="shared" ref="F218:U220" si="359">+F219</f>
        <v>367475464543</v>
      </c>
      <c r="G218" s="50">
        <f t="shared" si="359"/>
        <v>0</v>
      </c>
      <c r="H218" s="50">
        <f t="shared" si="359"/>
        <v>0</v>
      </c>
      <c r="I218" s="50">
        <f t="shared" si="359"/>
        <v>0</v>
      </c>
      <c r="J218" s="50">
        <f t="shared" si="359"/>
        <v>0</v>
      </c>
      <c r="K218" s="50">
        <f t="shared" si="359"/>
        <v>0</v>
      </c>
      <c r="L218" s="50">
        <f t="shared" si="270"/>
        <v>0</v>
      </c>
      <c r="M218" s="50">
        <f t="shared" si="359"/>
        <v>367475464543</v>
      </c>
      <c r="N218" s="51">
        <f t="shared" si="300"/>
        <v>3.5846399773414035E-2</v>
      </c>
      <c r="O218" s="50">
        <f t="shared" si="359"/>
        <v>0</v>
      </c>
      <c r="P218" s="50">
        <f t="shared" si="359"/>
        <v>367475464543</v>
      </c>
      <c r="Q218" s="50">
        <f t="shared" si="359"/>
        <v>0</v>
      </c>
      <c r="R218" s="50">
        <f t="shared" si="359"/>
        <v>367475464543</v>
      </c>
      <c r="S218" s="50">
        <f t="shared" si="359"/>
        <v>0</v>
      </c>
      <c r="T218" s="50">
        <f t="shared" si="359"/>
        <v>0</v>
      </c>
      <c r="U218" s="50">
        <f t="shared" si="359"/>
        <v>0</v>
      </c>
      <c r="V218" s="50">
        <f t="shared" ref="V218:X220" si="360">+V219</f>
        <v>367475464543</v>
      </c>
      <c r="W218" s="50">
        <f t="shared" si="360"/>
        <v>0</v>
      </c>
      <c r="X218" s="50">
        <f t="shared" si="360"/>
        <v>0</v>
      </c>
      <c r="Y218" s="52">
        <f t="shared" si="330"/>
        <v>1</v>
      </c>
      <c r="Z218" s="52">
        <f t="shared" si="331"/>
        <v>0</v>
      </c>
      <c r="AA218" s="52">
        <f t="shared" si="332"/>
        <v>0</v>
      </c>
      <c r="AB218" s="52">
        <f t="shared" si="333"/>
        <v>0</v>
      </c>
      <c r="AC218" s="53" t="s">
        <v>41</v>
      </c>
    </row>
    <row r="219" spans="1:29" ht="83.25" customHeight="1" x14ac:dyDescent="0.25">
      <c r="A219" s="46" t="s">
        <v>372</v>
      </c>
      <c r="B219" s="115" t="s">
        <v>38</v>
      </c>
      <c r="C219" s="47">
        <v>10</v>
      </c>
      <c r="D219" s="47" t="s">
        <v>39</v>
      </c>
      <c r="E219" s="105" t="s">
        <v>258</v>
      </c>
      <c r="F219" s="50">
        <f t="shared" si="359"/>
        <v>367475464543</v>
      </c>
      <c r="G219" s="50">
        <f t="shared" si="359"/>
        <v>0</v>
      </c>
      <c r="H219" s="50">
        <f t="shared" si="359"/>
        <v>0</v>
      </c>
      <c r="I219" s="50">
        <f t="shared" si="359"/>
        <v>0</v>
      </c>
      <c r="J219" s="50">
        <f t="shared" si="359"/>
        <v>0</v>
      </c>
      <c r="K219" s="50">
        <f t="shared" si="359"/>
        <v>0</v>
      </c>
      <c r="L219" s="50">
        <f t="shared" si="270"/>
        <v>0</v>
      </c>
      <c r="M219" s="50">
        <f t="shared" si="359"/>
        <v>367475464543</v>
      </c>
      <c r="N219" s="51">
        <f t="shared" si="300"/>
        <v>3.5846399773414035E-2</v>
      </c>
      <c r="O219" s="50">
        <f t="shared" si="359"/>
        <v>0</v>
      </c>
      <c r="P219" s="50">
        <f t="shared" si="359"/>
        <v>367475464543</v>
      </c>
      <c r="Q219" s="50">
        <f t="shared" si="359"/>
        <v>0</v>
      </c>
      <c r="R219" s="50">
        <f t="shared" si="359"/>
        <v>367475464543</v>
      </c>
      <c r="S219" s="50">
        <f t="shared" si="359"/>
        <v>0</v>
      </c>
      <c r="T219" s="50">
        <f t="shared" si="359"/>
        <v>0</v>
      </c>
      <c r="U219" s="50">
        <f t="shared" si="359"/>
        <v>0</v>
      </c>
      <c r="V219" s="50">
        <f t="shared" si="360"/>
        <v>367475464543</v>
      </c>
      <c r="W219" s="50">
        <f t="shared" si="360"/>
        <v>0</v>
      </c>
      <c r="X219" s="50">
        <f t="shared" si="360"/>
        <v>0</v>
      </c>
      <c r="Y219" s="52">
        <f t="shared" si="330"/>
        <v>1</v>
      </c>
      <c r="Z219" s="52">
        <f t="shared" si="331"/>
        <v>0</v>
      </c>
      <c r="AA219" s="52">
        <f t="shared" si="332"/>
        <v>0</v>
      </c>
      <c r="AB219" s="52">
        <f t="shared" si="333"/>
        <v>0</v>
      </c>
      <c r="AC219" s="53" t="s">
        <v>41</v>
      </c>
    </row>
    <row r="220" spans="1:29" ht="42" customHeight="1" x14ac:dyDescent="0.25">
      <c r="A220" s="46" t="s">
        <v>373</v>
      </c>
      <c r="B220" s="115" t="s">
        <v>38</v>
      </c>
      <c r="C220" s="47">
        <v>10</v>
      </c>
      <c r="D220" s="47" t="s">
        <v>39</v>
      </c>
      <c r="E220" s="48" t="s">
        <v>267</v>
      </c>
      <c r="F220" s="50">
        <f t="shared" si="359"/>
        <v>367475464543</v>
      </c>
      <c r="G220" s="50">
        <f t="shared" si="359"/>
        <v>0</v>
      </c>
      <c r="H220" s="50">
        <f t="shared" si="359"/>
        <v>0</v>
      </c>
      <c r="I220" s="50">
        <f t="shared" si="359"/>
        <v>0</v>
      </c>
      <c r="J220" s="50">
        <f t="shared" si="359"/>
        <v>0</v>
      </c>
      <c r="K220" s="50">
        <f t="shared" si="359"/>
        <v>0</v>
      </c>
      <c r="L220" s="50">
        <f t="shared" si="270"/>
        <v>0</v>
      </c>
      <c r="M220" s="50">
        <f t="shared" si="359"/>
        <v>367475464543</v>
      </c>
      <c r="N220" s="51">
        <f t="shared" si="300"/>
        <v>3.5846399773414035E-2</v>
      </c>
      <c r="O220" s="50">
        <f t="shared" si="359"/>
        <v>0</v>
      </c>
      <c r="P220" s="50">
        <f t="shared" si="359"/>
        <v>367475464543</v>
      </c>
      <c r="Q220" s="50">
        <f t="shared" si="359"/>
        <v>0</v>
      </c>
      <c r="R220" s="50">
        <f t="shared" si="359"/>
        <v>367475464543</v>
      </c>
      <c r="S220" s="50">
        <f t="shared" si="359"/>
        <v>0</v>
      </c>
      <c r="T220" s="50">
        <f t="shared" si="359"/>
        <v>0</v>
      </c>
      <c r="U220" s="50">
        <f t="shared" si="359"/>
        <v>0</v>
      </c>
      <c r="V220" s="50">
        <f t="shared" si="360"/>
        <v>367475464543</v>
      </c>
      <c r="W220" s="50">
        <f t="shared" si="360"/>
        <v>0</v>
      </c>
      <c r="X220" s="50">
        <f t="shared" si="360"/>
        <v>0</v>
      </c>
      <c r="Y220" s="52">
        <f t="shared" si="330"/>
        <v>1</v>
      </c>
      <c r="Z220" s="52">
        <f t="shared" si="331"/>
        <v>0</v>
      </c>
      <c r="AA220" s="52">
        <f t="shared" si="332"/>
        <v>0</v>
      </c>
      <c r="AB220" s="52">
        <f t="shared" si="333"/>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70"/>
        <v>0</v>
      </c>
      <c r="M221" s="58">
        <f>+F221+L221</f>
        <v>367475464543</v>
      </c>
      <c r="N221" s="59">
        <f t="shared" si="300"/>
        <v>3.5846399773414035E-2</v>
      </c>
      <c r="O221" s="57">
        <v>0</v>
      </c>
      <c r="P221" s="57">
        <v>367475464543</v>
      </c>
      <c r="Q221" s="57">
        <f t="shared" ref="Q221" si="361">M221-P221</f>
        <v>0</v>
      </c>
      <c r="R221" s="57">
        <v>367475464543</v>
      </c>
      <c r="S221" s="57">
        <f t="shared" ref="S221" si="362">+M221-R221</f>
        <v>0</v>
      </c>
      <c r="T221" s="57">
        <f>P221-R221</f>
        <v>0</v>
      </c>
      <c r="U221" s="57">
        <v>0</v>
      </c>
      <c r="V221" s="57">
        <f t="shared" ref="V221" si="363">+R221-U221</f>
        <v>367475464543</v>
      </c>
      <c r="W221" s="57">
        <v>0</v>
      </c>
      <c r="X221" s="60">
        <f t="shared" ref="X221" si="364">+U221-W221</f>
        <v>0</v>
      </c>
      <c r="Y221" s="61">
        <f t="shared" si="330"/>
        <v>1</v>
      </c>
      <c r="Z221" s="61">
        <f t="shared" si="331"/>
        <v>0</v>
      </c>
      <c r="AA221" s="61">
        <f t="shared" si="332"/>
        <v>0</v>
      </c>
      <c r="AB221" s="61">
        <f t="shared" si="333"/>
        <v>0</v>
      </c>
      <c r="AC221" s="62" t="s">
        <v>41</v>
      </c>
    </row>
    <row r="222" spans="1:29" ht="84" customHeight="1" x14ac:dyDescent="0.25">
      <c r="A222" s="46" t="s">
        <v>375</v>
      </c>
      <c r="B222" s="115" t="s">
        <v>38</v>
      </c>
      <c r="C222" s="47">
        <v>10</v>
      </c>
      <c r="D222" s="47" t="s">
        <v>39</v>
      </c>
      <c r="E222" s="105" t="s">
        <v>376</v>
      </c>
      <c r="F222" s="50">
        <f t="shared" ref="F222:U224" si="365">+F223</f>
        <v>179912305650</v>
      </c>
      <c r="G222" s="50">
        <f t="shared" si="365"/>
        <v>0</v>
      </c>
      <c r="H222" s="50">
        <f t="shared" si="365"/>
        <v>0</v>
      </c>
      <c r="I222" s="50">
        <f t="shared" si="365"/>
        <v>0</v>
      </c>
      <c r="J222" s="50">
        <f t="shared" si="365"/>
        <v>0</v>
      </c>
      <c r="K222" s="50">
        <f t="shared" si="365"/>
        <v>0</v>
      </c>
      <c r="L222" s="50">
        <f t="shared" si="270"/>
        <v>0</v>
      </c>
      <c r="M222" s="50">
        <f t="shared" si="365"/>
        <v>179912305650</v>
      </c>
      <c r="N222" s="51">
        <f t="shared" si="300"/>
        <v>1.7550038178758203E-2</v>
      </c>
      <c r="O222" s="50">
        <f t="shared" si="365"/>
        <v>0</v>
      </c>
      <c r="P222" s="50">
        <f t="shared" si="365"/>
        <v>179912305650</v>
      </c>
      <c r="Q222" s="50">
        <f t="shared" si="365"/>
        <v>0</v>
      </c>
      <c r="R222" s="50">
        <f t="shared" si="365"/>
        <v>179912305650</v>
      </c>
      <c r="S222" s="50">
        <f t="shared" si="365"/>
        <v>0</v>
      </c>
      <c r="T222" s="50">
        <f t="shared" si="365"/>
        <v>0</v>
      </c>
      <c r="U222" s="50">
        <f t="shared" si="365"/>
        <v>0</v>
      </c>
      <c r="V222" s="50">
        <f t="shared" ref="V222:X224" si="366">+V223</f>
        <v>179912305650</v>
      </c>
      <c r="W222" s="50">
        <f t="shared" si="366"/>
        <v>0</v>
      </c>
      <c r="X222" s="50">
        <f t="shared" si="366"/>
        <v>0</v>
      </c>
      <c r="Y222" s="52">
        <f t="shared" si="330"/>
        <v>1</v>
      </c>
      <c r="Z222" s="52">
        <f t="shared" si="331"/>
        <v>0</v>
      </c>
      <c r="AA222" s="52">
        <f t="shared" si="332"/>
        <v>0</v>
      </c>
      <c r="AB222" s="52">
        <f t="shared" si="333"/>
        <v>0</v>
      </c>
      <c r="AC222" s="53" t="s">
        <v>41</v>
      </c>
    </row>
    <row r="223" spans="1:29" ht="76.5" customHeight="1" x14ac:dyDescent="0.25">
      <c r="A223" s="46" t="s">
        <v>377</v>
      </c>
      <c r="B223" s="115" t="s">
        <v>38</v>
      </c>
      <c r="C223" s="47">
        <v>10</v>
      </c>
      <c r="D223" s="47" t="s">
        <v>39</v>
      </c>
      <c r="E223" s="105" t="s">
        <v>258</v>
      </c>
      <c r="F223" s="50">
        <f t="shared" si="365"/>
        <v>179912305650</v>
      </c>
      <c r="G223" s="50">
        <f t="shared" si="365"/>
        <v>0</v>
      </c>
      <c r="H223" s="50">
        <f t="shared" si="365"/>
        <v>0</v>
      </c>
      <c r="I223" s="50">
        <f t="shared" si="365"/>
        <v>0</v>
      </c>
      <c r="J223" s="50">
        <f t="shared" si="365"/>
        <v>0</v>
      </c>
      <c r="K223" s="50">
        <f t="shared" si="365"/>
        <v>0</v>
      </c>
      <c r="L223" s="50">
        <f t="shared" si="270"/>
        <v>0</v>
      </c>
      <c r="M223" s="50">
        <f t="shared" si="365"/>
        <v>179912305650</v>
      </c>
      <c r="N223" s="51">
        <f t="shared" si="300"/>
        <v>1.7550038178758203E-2</v>
      </c>
      <c r="O223" s="50">
        <f t="shared" si="365"/>
        <v>0</v>
      </c>
      <c r="P223" s="50">
        <f t="shared" si="365"/>
        <v>179912305650</v>
      </c>
      <c r="Q223" s="50">
        <f t="shared" si="365"/>
        <v>0</v>
      </c>
      <c r="R223" s="50">
        <f t="shared" si="365"/>
        <v>179912305650</v>
      </c>
      <c r="S223" s="50">
        <f t="shared" si="365"/>
        <v>0</v>
      </c>
      <c r="T223" s="50">
        <f t="shared" si="365"/>
        <v>0</v>
      </c>
      <c r="U223" s="50">
        <f t="shared" si="365"/>
        <v>0</v>
      </c>
      <c r="V223" s="50">
        <f t="shared" si="366"/>
        <v>179912305650</v>
      </c>
      <c r="W223" s="50">
        <f t="shared" si="366"/>
        <v>0</v>
      </c>
      <c r="X223" s="50">
        <f t="shared" si="366"/>
        <v>0</v>
      </c>
      <c r="Y223" s="52">
        <f t="shared" si="330"/>
        <v>1</v>
      </c>
      <c r="Z223" s="52">
        <f t="shared" si="331"/>
        <v>0</v>
      </c>
      <c r="AA223" s="52">
        <f t="shared" si="332"/>
        <v>0</v>
      </c>
      <c r="AB223" s="52">
        <f t="shared" si="333"/>
        <v>0</v>
      </c>
      <c r="AC223" s="53" t="s">
        <v>41</v>
      </c>
    </row>
    <row r="224" spans="1:29" ht="42" customHeight="1" x14ac:dyDescent="0.25">
      <c r="A224" s="46" t="s">
        <v>378</v>
      </c>
      <c r="B224" s="115" t="s">
        <v>38</v>
      </c>
      <c r="C224" s="47">
        <v>10</v>
      </c>
      <c r="D224" s="47" t="s">
        <v>39</v>
      </c>
      <c r="E224" s="48" t="s">
        <v>267</v>
      </c>
      <c r="F224" s="50">
        <f t="shared" si="365"/>
        <v>179912305650</v>
      </c>
      <c r="G224" s="50">
        <f t="shared" si="365"/>
        <v>0</v>
      </c>
      <c r="H224" s="50">
        <f t="shared" si="365"/>
        <v>0</v>
      </c>
      <c r="I224" s="50">
        <f t="shared" si="365"/>
        <v>0</v>
      </c>
      <c r="J224" s="50">
        <f t="shared" si="365"/>
        <v>0</v>
      </c>
      <c r="K224" s="50">
        <f t="shared" si="365"/>
        <v>0</v>
      </c>
      <c r="L224" s="50">
        <f t="shared" si="270"/>
        <v>0</v>
      </c>
      <c r="M224" s="50">
        <f t="shared" si="365"/>
        <v>179912305650</v>
      </c>
      <c r="N224" s="51">
        <f t="shared" si="300"/>
        <v>1.7550038178758203E-2</v>
      </c>
      <c r="O224" s="50">
        <f t="shared" si="365"/>
        <v>0</v>
      </c>
      <c r="P224" s="50">
        <f t="shared" si="365"/>
        <v>179912305650</v>
      </c>
      <c r="Q224" s="50">
        <f t="shared" si="365"/>
        <v>0</v>
      </c>
      <c r="R224" s="50">
        <f t="shared" si="365"/>
        <v>179912305650</v>
      </c>
      <c r="S224" s="50">
        <f t="shared" si="365"/>
        <v>0</v>
      </c>
      <c r="T224" s="50">
        <f t="shared" si="365"/>
        <v>0</v>
      </c>
      <c r="U224" s="50">
        <f t="shared" si="365"/>
        <v>0</v>
      </c>
      <c r="V224" s="50">
        <f t="shared" si="366"/>
        <v>179912305650</v>
      </c>
      <c r="W224" s="50">
        <f t="shared" si="366"/>
        <v>0</v>
      </c>
      <c r="X224" s="50">
        <f t="shared" si="366"/>
        <v>0</v>
      </c>
      <c r="Y224" s="52">
        <f t="shared" si="330"/>
        <v>1</v>
      </c>
      <c r="Z224" s="52">
        <f t="shared" si="331"/>
        <v>0</v>
      </c>
      <c r="AA224" s="52">
        <f t="shared" si="332"/>
        <v>0</v>
      </c>
      <c r="AB224" s="52">
        <f t="shared" si="333"/>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70"/>
        <v>0</v>
      </c>
      <c r="M225" s="58">
        <f>+F225+L225</f>
        <v>179912305650</v>
      </c>
      <c r="N225" s="59">
        <f t="shared" si="300"/>
        <v>1.7550038178758203E-2</v>
      </c>
      <c r="O225" s="57">
        <v>0</v>
      </c>
      <c r="P225" s="57">
        <v>179912305650</v>
      </c>
      <c r="Q225" s="57">
        <f t="shared" ref="Q225" si="367">M225-P225</f>
        <v>0</v>
      </c>
      <c r="R225" s="57">
        <v>179912305650</v>
      </c>
      <c r="S225" s="57">
        <f t="shared" ref="S225" si="368">+M225-R225</f>
        <v>0</v>
      </c>
      <c r="T225" s="57">
        <f>P225-R225</f>
        <v>0</v>
      </c>
      <c r="U225" s="57">
        <v>0</v>
      </c>
      <c r="V225" s="57">
        <f t="shared" ref="V225" si="369">+R225-U225</f>
        <v>179912305650</v>
      </c>
      <c r="W225" s="57">
        <v>0</v>
      </c>
      <c r="X225" s="60">
        <f t="shared" ref="X225" si="370">+U225-W225</f>
        <v>0</v>
      </c>
      <c r="Y225" s="61">
        <f t="shared" si="330"/>
        <v>1</v>
      </c>
      <c r="Z225" s="61">
        <f t="shared" si="331"/>
        <v>0</v>
      </c>
      <c r="AA225" s="61">
        <f t="shared" si="332"/>
        <v>0</v>
      </c>
      <c r="AB225" s="61">
        <f t="shared" si="333"/>
        <v>0</v>
      </c>
      <c r="AC225" s="62" t="s">
        <v>41</v>
      </c>
    </row>
    <row r="226" spans="1:29" ht="85.5" customHeight="1" x14ac:dyDescent="0.25">
      <c r="A226" s="46" t="s">
        <v>380</v>
      </c>
      <c r="B226" s="115" t="s">
        <v>38</v>
      </c>
      <c r="C226" s="47">
        <v>10</v>
      </c>
      <c r="D226" s="47" t="s">
        <v>39</v>
      </c>
      <c r="E226" s="105" t="s">
        <v>381</v>
      </c>
      <c r="F226" s="50">
        <f t="shared" ref="F226:U228" si="371">+F227</f>
        <v>247257176862</v>
      </c>
      <c r="G226" s="50">
        <f t="shared" si="371"/>
        <v>0</v>
      </c>
      <c r="H226" s="50">
        <f t="shared" si="371"/>
        <v>0</v>
      </c>
      <c r="I226" s="50">
        <f t="shared" si="371"/>
        <v>0</v>
      </c>
      <c r="J226" s="50">
        <f t="shared" si="371"/>
        <v>0</v>
      </c>
      <c r="K226" s="50">
        <f t="shared" si="371"/>
        <v>0</v>
      </c>
      <c r="L226" s="50">
        <f t="shared" si="270"/>
        <v>0</v>
      </c>
      <c r="M226" s="50">
        <f t="shared" si="371"/>
        <v>247257176862</v>
      </c>
      <c r="N226" s="51">
        <f t="shared" si="300"/>
        <v>2.4119377928166024E-2</v>
      </c>
      <c r="O226" s="50">
        <f t="shared" si="371"/>
        <v>0</v>
      </c>
      <c r="P226" s="50">
        <f t="shared" si="371"/>
        <v>247257176862</v>
      </c>
      <c r="Q226" s="50">
        <f t="shared" si="371"/>
        <v>0</v>
      </c>
      <c r="R226" s="50">
        <f t="shared" si="371"/>
        <v>247257176862</v>
      </c>
      <c r="S226" s="50">
        <f t="shared" si="371"/>
        <v>0</v>
      </c>
      <c r="T226" s="50">
        <f t="shared" si="371"/>
        <v>0</v>
      </c>
      <c r="U226" s="50">
        <f t="shared" si="371"/>
        <v>0</v>
      </c>
      <c r="V226" s="50">
        <f t="shared" ref="V226:X228" si="372">+V227</f>
        <v>247257176862</v>
      </c>
      <c r="W226" s="50">
        <f t="shared" si="372"/>
        <v>0</v>
      </c>
      <c r="X226" s="50">
        <f t="shared" si="372"/>
        <v>0</v>
      </c>
      <c r="Y226" s="52">
        <f t="shared" si="330"/>
        <v>1</v>
      </c>
      <c r="Z226" s="52">
        <f t="shared" si="331"/>
        <v>0</v>
      </c>
      <c r="AA226" s="52">
        <f t="shared" si="332"/>
        <v>0</v>
      </c>
      <c r="AB226" s="52">
        <f t="shared" si="333"/>
        <v>0</v>
      </c>
      <c r="AC226" s="53" t="s">
        <v>41</v>
      </c>
    </row>
    <row r="227" spans="1:29" ht="85.5" customHeight="1" x14ac:dyDescent="0.25">
      <c r="A227" s="46" t="s">
        <v>382</v>
      </c>
      <c r="B227" s="115" t="s">
        <v>38</v>
      </c>
      <c r="C227" s="47">
        <v>10</v>
      </c>
      <c r="D227" s="47" t="s">
        <v>39</v>
      </c>
      <c r="E227" s="105" t="s">
        <v>258</v>
      </c>
      <c r="F227" s="50">
        <f t="shared" si="371"/>
        <v>247257176862</v>
      </c>
      <c r="G227" s="50">
        <f t="shared" si="371"/>
        <v>0</v>
      </c>
      <c r="H227" s="50">
        <f t="shared" si="371"/>
        <v>0</v>
      </c>
      <c r="I227" s="50">
        <f t="shared" si="371"/>
        <v>0</v>
      </c>
      <c r="J227" s="50">
        <f t="shared" si="371"/>
        <v>0</v>
      </c>
      <c r="K227" s="50">
        <f t="shared" si="371"/>
        <v>0</v>
      </c>
      <c r="L227" s="50">
        <f t="shared" si="270"/>
        <v>0</v>
      </c>
      <c r="M227" s="50">
        <f t="shared" si="371"/>
        <v>247257176862</v>
      </c>
      <c r="N227" s="51">
        <f t="shared" si="300"/>
        <v>2.4119377928166024E-2</v>
      </c>
      <c r="O227" s="50">
        <f t="shared" si="371"/>
        <v>0</v>
      </c>
      <c r="P227" s="50">
        <f t="shared" si="371"/>
        <v>247257176862</v>
      </c>
      <c r="Q227" s="50">
        <f t="shared" si="371"/>
        <v>0</v>
      </c>
      <c r="R227" s="50">
        <f t="shared" si="371"/>
        <v>247257176862</v>
      </c>
      <c r="S227" s="50">
        <f t="shared" si="371"/>
        <v>0</v>
      </c>
      <c r="T227" s="50">
        <f t="shared" si="371"/>
        <v>0</v>
      </c>
      <c r="U227" s="50">
        <f t="shared" si="371"/>
        <v>0</v>
      </c>
      <c r="V227" s="50">
        <f t="shared" si="372"/>
        <v>247257176862</v>
      </c>
      <c r="W227" s="50">
        <f t="shared" si="372"/>
        <v>0</v>
      </c>
      <c r="X227" s="50">
        <f t="shared" si="372"/>
        <v>0</v>
      </c>
      <c r="Y227" s="52">
        <f t="shared" si="330"/>
        <v>1</v>
      </c>
      <c r="Z227" s="52">
        <f t="shared" si="331"/>
        <v>0</v>
      </c>
      <c r="AA227" s="52">
        <f t="shared" si="332"/>
        <v>0</v>
      </c>
      <c r="AB227" s="52">
        <f t="shared" si="333"/>
        <v>0</v>
      </c>
      <c r="AC227" s="53" t="s">
        <v>41</v>
      </c>
    </row>
    <row r="228" spans="1:29" ht="42" customHeight="1" x14ac:dyDescent="0.25">
      <c r="A228" s="46" t="s">
        <v>383</v>
      </c>
      <c r="B228" s="115" t="s">
        <v>38</v>
      </c>
      <c r="C228" s="47">
        <v>10</v>
      </c>
      <c r="D228" s="47" t="s">
        <v>39</v>
      </c>
      <c r="E228" s="105" t="s">
        <v>267</v>
      </c>
      <c r="F228" s="50">
        <f t="shared" si="371"/>
        <v>247257176862</v>
      </c>
      <c r="G228" s="50">
        <f t="shared" si="371"/>
        <v>0</v>
      </c>
      <c r="H228" s="50">
        <f t="shared" si="371"/>
        <v>0</v>
      </c>
      <c r="I228" s="50">
        <f t="shared" si="371"/>
        <v>0</v>
      </c>
      <c r="J228" s="50">
        <f t="shared" si="371"/>
        <v>0</v>
      </c>
      <c r="K228" s="50">
        <f t="shared" si="371"/>
        <v>0</v>
      </c>
      <c r="L228" s="50">
        <f t="shared" si="270"/>
        <v>0</v>
      </c>
      <c r="M228" s="50">
        <f t="shared" si="371"/>
        <v>247257176862</v>
      </c>
      <c r="N228" s="51">
        <f t="shared" si="300"/>
        <v>2.4119377928166024E-2</v>
      </c>
      <c r="O228" s="50">
        <f t="shared" si="371"/>
        <v>0</v>
      </c>
      <c r="P228" s="50">
        <f t="shared" si="371"/>
        <v>247257176862</v>
      </c>
      <c r="Q228" s="50">
        <f t="shared" si="371"/>
        <v>0</v>
      </c>
      <c r="R228" s="50">
        <f t="shared" si="371"/>
        <v>247257176862</v>
      </c>
      <c r="S228" s="50">
        <f t="shared" si="371"/>
        <v>0</v>
      </c>
      <c r="T228" s="50">
        <f t="shared" si="371"/>
        <v>0</v>
      </c>
      <c r="U228" s="50">
        <f t="shared" si="371"/>
        <v>0</v>
      </c>
      <c r="V228" s="50">
        <f t="shared" si="372"/>
        <v>247257176862</v>
      </c>
      <c r="W228" s="50">
        <f t="shared" si="372"/>
        <v>0</v>
      </c>
      <c r="X228" s="50">
        <f t="shared" si="372"/>
        <v>0</v>
      </c>
      <c r="Y228" s="52">
        <f t="shared" si="330"/>
        <v>1</v>
      </c>
      <c r="Z228" s="52">
        <f t="shared" si="331"/>
        <v>0</v>
      </c>
      <c r="AA228" s="52">
        <f t="shared" si="332"/>
        <v>0</v>
      </c>
      <c r="AB228" s="52">
        <f t="shared" si="333"/>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70"/>
        <v>0</v>
      </c>
      <c r="M229" s="58">
        <f>+F229+L229</f>
        <v>247257176862</v>
      </c>
      <c r="N229" s="59">
        <f t="shared" si="300"/>
        <v>2.4119377928166024E-2</v>
      </c>
      <c r="O229" s="57">
        <v>0</v>
      </c>
      <c r="P229" s="57">
        <v>247257176862</v>
      </c>
      <c r="Q229" s="57">
        <f t="shared" ref="Q229" si="373">M229-P229</f>
        <v>0</v>
      </c>
      <c r="R229" s="57">
        <v>247257176862</v>
      </c>
      <c r="S229" s="57">
        <f t="shared" ref="S229" si="374">+M229-R229</f>
        <v>0</v>
      </c>
      <c r="T229" s="57">
        <f>P229-R229</f>
        <v>0</v>
      </c>
      <c r="U229" s="57">
        <v>0</v>
      </c>
      <c r="V229" s="57">
        <f t="shared" ref="V229" si="375">+R229-U229</f>
        <v>247257176862</v>
      </c>
      <c r="W229" s="57">
        <v>0</v>
      </c>
      <c r="X229" s="60">
        <f t="shared" ref="X229" si="376">+U229-W229</f>
        <v>0</v>
      </c>
      <c r="Y229" s="61">
        <f t="shared" si="330"/>
        <v>1</v>
      </c>
      <c r="Z229" s="61">
        <f t="shared" si="331"/>
        <v>0</v>
      </c>
      <c r="AA229" s="61">
        <f t="shared" si="332"/>
        <v>0</v>
      </c>
      <c r="AB229" s="61">
        <f t="shared" si="333"/>
        <v>0</v>
      </c>
      <c r="AC229" s="62" t="s">
        <v>41</v>
      </c>
    </row>
    <row r="230" spans="1:29" ht="51.75" customHeight="1" x14ac:dyDescent="0.25">
      <c r="A230" s="312" t="s">
        <v>385</v>
      </c>
      <c r="B230" s="115" t="s">
        <v>38</v>
      </c>
      <c r="C230" s="47">
        <v>10</v>
      </c>
      <c r="D230" s="47" t="s">
        <v>39</v>
      </c>
      <c r="E230" s="308" t="s">
        <v>386</v>
      </c>
      <c r="F230" s="50">
        <f>+F232</f>
        <v>7330000000</v>
      </c>
      <c r="G230" s="50">
        <f t="shared" ref="G230:K232" si="377">+G232</f>
        <v>0</v>
      </c>
      <c r="H230" s="50">
        <f t="shared" si="377"/>
        <v>0</v>
      </c>
      <c r="I230" s="50">
        <f t="shared" si="377"/>
        <v>0</v>
      </c>
      <c r="J230" s="50">
        <f t="shared" si="377"/>
        <v>0</v>
      </c>
      <c r="K230" s="50">
        <f t="shared" si="377"/>
        <v>0</v>
      </c>
      <c r="L230" s="50">
        <f t="shared" ref="L230:L314" si="378">+G230-H230-I230+J230-K230</f>
        <v>0</v>
      </c>
      <c r="M230" s="50">
        <f>+M232</f>
        <v>7330000000</v>
      </c>
      <c r="N230" s="51">
        <f t="shared" ref="N230" si="379">+N232</f>
        <v>1.2628375416217949E-3</v>
      </c>
      <c r="O230" s="50">
        <f>+O232</f>
        <v>0</v>
      </c>
      <c r="P230" s="50">
        <f t="shared" ref="P230:X232" si="380">+P232</f>
        <v>3125780030</v>
      </c>
      <c r="Q230" s="50">
        <f t="shared" si="380"/>
        <v>4204219970</v>
      </c>
      <c r="R230" s="50">
        <f t="shared" si="380"/>
        <v>3125650420.1900001</v>
      </c>
      <c r="S230" s="50">
        <f t="shared" si="380"/>
        <v>4204349579.8099999</v>
      </c>
      <c r="T230" s="50">
        <f t="shared" si="380"/>
        <v>129609.80999994278</v>
      </c>
      <c r="U230" s="50">
        <f t="shared" si="380"/>
        <v>881641090.19000006</v>
      </c>
      <c r="V230" s="50">
        <f t="shared" si="380"/>
        <v>2244009330</v>
      </c>
      <c r="W230" s="50">
        <f t="shared" si="380"/>
        <v>881641090.19000006</v>
      </c>
      <c r="X230" s="50">
        <f t="shared" si="380"/>
        <v>0</v>
      </c>
      <c r="Y230" s="52">
        <f t="shared" si="330"/>
        <v>0.42641888406412004</v>
      </c>
      <c r="Z230" s="52">
        <f t="shared" si="331"/>
        <v>0.12027845705184176</v>
      </c>
      <c r="AA230" s="52">
        <f t="shared" si="332"/>
        <v>0.12027845705184176</v>
      </c>
      <c r="AB230" s="52">
        <f t="shared" si="333"/>
        <v>0.28206644111416895</v>
      </c>
      <c r="AC230" s="53">
        <f t="shared" ref="AC230:AC259" si="381">+W230/U230</f>
        <v>1</v>
      </c>
    </row>
    <row r="231" spans="1:29" ht="51.75" customHeight="1" x14ac:dyDescent="0.25">
      <c r="A231" s="312"/>
      <c r="B231" s="115" t="s">
        <v>42</v>
      </c>
      <c r="C231" s="47">
        <v>21</v>
      </c>
      <c r="D231" s="47" t="s">
        <v>39</v>
      </c>
      <c r="E231" s="308"/>
      <c r="F231" s="50">
        <f>+F233</f>
        <v>20290000000</v>
      </c>
      <c r="G231" s="50">
        <f t="shared" si="377"/>
        <v>0</v>
      </c>
      <c r="H231" s="50">
        <f t="shared" si="377"/>
        <v>0</v>
      </c>
      <c r="I231" s="50">
        <f t="shared" si="377"/>
        <v>0</v>
      </c>
      <c r="J231" s="50">
        <f t="shared" si="377"/>
        <v>0</v>
      </c>
      <c r="K231" s="50">
        <f t="shared" si="377"/>
        <v>0</v>
      </c>
      <c r="L231" s="50">
        <f t="shared" si="378"/>
        <v>0</v>
      </c>
      <c r="M231" s="50">
        <f>+M233</f>
        <v>20290000000</v>
      </c>
      <c r="N231" s="51">
        <f t="shared" ref="N231" si="382">+N238</f>
        <v>5.4781263331698811E-4</v>
      </c>
      <c r="O231" s="50">
        <f>+O233</f>
        <v>0</v>
      </c>
      <c r="P231" s="50">
        <f t="shared" si="380"/>
        <v>0</v>
      </c>
      <c r="Q231" s="50">
        <f t="shared" si="380"/>
        <v>20290000000</v>
      </c>
      <c r="R231" s="50">
        <f t="shared" si="380"/>
        <v>0</v>
      </c>
      <c r="S231" s="50">
        <f t="shared" si="380"/>
        <v>20290000000</v>
      </c>
      <c r="T231" s="50">
        <f t="shared" si="380"/>
        <v>0</v>
      </c>
      <c r="U231" s="50">
        <f t="shared" si="380"/>
        <v>0</v>
      </c>
      <c r="V231" s="50">
        <f t="shared" si="380"/>
        <v>0</v>
      </c>
      <c r="W231" s="50">
        <f t="shared" si="380"/>
        <v>0</v>
      </c>
      <c r="X231" s="50">
        <f t="shared" si="380"/>
        <v>0</v>
      </c>
      <c r="Y231" s="52">
        <f t="shared" si="330"/>
        <v>0</v>
      </c>
      <c r="Z231" s="52">
        <f t="shared" si="331"/>
        <v>0</v>
      </c>
      <c r="AA231" s="52">
        <f t="shared" si="332"/>
        <v>0</v>
      </c>
      <c r="AB231" s="52" t="s">
        <v>41</v>
      </c>
      <c r="AC231" s="53" t="s">
        <v>41</v>
      </c>
    </row>
    <row r="232" spans="1:29" ht="48.75" customHeight="1" x14ac:dyDescent="0.25">
      <c r="A232" s="312" t="s">
        <v>387</v>
      </c>
      <c r="B232" s="115" t="s">
        <v>38</v>
      </c>
      <c r="C232" s="47">
        <v>10</v>
      </c>
      <c r="D232" s="47" t="s">
        <v>39</v>
      </c>
      <c r="E232" s="308" t="s">
        <v>388</v>
      </c>
      <c r="F232" s="50">
        <f>+F234</f>
        <v>7330000000</v>
      </c>
      <c r="G232" s="50">
        <f t="shared" si="377"/>
        <v>0</v>
      </c>
      <c r="H232" s="50">
        <f t="shared" si="377"/>
        <v>0</v>
      </c>
      <c r="I232" s="50">
        <f t="shared" si="377"/>
        <v>0</v>
      </c>
      <c r="J232" s="50">
        <f t="shared" si="377"/>
        <v>0</v>
      </c>
      <c r="K232" s="50">
        <f t="shared" si="377"/>
        <v>0</v>
      </c>
      <c r="L232" s="50">
        <f t="shared" si="378"/>
        <v>0</v>
      </c>
      <c r="M232" s="50">
        <f>+M234</f>
        <v>7330000000</v>
      </c>
      <c r="N232" s="51">
        <f>+N238+N234</f>
        <v>1.2628375416217949E-3</v>
      </c>
      <c r="O232" s="50">
        <f>+O234</f>
        <v>0</v>
      </c>
      <c r="P232" s="50">
        <f t="shared" si="380"/>
        <v>3125780030</v>
      </c>
      <c r="Q232" s="50">
        <f t="shared" si="380"/>
        <v>4204219970</v>
      </c>
      <c r="R232" s="50">
        <f t="shared" si="380"/>
        <v>3125650420.1900001</v>
      </c>
      <c r="S232" s="50">
        <f t="shared" si="380"/>
        <v>4204349579.8099999</v>
      </c>
      <c r="T232" s="50">
        <f t="shared" si="380"/>
        <v>129609.80999994278</v>
      </c>
      <c r="U232" s="50">
        <f t="shared" si="380"/>
        <v>881641090.19000006</v>
      </c>
      <c r="V232" s="50">
        <f t="shared" si="380"/>
        <v>2244009330</v>
      </c>
      <c r="W232" s="50">
        <f t="shared" si="380"/>
        <v>881641090.19000006</v>
      </c>
      <c r="X232" s="50">
        <f t="shared" si="380"/>
        <v>0</v>
      </c>
      <c r="Y232" s="52">
        <f t="shared" si="330"/>
        <v>0.42641888406412004</v>
      </c>
      <c r="Z232" s="52">
        <f t="shared" si="331"/>
        <v>0.12027845705184176</v>
      </c>
      <c r="AA232" s="52">
        <f t="shared" si="332"/>
        <v>0.12027845705184176</v>
      </c>
      <c r="AB232" s="52">
        <f t="shared" si="333"/>
        <v>0.28206644111416895</v>
      </c>
      <c r="AC232" s="53">
        <f t="shared" si="381"/>
        <v>1</v>
      </c>
    </row>
    <row r="233" spans="1:29" ht="48.75" customHeight="1" x14ac:dyDescent="0.25">
      <c r="A233" s="312"/>
      <c r="B233" s="115" t="s">
        <v>42</v>
      </c>
      <c r="C233" s="47">
        <v>21</v>
      </c>
      <c r="D233" s="47" t="s">
        <v>39</v>
      </c>
      <c r="E233" s="308"/>
      <c r="F233" s="50">
        <f>+F238+F235</f>
        <v>20290000000</v>
      </c>
      <c r="G233" s="50">
        <f t="shared" ref="G233:K233" si="383">+G238+G235</f>
        <v>0</v>
      </c>
      <c r="H233" s="50">
        <f t="shared" si="383"/>
        <v>0</v>
      </c>
      <c r="I233" s="50">
        <f t="shared" si="383"/>
        <v>0</v>
      </c>
      <c r="J233" s="50">
        <f t="shared" si="383"/>
        <v>0</v>
      </c>
      <c r="K233" s="50">
        <f t="shared" si="383"/>
        <v>0</v>
      </c>
      <c r="L233" s="50">
        <f t="shared" si="378"/>
        <v>0</v>
      </c>
      <c r="M233" s="50">
        <f>+M238+M235</f>
        <v>20290000000</v>
      </c>
      <c r="N233" s="51">
        <f>+N239+N236</f>
        <v>1.2628375416217949E-3</v>
      </c>
      <c r="O233" s="50">
        <f>+O238+O235</f>
        <v>0</v>
      </c>
      <c r="P233" s="50">
        <f t="shared" ref="P233:X233" si="384">+P238+P235</f>
        <v>0</v>
      </c>
      <c r="Q233" s="50">
        <f t="shared" si="384"/>
        <v>20290000000</v>
      </c>
      <c r="R233" s="50">
        <f t="shared" si="384"/>
        <v>0</v>
      </c>
      <c r="S233" s="50">
        <f t="shared" si="384"/>
        <v>20290000000</v>
      </c>
      <c r="T233" s="50">
        <f t="shared" si="384"/>
        <v>0</v>
      </c>
      <c r="U233" s="50">
        <f t="shared" si="384"/>
        <v>0</v>
      </c>
      <c r="V233" s="50">
        <f t="shared" si="384"/>
        <v>0</v>
      </c>
      <c r="W233" s="50">
        <f t="shared" si="384"/>
        <v>0</v>
      </c>
      <c r="X233" s="50">
        <f t="shared" si="384"/>
        <v>0</v>
      </c>
      <c r="Y233" s="52">
        <f t="shared" si="330"/>
        <v>0</v>
      </c>
      <c r="Z233" s="52">
        <f t="shared" si="331"/>
        <v>0</v>
      </c>
      <c r="AA233" s="52">
        <f t="shared" si="332"/>
        <v>0</v>
      </c>
      <c r="AB233" s="52" t="s">
        <v>41</v>
      </c>
      <c r="AC233" s="53" t="s">
        <v>41</v>
      </c>
    </row>
    <row r="234" spans="1:29" ht="39" customHeight="1" x14ac:dyDescent="0.25">
      <c r="A234" s="312" t="s">
        <v>389</v>
      </c>
      <c r="B234" s="115" t="s">
        <v>38</v>
      </c>
      <c r="C234" s="47">
        <v>10</v>
      </c>
      <c r="D234" s="47" t="s">
        <v>39</v>
      </c>
      <c r="E234" s="308" t="s">
        <v>390</v>
      </c>
      <c r="F234" s="50">
        <f t="shared" ref="F234:K235" si="385">+F236</f>
        <v>7330000000</v>
      </c>
      <c r="G234" s="50">
        <f t="shared" si="385"/>
        <v>0</v>
      </c>
      <c r="H234" s="50">
        <f t="shared" si="385"/>
        <v>0</v>
      </c>
      <c r="I234" s="50">
        <f t="shared" si="385"/>
        <v>0</v>
      </c>
      <c r="J234" s="50">
        <f t="shared" si="385"/>
        <v>0</v>
      </c>
      <c r="K234" s="50">
        <f t="shared" si="385"/>
        <v>0</v>
      </c>
      <c r="L234" s="50">
        <f>+G234-H234-I234+J234-K234</f>
        <v>0</v>
      </c>
      <c r="M234" s="50">
        <f t="shared" ref="M234:M235" si="386">+M236</f>
        <v>7330000000</v>
      </c>
      <c r="N234" s="51">
        <f t="shared" ref="N234:N248" si="387">M234/$M$345</f>
        <v>7.1502490830480678E-4</v>
      </c>
      <c r="O234" s="50">
        <f t="shared" ref="O234:X235" si="388">+O236</f>
        <v>0</v>
      </c>
      <c r="P234" s="50">
        <f t="shared" si="388"/>
        <v>3125780030</v>
      </c>
      <c r="Q234" s="50">
        <f t="shared" si="388"/>
        <v>4204219970</v>
      </c>
      <c r="R234" s="50">
        <f t="shared" si="388"/>
        <v>3125650420.1900001</v>
      </c>
      <c r="S234" s="50">
        <f t="shared" si="388"/>
        <v>4204349579.8099999</v>
      </c>
      <c r="T234" s="50">
        <f t="shared" si="388"/>
        <v>129609.80999994278</v>
      </c>
      <c r="U234" s="50">
        <f t="shared" si="388"/>
        <v>881641090.19000006</v>
      </c>
      <c r="V234" s="50">
        <f t="shared" si="388"/>
        <v>2244009330</v>
      </c>
      <c r="W234" s="50">
        <f t="shared" si="388"/>
        <v>881641090.19000006</v>
      </c>
      <c r="X234" s="50">
        <f t="shared" si="388"/>
        <v>0</v>
      </c>
      <c r="Y234" s="52">
        <f t="shared" si="330"/>
        <v>0.42641888406412004</v>
      </c>
      <c r="Z234" s="52">
        <f t="shared" si="331"/>
        <v>0.12027845705184176</v>
      </c>
      <c r="AA234" s="52">
        <f t="shared" si="332"/>
        <v>0.12027845705184176</v>
      </c>
      <c r="AB234" s="52">
        <f t="shared" si="333"/>
        <v>0.28206644111416895</v>
      </c>
      <c r="AC234" s="53">
        <f t="shared" si="381"/>
        <v>1</v>
      </c>
    </row>
    <row r="235" spans="1:29" ht="39" customHeight="1" x14ac:dyDescent="0.25">
      <c r="A235" s="312"/>
      <c r="B235" s="115" t="s">
        <v>42</v>
      </c>
      <c r="C235" s="47">
        <v>21</v>
      </c>
      <c r="D235" s="47" t="s">
        <v>39</v>
      </c>
      <c r="E235" s="308"/>
      <c r="F235" s="50">
        <f t="shared" si="385"/>
        <v>14674158432</v>
      </c>
      <c r="G235" s="50">
        <f t="shared" si="385"/>
        <v>0</v>
      </c>
      <c r="H235" s="50">
        <f t="shared" si="385"/>
        <v>0</v>
      </c>
      <c r="I235" s="50">
        <f t="shared" si="385"/>
        <v>0</v>
      </c>
      <c r="J235" s="50">
        <f t="shared" si="385"/>
        <v>0</v>
      </c>
      <c r="K235" s="50">
        <f t="shared" si="385"/>
        <v>0</v>
      </c>
      <c r="L235" s="50">
        <f t="shared" ref="L235:L237" si="389">+G235-H235-I235+J235-K235</f>
        <v>0</v>
      </c>
      <c r="M235" s="50">
        <f t="shared" si="386"/>
        <v>14674158432</v>
      </c>
      <c r="N235" s="51">
        <f t="shared" si="387"/>
        <v>1.4314309396031388E-3</v>
      </c>
      <c r="O235" s="50">
        <f t="shared" si="388"/>
        <v>0</v>
      </c>
      <c r="P235" s="50">
        <f t="shared" si="388"/>
        <v>0</v>
      </c>
      <c r="Q235" s="50">
        <f t="shared" si="388"/>
        <v>14674158432</v>
      </c>
      <c r="R235" s="50">
        <f t="shared" si="388"/>
        <v>0</v>
      </c>
      <c r="S235" s="50">
        <f t="shared" si="388"/>
        <v>14674158432</v>
      </c>
      <c r="T235" s="50">
        <f t="shared" si="388"/>
        <v>0</v>
      </c>
      <c r="U235" s="50">
        <f t="shared" si="388"/>
        <v>0</v>
      </c>
      <c r="V235" s="50">
        <f t="shared" si="388"/>
        <v>0</v>
      </c>
      <c r="W235" s="50">
        <f t="shared" si="388"/>
        <v>0</v>
      </c>
      <c r="X235" s="50">
        <f t="shared" si="388"/>
        <v>0</v>
      </c>
      <c r="Y235" s="52">
        <f t="shared" si="330"/>
        <v>0</v>
      </c>
      <c r="Z235" s="52">
        <f t="shared" si="331"/>
        <v>0</v>
      </c>
      <c r="AA235" s="52">
        <f t="shared" si="332"/>
        <v>0</v>
      </c>
      <c r="AB235" s="52" t="s">
        <v>41</v>
      </c>
      <c r="AC235" s="53" t="s">
        <v>41</v>
      </c>
    </row>
    <row r="236" spans="1:29" ht="34.5" customHeight="1" x14ac:dyDescent="0.25">
      <c r="A236" s="321" t="s">
        <v>391</v>
      </c>
      <c r="B236" s="116" t="s">
        <v>38</v>
      </c>
      <c r="C236" s="55">
        <v>10</v>
      </c>
      <c r="D236" s="322" t="s">
        <v>39</v>
      </c>
      <c r="E236" s="323" t="s">
        <v>262</v>
      </c>
      <c r="F236" s="57">
        <v>7330000000</v>
      </c>
      <c r="G236" s="57">
        <v>0</v>
      </c>
      <c r="H236" s="57">
        <v>0</v>
      </c>
      <c r="I236" s="57">
        <v>0</v>
      </c>
      <c r="J236" s="57">
        <v>0</v>
      </c>
      <c r="K236" s="57"/>
      <c r="L236" s="57">
        <f>+G236-H236-I236+J236-K236</f>
        <v>0</v>
      </c>
      <c r="M236" s="58">
        <f>+F236+L236</f>
        <v>7330000000</v>
      </c>
      <c r="N236" s="59">
        <f t="shared" si="387"/>
        <v>7.1502490830480678E-4</v>
      </c>
      <c r="O236" s="58">
        <v>0</v>
      </c>
      <c r="P236" s="57">
        <v>3125780030</v>
      </c>
      <c r="Q236" s="57">
        <f t="shared" ref="Q236:Q237" si="390">M236-P236</f>
        <v>4204219970</v>
      </c>
      <c r="R236" s="57">
        <v>3125650420.1900001</v>
      </c>
      <c r="S236" s="57">
        <f t="shared" ref="S236:S237" si="391">+M236-R236</f>
        <v>4204349579.8099999</v>
      </c>
      <c r="T236" s="57">
        <f t="shared" ref="T236:T239" si="392">P236-R236</f>
        <v>129609.80999994278</v>
      </c>
      <c r="U236" s="57">
        <v>881641090.19000006</v>
      </c>
      <c r="V236" s="57">
        <f t="shared" ref="V236:V237" si="393">+R236-U236</f>
        <v>2244009330</v>
      </c>
      <c r="W236" s="57">
        <v>881641090.19000006</v>
      </c>
      <c r="X236" s="60">
        <f t="shared" ref="X236:X237" si="394">+U236-W236</f>
        <v>0</v>
      </c>
      <c r="Y236" s="61">
        <f t="shared" si="330"/>
        <v>0.42641888406412004</v>
      </c>
      <c r="Z236" s="61">
        <f t="shared" si="331"/>
        <v>0.12027845705184176</v>
      </c>
      <c r="AA236" s="61">
        <f t="shared" si="332"/>
        <v>0.12027845705184176</v>
      </c>
      <c r="AB236" s="61">
        <f t="shared" si="333"/>
        <v>0.28206644111416895</v>
      </c>
      <c r="AC236" s="62">
        <f t="shared" si="381"/>
        <v>1</v>
      </c>
    </row>
    <row r="237" spans="1:29" ht="34.5" customHeight="1" x14ac:dyDescent="0.25">
      <c r="A237" s="321"/>
      <c r="B237" s="116" t="s">
        <v>42</v>
      </c>
      <c r="C237" s="55">
        <v>21</v>
      </c>
      <c r="D237" s="322"/>
      <c r="E237" s="323"/>
      <c r="F237" s="57">
        <v>14674158432</v>
      </c>
      <c r="G237" s="57">
        <v>0</v>
      </c>
      <c r="H237" s="57">
        <v>0</v>
      </c>
      <c r="I237" s="57">
        <v>0</v>
      </c>
      <c r="J237" s="57">
        <v>0</v>
      </c>
      <c r="K237" s="57"/>
      <c r="L237" s="57">
        <f t="shared" si="389"/>
        <v>0</v>
      </c>
      <c r="M237" s="58">
        <f>+F237+L237</f>
        <v>14674158432</v>
      </c>
      <c r="N237" s="59">
        <f t="shared" si="387"/>
        <v>1.4314309396031388E-3</v>
      </c>
      <c r="O237" s="58">
        <v>0</v>
      </c>
      <c r="P237" s="57">
        <v>0</v>
      </c>
      <c r="Q237" s="57">
        <f t="shared" si="390"/>
        <v>14674158432</v>
      </c>
      <c r="R237" s="57">
        <v>0</v>
      </c>
      <c r="S237" s="57">
        <f t="shared" si="391"/>
        <v>14674158432</v>
      </c>
      <c r="T237" s="57">
        <f t="shared" si="392"/>
        <v>0</v>
      </c>
      <c r="U237" s="57">
        <v>0</v>
      </c>
      <c r="V237" s="57">
        <f t="shared" si="393"/>
        <v>0</v>
      </c>
      <c r="W237" s="57">
        <v>0</v>
      </c>
      <c r="X237" s="60">
        <f t="shared" si="394"/>
        <v>0</v>
      </c>
      <c r="Y237" s="61">
        <f t="shared" si="330"/>
        <v>0</v>
      </c>
      <c r="Z237" s="61">
        <f t="shared" si="331"/>
        <v>0</v>
      </c>
      <c r="AA237" s="61">
        <f t="shared" si="332"/>
        <v>0</v>
      </c>
      <c r="AB237" s="61" t="s">
        <v>41</v>
      </c>
      <c r="AC237" s="62" t="s">
        <v>41</v>
      </c>
    </row>
    <row r="238" spans="1:29" ht="47.25" customHeight="1" x14ac:dyDescent="0.25">
      <c r="A238" s="46" t="s">
        <v>392</v>
      </c>
      <c r="B238" s="115" t="s">
        <v>42</v>
      </c>
      <c r="C238" s="47">
        <v>21</v>
      </c>
      <c r="D238" s="47" t="s">
        <v>39</v>
      </c>
      <c r="E238" s="48" t="s">
        <v>393</v>
      </c>
      <c r="F238" s="50">
        <f t="shared" ref="F238:X238" si="395">+F239</f>
        <v>5615841568</v>
      </c>
      <c r="G238" s="50">
        <f t="shared" si="395"/>
        <v>0</v>
      </c>
      <c r="H238" s="50">
        <f t="shared" si="395"/>
        <v>0</v>
      </c>
      <c r="I238" s="50">
        <f t="shared" si="395"/>
        <v>0</v>
      </c>
      <c r="J238" s="50">
        <f t="shared" si="395"/>
        <v>0</v>
      </c>
      <c r="K238" s="50">
        <f t="shared" si="395"/>
        <v>0</v>
      </c>
      <c r="L238" s="50">
        <f t="shared" si="378"/>
        <v>0</v>
      </c>
      <c r="M238" s="50">
        <f t="shared" si="395"/>
        <v>5615841568</v>
      </c>
      <c r="N238" s="51">
        <f t="shared" si="387"/>
        <v>5.4781263331698811E-4</v>
      </c>
      <c r="O238" s="50">
        <f t="shared" si="395"/>
        <v>0</v>
      </c>
      <c r="P238" s="50">
        <f t="shared" si="395"/>
        <v>0</v>
      </c>
      <c r="Q238" s="50">
        <f t="shared" si="395"/>
        <v>5615841568</v>
      </c>
      <c r="R238" s="50">
        <f t="shared" si="395"/>
        <v>0</v>
      </c>
      <c r="S238" s="50">
        <f t="shared" si="395"/>
        <v>5615841568</v>
      </c>
      <c r="T238" s="50">
        <f t="shared" si="395"/>
        <v>0</v>
      </c>
      <c r="U238" s="50">
        <f t="shared" si="395"/>
        <v>0</v>
      </c>
      <c r="V238" s="50">
        <f t="shared" si="395"/>
        <v>0</v>
      </c>
      <c r="W238" s="50">
        <f t="shared" si="395"/>
        <v>0</v>
      </c>
      <c r="X238" s="50">
        <f t="shared" si="395"/>
        <v>0</v>
      </c>
      <c r="Y238" s="52">
        <f t="shared" si="330"/>
        <v>0</v>
      </c>
      <c r="Z238" s="52">
        <f t="shared" si="331"/>
        <v>0</v>
      </c>
      <c r="AA238" s="52">
        <f t="shared" si="332"/>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8"/>
        <v>0</v>
      </c>
      <c r="M239" s="58">
        <f>+F239+L239</f>
        <v>5615841568</v>
      </c>
      <c r="N239" s="59">
        <f t="shared" si="387"/>
        <v>5.4781263331698811E-4</v>
      </c>
      <c r="O239" s="58">
        <v>0</v>
      </c>
      <c r="P239" s="57">
        <v>0</v>
      </c>
      <c r="Q239" s="57">
        <f t="shared" ref="Q239" si="396">M239-P239</f>
        <v>5615841568</v>
      </c>
      <c r="R239" s="57">
        <v>0</v>
      </c>
      <c r="S239" s="57">
        <f t="shared" ref="S239" si="397">+M239-R239</f>
        <v>5615841568</v>
      </c>
      <c r="T239" s="57">
        <f t="shared" si="392"/>
        <v>0</v>
      </c>
      <c r="U239" s="57">
        <v>0</v>
      </c>
      <c r="V239" s="57">
        <f t="shared" ref="V239" si="398">+R239-U239</f>
        <v>0</v>
      </c>
      <c r="W239" s="57">
        <v>0</v>
      </c>
      <c r="X239" s="60">
        <f t="shared" ref="X239" si="399">+U239-W239</f>
        <v>0</v>
      </c>
      <c r="Y239" s="61">
        <f t="shared" si="330"/>
        <v>0</v>
      </c>
      <c r="Z239" s="61">
        <f t="shared" si="331"/>
        <v>0</v>
      </c>
      <c r="AA239" s="61">
        <f t="shared" si="332"/>
        <v>0</v>
      </c>
      <c r="AB239" s="61" t="s">
        <v>41</v>
      </c>
      <c r="AC239" s="62" t="s">
        <v>41</v>
      </c>
    </row>
    <row r="240" spans="1:29" ht="42" customHeight="1" x14ac:dyDescent="0.25">
      <c r="A240" s="46" t="s">
        <v>395</v>
      </c>
      <c r="B240" s="47" t="s">
        <v>38</v>
      </c>
      <c r="C240" s="47">
        <v>10</v>
      </c>
      <c r="D240" s="47" t="s">
        <v>39</v>
      </c>
      <c r="E240" s="105" t="s">
        <v>396</v>
      </c>
      <c r="F240" s="50">
        <f t="shared" ref="F240:U244" si="400">+F241</f>
        <v>4403281909</v>
      </c>
      <c r="G240" s="50">
        <f t="shared" si="400"/>
        <v>0</v>
      </c>
      <c r="H240" s="50">
        <f t="shared" si="400"/>
        <v>0</v>
      </c>
      <c r="I240" s="50">
        <f t="shared" si="400"/>
        <v>0</v>
      </c>
      <c r="J240" s="50">
        <f t="shared" si="400"/>
        <v>0</v>
      </c>
      <c r="K240" s="50">
        <f t="shared" si="400"/>
        <v>0</v>
      </c>
      <c r="L240" s="50">
        <f t="shared" si="378"/>
        <v>0</v>
      </c>
      <c r="M240" s="50">
        <f t="shared" si="400"/>
        <v>4403281909</v>
      </c>
      <c r="N240" s="51">
        <f t="shared" si="387"/>
        <v>4.2953018325006E-4</v>
      </c>
      <c r="O240" s="50">
        <f t="shared" si="400"/>
        <v>0</v>
      </c>
      <c r="P240" s="50">
        <f t="shared" si="400"/>
        <v>4098162596.1999998</v>
      </c>
      <c r="Q240" s="50">
        <f t="shared" si="400"/>
        <v>305119312.80000019</v>
      </c>
      <c r="R240" s="50">
        <f t="shared" si="400"/>
        <v>3965966463.0900002</v>
      </c>
      <c r="S240" s="50">
        <f t="shared" si="400"/>
        <v>437315445.90999985</v>
      </c>
      <c r="T240" s="50">
        <f t="shared" si="400"/>
        <v>132196133.10999966</v>
      </c>
      <c r="U240" s="50">
        <f t="shared" si="400"/>
        <v>1078528804.8900001</v>
      </c>
      <c r="V240" s="50">
        <f t="shared" ref="V240:X244" si="401">+V241</f>
        <v>2887437658.1999998</v>
      </c>
      <c r="W240" s="50">
        <f t="shared" si="401"/>
        <v>1075797754.8900001</v>
      </c>
      <c r="X240" s="50">
        <f t="shared" si="401"/>
        <v>2731050</v>
      </c>
      <c r="Y240" s="52">
        <f t="shared" si="330"/>
        <v>0.90068420443030062</v>
      </c>
      <c r="Z240" s="52">
        <f t="shared" si="331"/>
        <v>0.24493748689711706</v>
      </c>
      <c r="AA240" s="52">
        <f t="shared" si="332"/>
        <v>0.24431725633808382</v>
      </c>
      <c r="AB240" s="52">
        <f t="shared" si="333"/>
        <v>0.27194602247082211</v>
      </c>
      <c r="AC240" s="53">
        <f t="shared" si="381"/>
        <v>0.99746780059316209</v>
      </c>
    </row>
    <row r="241" spans="1:29" ht="42" customHeight="1" x14ac:dyDescent="0.25">
      <c r="A241" s="46" t="s">
        <v>397</v>
      </c>
      <c r="B241" s="47" t="s">
        <v>38</v>
      </c>
      <c r="C241" s="47">
        <v>10</v>
      </c>
      <c r="D241" s="47" t="s">
        <v>39</v>
      </c>
      <c r="E241" s="105" t="s">
        <v>254</v>
      </c>
      <c r="F241" s="50">
        <f>+F242</f>
        <v>4403281909</v>
      </c>
      <c r="G241" s="50">
        <f t="shared" si="400"/>
        <v>0</v>
      </c>
      <c r="H241" s="50">
        <f t="shared" si="400"/>
        <v>0</v>
      </c>
      <c r="I241" s="50">
        <f t="shared" si="400"/>
        <v>0</v>
      </c>
      <c r="J241" s="50">
        <f t="shared" si="400"/>
        <v>0</v>
      </c>
      <c r="K241" s="50">
        <f t="shared" si="400"/>
        <v>0</v>
      </c>
      <c r="L241" s="50">
        <f t="shared" si="378"/>
        <v>0</v>
      </c>
      <c r="M241" s="50">
        <f>+M242</f>
        <v>4403281909</v>
      </c>
      <c r="N241" s="51">
        <f t="shared" si="387"/>
        <v>4.2953018325006E-4</v>
      </c>
      <c r="O241" s="50">
        <f t="shared" si="400"/>
        <v>0</v>
      </c>
      <c r="P241" s="50">
        <f t="shared" si="400"/>
        <v>4098162596.1999998</v>
      </c>
      <c r="Q241" s="50">
        <f t="shared" si="400"/>
        <v>305119312.80000019</v>
      </c>
      <c r="R241" s="50">
        <f t="shared" si="400"/>
        <v>3965966463.0900002</v>
      </c>
      <c r="S241" s="50">
        <f t="shared" si="400"/>
        <v>437315445.90999985</v>
      </c>
      <c r="T241" s="50">
        <f t="shared" si="400"/>
        <v>132196133.10999966</v>
      </c>
      <c r="U241" s="50">
        <f t="shared" si="400"/>
        <v>1078528804.8900001</v>
      </c>
      <c r="V241" s="50">
        <f t="shared" si="401"/>
        <v>2887437658.1999998</v>
      </c>
      <c r="W241" s="50">
        <f t="shared" si="401"/>
        <v>1075797754.8900001</v>
      </c>
      <c r="X241" s="50">
        <f t="shared" si="401"/>
        <v>2731050</v>
      </c>
      <c r="Y241" s="52">
        <f t="shared" si="330"/>
        <v>0.90068420443030062</v>
      </c>
      <c r="Z241" s="52">
        <f t="shared" si="331"/>
        <v>0.24493748689711706</v>
      </c>
      <c r="AA241" s="52">
        <f t="shared" si="332"/>
        <v>0.24431725633808382</v>
      </c>
      <c r="AB241" s="52">
        <f t="shared" si="333"/>
        <v>0.27194602247082211</v>
      </c>
      <c r="AC241" s="53">
        <f t="shared" si="381"/>
        <v>0.99746780059316209</v>
      </c>
    </row>
    <row r="242" spans="1:29" s="32" customFormat="1" ht="63.75" customHeight="1" x14ac:dyDescent="0.25">
      <c r="A242" s="46" t="s">
        <v>398</v>
      </c>
      <c r="B242" s="47" t="s">
        <v>38</v>
      </c>
      <c r="C242" s="47">
        <v>10</v>
      </c>
      <c r="D242" s="47" t="s">
        <v>39</v>
      </c>
      <c r="E242" s="105" t="s">
        <v>399</v>
      </c>
      <c r="F242" s="50">
        <f t="shared" ref="F242:T244" si="402">+F243</f>
        <v>4403281909</v>
      </c>
      <c r="G242" s="50">
        <f t="shared" si="402"/>
        <v>0</v>
      </c>
      <c r="H242" s="50">
        <f t="shared" si="402"/>
        <v>0</v>
      </c>
      <c r="I242" s="50">
        <f t="shared" si="402"/>
        <v>0</v>
      </c>
      <c r="J242" s="50">
        <f t="shared" si="402"/>
        <v>0</v>
      </c>
      <c r="K242" s="50">
        <f t="shared" si="402"/>
        <v>0</v>
      </c>
      <c r="L242" s="50">
        <f t="shared" si="378"/>
        <v>0</v>
      </c>
      <c r="M242" s="50">
        <f t="shared" si="402"/>
        <v>4403281909</v>
      </c>
      <c r="N242" s="51">
        <f t="shared" si="387"/>
        <v>4.2953018325006E-4</v>
      </c>
      <c r="O242" s="50">
        <f t="shared" si="402"/>
        <v>0</v>
      </c>
      <c r="P242" s="50">
        <f t="shared" si="402"/>
        <v>4098162596.1999998</v>
      </c>
      <c r="Q242" s="50">
        <f t="shared" si="402"/>
        <v>305119312.80000019</v>
      </c>
      <c r="R242" s="50">
        <f t="shared" si="402"/>
        <v>3965966463.0900002</v>
      </c>
      <c r="S242" s="50">
        <f t="shared" si="402"/>
        <v>437315445.90999985</v>
      </c>
      <c r="T242" s="50">
        <f t="shared" si="402"/>
        <v>132196133.10999966</v>
      </c>
      <c r="U242" s="50">
        <f t="shared" si="400"/>
        <v>1078528804.8900001</v>
      </c>
      <c r="V242" s="50">
        <f t="shared" si="401"/>
        <v>2887437658.1999998</v>
      </c>
      <c r="W242" s="50">
        <f t="shared" si="401"/>
        <v>1075797754.8900001</v>
      </c>
      <c r="X242" s="50">
        <f t="shared" si="401"/>
        <v>2731050</v>
      </c>
      <c r="Y242" s="52">
        <f t="shared" si="330"/>
        <v>0.90068420443030062</v>
      </c>
      <c r="Z242" s="52">
        <f t="shared" si="331"/>
        <v>0.24493748689711706</v>
      </c>
      <c r="AA242" s="52">
        <f t="shared" si="332"/>
        <v>0.24431725633808382</v>
      </c>
      <c r="AB242" s="52">
        <f t="shared" si="333"/>
        <v>0.27194602247082211</v>
      </c>
      <c r="AC242" s="53">
        <f t="shared" si="381"/>
        <v>0.99746780059316209</v>
      </c>
    </row>
    <row r="243" spans="1:29" s="32" customFormat="1" ht="63.75" customHeight="1" x14ac:dyDescent="0.25">
      <c r="A243" s="46" t="s">
        <v>400</v>
      </c>
      <c r="B243" s="47" t="s">
        <v>38</v>
      </c>
      <c r="C243" s="47">
        <v>10</v>
      </c>
      <c r="D243" s="47" t="s">
        <v>39</v>
      </c>
      <c r="E243" s="48" t="s">
        <v>401</v>
      </c>
      <c r="F243" s="50">
        <f t="shared" si="402"/>
        <v>4403281909</v>
      </c>
      <c r="G243" s="50">
        <f t="shared" si="402"/>
        <v>0</v>
      </c>
      <c r="H243" s="50">
        <f t="shared" si="402"/>
        <v>0</v>
      </c>
      <c r="I243" s="50">
        <f t="shared" si="402"/>
        <v>0</v>
      </c>
      <c r="J243" s="50">
        <f t="shared" si="402"/>
        <v>0</v>
      </c>
      <c r="K243" s="50">
        <f t="shared" si="402"/>
        <v>0</v>
      </c>
      <c r="L243" s="50">
        <f t="shared" si="378"/>
        <v>0</v>
      </c>
      <c r="M243" s="50">
        <f t="shared" si="402"/>
        <v>4403281909</v>
      </c>
      <c r="N243" s="51">
        <f t="shared" si="387"/>
        <v>4.2953018325006E-4</v>
      </c>
      <c r="O243" s="50">
        <f t="shared" si="402"/>
        <v>0</v>
      </c>
      <c r="P243" s="50">
        <f t="shared" si="402"/>
        <v>4098162596.1999998</v>
      </c>
      <c r="Q243" s="50">
        <f t="shared" si="402"/>
        <v>305119312.80000019</v>
      </c>
      <c r="R243" s="50">
        <f t="shared" si="402"/>
        <v>3965966463.0900002</v>
      </c>
      <c r="S243" s="50">
        <f t="shared" si="402"/>
        <v>437315445.90999985</v>
      </c>
      <c r="T243" s="50">
        <f t="shared" si="402"/>
        <v>132196133.10999966</v>
      </c>
      <c r="U243" s="50">
        <f t="shared" si="400"/>
        <v>1078528804.8900001</v>
      </c>
      <c r="V243" s="50">
        <f t="shared" si="401"/>
        <v>2887437658.1999998</v>
      </c>
      <c r="W243" s="50">
        <f t="shared" si="401"/>
        <v>1075797754.8900001</v>
      </c>
      <c r="X243" s="50">
        <f t="shared" si="401"/>
        <v>2731050</v>
      </c>
      <c r="Y243" s="52">
        <f t="shared" si="330"/>
        <v>0.90068420443030062</v>
      </c>
      <c r="Z243" s="52">
        <f t="shared" si="331"/>
        <v>0.24493748689711706</v>
      </c>
      <c r="AA243" s="52">
        <f t="shared" si="332"/>
        <v>0.24431725633808382</v>
      </c>
      <c r="AB243" s="52">
        <f t="shared" si="333"/>
        <v>0.27194602247082211</v>
      </c>
      <c r="AC243" s="53">
        <f t="shared" si="381"/>
        <v>0.99746780059316209</v>
      </c>
    </row>
    <row r="244" spans="1:29" ht="46.5" customHeight="1" x14ac:dyDescent="0.25">
      <c r="A244" s="46" t="s">
        <v>402</v>
      </c>
      <c r="B244" s="47" t="s">
        <v>38</v>
      </c>
      <c r="C244" s="47">
        <v>10</v>
      </c>
      <c r="D244" s="47" t="s">
        <v>39</v>
      </c>
      <c r="E244" s="48" t="s">
        <v>393</v>
      </c>
      <c r="F244" s="50">
        <f t="shared" si="402"/>
        <v>4403281909</v>
      </c>
      <c r="G244" s="50">
        <f t="shared" si="402"/>
        <v>0</v>
      </c>
      <c r="H244" s="50">
        <f t="shared" si="402"/>
        <v>0</v>
      </c>
      <c r="I244" s="50">
        <f t="shared" si="402"/>
        <v>0</v>
      </c>
      <c r="J244" s="50">
        <f t="shared" si="402"/>
        <v>0</v>
      </c>
      <c r="K244" s="50">
        <f t="shared" si="402"/>
        <v>0</v>
      </c>
      <c r="L244" s="50">
        <f t="shared" si="378"/>
        <v>0</v>
      </c>
      <c r="M244" s="50">
        <f t="shared" si="402"/>
        <v>4403281909</v>
      </c>
      <c r="N244" s="51">
        <f t="shared" si="387"/>
        <v>4.2953018325006E-4</v>
      </c>
      <c r="O244" s="50">
        <f t="shared" si="402"/>
        <v>0</v>
      </c>
      <c r="P244" s="50">
        <f t="shared" si="402"/>
        <v>4098162596.1999998</v>
      </c>
      <c r="Q244" s="50">
        <f t="shared" si="402"/>
        <v>305119312.80000019</v>
      </c>
      <c r="R244" s="50">
        <f t="shared" si="402"/>
        <v>3965966463.0900002</v>
      </c>
      <c r="S244" s="50">
        <f t="shared" si="402"/>
        <v>437315445.90999985</v>
      </c>
      <c r="T244" s="50">
        <f t="shared" si="402"/>
        <v>132196133.10999966</v>
      </c>
      <c r="U244" s="50">
        <f t="shared" si="400"/>
        <v>1078528804.8900001</v>
      </c>
      <c r="V244" s="50">
        <f t="shared" si="401"/>
        <v>2887437658.1999998</v>
      </c>
      <c r="W244" s="50">
        <f t="shared" si="401"/>
        <v>1075797754.8900001</v>
      </c>
      <c r="X244" s="50">
        <f t="shared" si="401"/>
        <v>2731050</v>
      </c>
      <c r="Y244" s="52">
        <f t="shared" si="330"/>
        <v>0.90068420443030062</v>
      </c>
      <c r="Z244" s="52">
        <f t="shared" si="331"/>
        <v>0.24493748689711706</v>
      </c>
      <c r="AA244" s="52">
        <f t="shared" si="332"/>
        <v>0.24431725633808382</v>
      </c>
      <c r="AB244" s="52">
        <f t="shared" si="333"/>
        <v>0.27194602247082211</v>
      </c>
      <c r="AC244" s="53">
        <f t="shared" si="381"/>
        <v>0.99746780059316209</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8"/>
        <v>0</v>
      </c>
      <c r="M245" s="58">
        <f>+F245+L245</f>
        <v>4403281909</v>
      </c>
      <c r="N245" s="59">
        <f t="shared" si="387"/>
        <v>4.2953018325006E-4</v>
      </c>
      <c r="O245" s="57">
        <v>0</v>
      </c>
      <c r="P245" s="58">
        <v>4098162596.1999998</v>
      </c>
      <c r="Q245" s="57">
        <f t="shared" ref="Q245" si="403">M245-P245</f>
        <v>305119312.80000019</v>
      </c>
      <c r="R245" s="58">
        <v>3965966463.0900002</v>
      </c>
      <c r="S245" s="57">
        <f t="shared" ref="S245" si="404">+M245-R245</f>
        <v>437315445.90999985</v>
      </c>
      <c r="T245" s="57">
        <f t="shared" ref="T245" si="405">P245-R245</f>
        <v>132196133.10999966</v>
      </c>
      <c r="U245" s="58">
        <v>1078528804.8900001</v>
      </c>
      <c r="V245" s="57">
        <f t="shared" ref="V245" si="406">+R245-U245</f>
        <v>2887437658.1999998</v>
      </c>
      <c r="W245" s="58">
        <v>1075797754.8900001</v>
      </c>
      <c r="X245" s="60">
        <f t="shared" ref="X245" si="407">+U245-W245</f>
        <v>2731050</v>
      </c>
      <c r="Y245" s="61">
        <f t="shared" si="330"/>
        <v>0.90068420443030062</v>
      </c>
      <c r="Z245" s="61">
        <f t="shared" si="331"/>
        <v>0.24493748689711706</v>
      </c>
      <c r="AA245" s="61">
        <f t="shared" si="332"/>
        <v>0.24431725633808382</v>
      </c>
      <c r="AB245" s="61">
        <f t="shared" si="333"/>
        <v>0.27194602247082211</v>
      </c>
      <c r="AC245" s="62">
        <f t="shared" si="381"/>
        <v>0.99746780059316209</v>
      </c>
    </row>
    <row r="246" spans="1:29" s="32" customFormat="1" ht="39.75" customHeight="1" x14ac:dyDescent="0.25">
      <c r="A246" s="312" t="s">
        <v>404</v>
      </c>
      <c r="B246" s="47" t="s">
        <v>38</v>
      </c>
      <c r="C246" s="47">
        <v>10</v>
      </c>
      <c r="D246" s="316" t="s">
        <v>39</v>
      </c>
      <c r="E246" s="308" t="s">
        <v>405</v>
      </c>
      <c r="F246" s="50">
        <f t="shared" ref="F246:K247" si="408">+F248</f>
        <v>216105072049</v>
      </c>
      <c r="G246" s="50">
        <f t="shared" si="408"/>
        <v>0</v>
      </c>
      <c r="H246" s="50">
        <f t="shared" si="408"/>
        <v>0</v>
      </c>
      <c r="I246" s="50">
        <f t="shared" si="408"/>
        <v>0</v>
      </c>
      <c r="J246" s="50">
        <f t="shared" si="408"/>
        <v>0</v>
      </c>
      <c r="K246" s="50">
        <f t="shared" si="408"/>
        <v>0</v>
      </c>
      <c r="L246" s="50">
        <f t="shared" si="378"/>
        <v>0</v>
      </c>
      <c r="M246" s="50">
        <f t="shared" ref="M246" si="409">+M248</f>
        <v>216105072049</v>
      </c>
      <c r="N246" s="51">
        <f t="shared" si="387"/>
        <v>2.1080560617467926E-2</v>
      </c>
      <c r="O246" s="50">
        <f t="shared" ref="O246:X247" si="410">+O248</f>
        <v>0</v>
      </c>
      <c r="P246" s="50">
        <f t="shared" si="410"/>
        <v>51525598817</v>
      </c>
      <c r="Q246" s="50">
        <f t="shared" si="410"/>
        <v>164579473232</v>
      </c>
      <c r="R246" s="50">
        <f t="shared" si="410"/>
        <v>51525598817</v>
      </c>
      <c r="S246" s="50">
        <f t="shared" si="410"/>
        <v>164579473232</v>
      </c>
      <c r="T246" s="50">
        <f t="shared" si="410"/>
        <v>0</v>
      </c>
      <c r="U246" s="50">
        <f t="shared" si="410"/>
        <v>0</v>
      </c>
      <c r="V246" s="50">
        <f t="shared" si="410"/>
        <v>51525598817</v>
      </c>
      <c r="W246" s="50">
        <f t="shared" si="410"/>
        <v>0</v>
      </c>
      <c r="X246" s="50">
        <f t="shared" si="410"/>
        <v>0</v>
      </c>
      <c r="Y246" s="52">
        <f t="shared" si="330"/>
        <v>0.23842845671533802</v>
      </c>
      <c r="Z246" s="52">
        <f t="shared" si="331"/>
        <v>0</v>
      </c>
      <c r="AA246" s="52">
        <f t="shared" si="332"/>
        <v>0</v>
      </c>
      <c r="AB246" s="52">
        <f t="shared" si="333"/>
        <v>0</v>
      </c>
      <c r="AC246" s="53" t="s">
        <v>41</v>
      </c>
    </row>
    <row r="247" spans="1:29" s="32" customFormat="1" ht="39.75" customHeight="1" x14ac:dyDescent="0.25">
      <c r="A247" s="312"/>
      <c r="B247" s="47" t="s">
        <v>42</v>
      </c>
      <c r="C247" s="47">
        <v>21</v>
      </c>
      <c r="D247" s="316"/>
      <c r="E247" s="308"/>
      <c r="F247" s="50">
        <f>+F249</f>
        <v>576482182828</v>
      </c>
      <c r="G247" s="50">
        <f t="shared" si="408"/>
        <v>0</v>
      </c>
      <c r="H247" s="50">
        <f t="shared" si="408"/>
        <v>0</v>
      </c>
      <c r="I247" s="50">
        <f t="shared" si="408"/>
        <v>0</v>
      </c>
      <c r="J247" s="50">
        <f t="shared" si="408"/>
        <v>0</v>
      </c>
      <c r="K247" s="50">
        <f t="shared" si="408"/>
        <v>0</v>
      </c>
      <c r="L247" s="50">
        <f t="shared" si="378"/>
        <v>0</v>
      </c>
      <c r="M247" s="50">
        <f>+M249</f>
        <v>576482182828</v>
      </c>
      <c r="N247" s="51">
        <f t="shared" si="387"/>
        <v>5.6234532048560104E-2</v>
      </c>
      <c r="O247" s="50">
        <f t="shared" si="410"/>
        <v>0</v>
      </c>
      <c r="P247" s="50">
        <f t="shared" si="410"/>
        <v>379587347391.20001</v>
      </c>
      <c r="Q247" s="50">
        <f t="shared" si="410"/>
        <v>196894835436.79999</v>
      </c>
      <c r="R247" s="50">
        <f t="shared" si="410"/>
        <v>33011549805.849998</v>
      </c>
      <c r="S247" s="50">
        <f t="shared" si="410"/>
        <v>543470633022.15002</v>
      </c>
      <c r="T247" s="50">
        <f t="shared" si="410"/>
        <v>346575797585.34998</v>
      </c>
      <c r="U247" s="50">
        <f t="shared" si="410"/>
        <v>13822899821.869999</v>
      </c>
      <c r="V247" s="50">
        <f t="shared" si="410"/>
        <v>19188649983.98</v>
      </c>
      <c r="W247" s="50">
        <f t="shared" si="410"/>
        <v>13819944678.869999</v>
      </c>
      <c r="X247" s="50">
        <f t="shared" si="410"/>
        <v>2955143</v>
      </c>
      <c r="Y247" s="52">
        <f t="shared" si="330"/>
        <v>5.7263781586289489E-2</v>
      </c>
      <c r="Z247" s="52">
        <f t="shared" si="331"/>
        <v>2.3978017419480625E-2</v>
      </c>
      <c r="AA247" s="52">
        <f t="shared" si="332"/>
        <v>2.3972891254114156E-2</v>
      </c>
      <c r="AB247" s="52">
        <f t="shared" si="333"/>
        <v>0.41872919942160469</v>
      </c>
      <c r="AC247" s="53">
        <f t="shared" ref="AC247:AC253" si="411">+W247/U247</f>
        <v>0.99978621396102973</v>
      </c>
    </row>
    <row r="248" spans="1:29" ht="42" customHeight="1" x14ac:dyDescent="0.25">
      <c r="A248" s="312" t="s">
        <v>406</v>
      </c>
      <c r="B248" s="47" t="s">
        <v>38</v>
      </c>
      <c r="C248" s="47">
        <v>10</v>
      </c>
      <c r="D248" s="316" t="s">
        <v>39</v>
      </c>
      <c r="E248" s="308" t="s">
        <v>254</v>
      </c>
      <c r="F248" s="50">
        <f>+F260</f>
        <v>216105072049</v>
      </c>
      <c r="G248" s="50">
        <f t="shared" ref="G248:K248" si="412">+G260</f>
        <v>0</v>
      </c>
      <c r="H248" s="50">
        <f t="shared" si="412"/>
        <v>0</v>
      </c>
      <c r="I248" s="50">
        <f t="shared" si="412"/>
        <v>0</v>
      </c>
      <c r="J248" s="50">
        <f t="shared" si="412"/>
        <v>0</v>
      </c>
      <c r="K248" s="50">
        <f t="shared" si="412"/>
        <v>0</v>
      </c>
      <c r="L248" s="50">
        <f t="shared" si="378"/>
        <v>0</v>
      </c>
      <c r="M248" s="50">
        <f>+M260</f>
        <v>216105072049</v>
      </c>
      <c r="N248" s="51">
        <f t="shared" si="387"/>
        <v>2.1080560617467926E-2</v>
      </c>
      <c r="O248" s="50">
        <f t="shared" ref="O248:X248" si="413">+O260</f>
        <v>0</v>
      </c>
      <c r="P248" s="50">
        <f t="shared" si="413"/>
        <v>51525598817</v>
      </c>
      <c r="Q248" s="50">
        <f t="shared" si="413"/>
        <v>164579473232</v>
      </c>
      <c r="R248" s="50">
        <f t="shared" si="413"/>
        <v>51525598817</v>
      </c>
      <c r="S248" s="50">
        <f t="shared" si="413"/>
        <v>164579473232</v>
      </c>
      <c r="T248" s="50">
        <f t="shared" si="413"/>
        <v>0</v>
      </c>
      <c r="U248" s="50">
        <f t="shared" si="413"/>
        <v>0</v>
      </c>
      <c r="V248" s="50">
        <f t="shared" si="413"/>
        <v>51525598817</v>
      </c>
      <c r="W248" s="50">
        <f t="shared" si="413"/>
        <v>0</v>
      </c>
      <c r="X248" s="50">
        <f t="shared" si="413"/>
        <v>0</v>
      </c>
      <c r="Y248" s="52">
        <f t="shared" si="330"/>
        <v>0.23842845671533802</v>
      </c>
      <c r="Z248" s="52">
        <f t="shared" si="331"/>
        <v>0</v>
      </c>
      <c r="AA248" s="52">
        <f t="shared" si="332"/>
        <v>0</v>
      </c>
      <c r="AB248" s="52">
        <f t="shared" si="333"/>
        <v>0</v>
      </c>
      <c r="AC248" s="53" t="s">
        <v>41</v>
      </c>
    </row>
    <row r="249" spans="1:29" ht="45.75" customHeight="1" x14ac:dyDescent="0.25">
      <c r="A249" s="312"/>
      <c r="B249" s="47" t="s">
        <v>42</v>
      </c>
      <c r="C249" s="47">
        <v>21</v>
      </c>
      <c r="D249" s="316"/>
      <c r="E249" s="308"/>
      <c r="F249" s="50">
        <f>+F250+F256+F271+F277</f>
        <v>576482182828</v>
      </c>
      <c r="G249" s="50">
        <f t="shared" ref="G249:K249" si="414">+G250+G256+G271+G277</f>
        <v>0</v>
      </c>
      <c r="H249" s="50">
        <f t="shared" si="414"/>
        <v>0</v>
      </c>
      <c r="I249" s="50">
        <f t="shared" si="414"/>
        <v>0</v>
      </c>
      <c r="J249" s="50">
        <f t="shared" si="414"/>
        <v>0</v>
      </c>
      <c r="K249" s="50">
        <f t="shared" si="414"/>
        <v>0</v>
      </c>
      <c r="L249" s="50">
        <f t="shared" ref="L249:N249" si="415">+L250</f>
        <v>0</v>
      </c>
      <c r="M249" s="50">
        <f>+M250+M256+M271+M277</f>
        <v>576482182828</v>
      </c>
      <c r="N249" s="95">
        <f t="shared" si="415"/>
        <v>1.9914875972925208E-2</v>
      </c>
      <c r="O249" s="50">
        <f t="shared" ref="O249:X249" si="416">+O250+O256+O271+O277</f>
        <v>0</v>
      </c>
      <c r="P249" s="50">
        <f t="shared" si="416"/>
        <v>379587347391.20001</v>
      </c>
      <c r="Q249" s="50">
        <f t="shared" si="416"/>
        <v>196894835436.79999</v>
      </c>
      <c r="R249" s="50">
        <f t="shared" si="416"/>
        <v>33011549805.849998</v>
      </c>
      <c r="S249" s="50">
        <f t="shared" si="416"/>
        <v>543470633022.15002</v>
      </c>
      <c r="T249" s="50">
        <f t="shared" si="416"/>
        <v>346575797585.34998</v>
      </c>
      <c r="U249" s="50">
        <f t="shared" si="416"/>
        <v>13822899821.869999</v>
      </c>
      <c r="V249" s="50">
        <f t="shared" si="416"/>
        <v>19188649983.98</v>
      </c>
      <c r="W249" s="50">
        <f t="shared" si="416"/>
        <v>13819944678.869999</v>
      </c>
      <c r="X249" s="50">
        <f t="shared" si="416"/>
        <v>2955143</v>
      </c>
      <c r="Y249" s="52">
        <f t="shared" si="330"/>
        <v>5.7263781586289489E-2</v>
      </c>
      <c r="Z249" s="52">
        <f t="shared" si="331"/>
        <v>2.3978017419480625E-2</v>
      </c>
      <c r="AA249" s="52">
        <f t="shared" si="332"/>
        <v>2.3972891254114156E-2</v>
      </c>
      <c r="AB249" s="52">
        <f t="shared" si="333"/>
        <v>0.41872919942160469</v>
      </c>
      <c r="AC249" s="53">
        <f t="shared" si="411"/>
        <v>0.99978621396102973</v>
      </c>
    </row>
    <row r="250" spans="1:29" ht="82.5" customHeight="1" x14ac:dyDescent="0.25">
      <c r="A250" s="112" t="s">
        <v>407</v>
      </c>
      <c r="B250" s="47" t="s">
        <v>42</v>
      </c>
      <c r="C250" s="47">
        <v>21</v>
      </c>
      <c r="D250" s="47" t="s">
        <v>39</v>
      </c>
      <c r="E250" s="48" t="s">
        <v>408</v>
      </c>
      <c r="F250" s="50">
        <f>+F251</f>
        <v>204155182828</v>
      </c>
      <c r="G250" s="50">
        <f t="shared" ref="G250:K250" si="417">+G251</f>
        <v>0</v>
      </c>
      <c r="H250" s="50">
        <f t="shared" si="417"/>
        <v>0</v>
      </c>
      <c r="I250" s="50">
        <f t="shared" si="417"/>
        <v>0</v>
      </c>
      <c r="J250" s="50">
        <f t="shared" si="417"/>
        <v>0</v>
      </c>
      <c r="K250" s="50">
        <f t="shared" si="417"/>
        <v>0</v>
      </c>
      <c r="L250" s="50">
        <f t="shared" si="378"/>
        <v>0</v>
      </c>
      <c r="M250" s="50">
        <f>+M251</f>
        <v>204155182828</v>
      </c>
      <c r="N250" s="51">
        <f t="shared" ref="N250:N304" si="418">M250/$M$345</f>
        <v>1.9914875972925208E-2</v>
      </c>
      <c r="O250" s="50">
        <f t="shared" ref="O250:X250" si="419">+O251</f>
        <v>0</v>
      </c>
      <c r="P250" s="50">
        <f t="shared" si="419"/>
        <v>25860729381.099998</v>
      </c>
      <c r="Q250" s="50">
        <f t="shared" si="419"/>
        <v>178294453446.89999</v>
      </c>
      <c r="R250" s="50">
        <f t="shared" si="419"/>
        <v>25860729381.099998</v>
      </c>
      <c r="S250" s="50">
        <f t="shared" si="419"/>
        <v>178294453446.89999</v>
      </c>
      <c r="T250" s="50">
        <f t="shared" si="419"/>
        <v>0</v>
      </c>
      <c r="U250" s="50">
        <f t="shared" si="419"/>
        <v>11866228165.219999</v>
      </c>
      <c r="V250" s="50">
        <f t="shared" si="419"/>
        <v>13994501215.879999</v>
      </c>
      <c r="W250" s="50">
        <f t="shared" si="419"/>
        <v>11866228165.219999</v>
      </c>
      <c r="X250" s="50">
        <f t="shared" si="419"/>
        <v>0</v>
      </c>
      <c r="Y250" s="52">
        <f t="shared" si="330"/>
        <v>0.12667192193150231</v>
      </c>
      <c r="Z250" s="52">
        <f t="shared" si="331"/>
        <v>5.8123570515558519E-2</v>
      </c>
      <c r="AA250" s="52">
        <f t="shared" si="332"/>
        <v>5.8123570515558519E-2</v>
      </c>
      <c r="AB250" s="52">
        <f t="shared" si="333"/>
        <v>0.45885125629489354</v>
      </c>
      <c r="AC250" s="53">
        <f t="shared" si="411"/>
        <v>1</v>
      </c>
    </row>
    <row r="251" spans="1:29" ht="110.25" customHeight="1" x14ac:dyDescent="0.25">
      <c r="A251" s="46" t="s">
        <v>409</v>
      </c>
      <c r="B251" s="47" t="s">
        <v>42</v>
      </c>
      <c r="C251" s="47">
        <v>21</v>
      </c>
      <c r="D251" s="47" t="s">
        <v>39</v>
      </c>
      <c r="E251" s="48" t="s">
        <v>410</v>
      </c>
      <c r="F251" s="50">
        <f>+F252+F254</f>
        <v>204155182828</v>
      </c>
      <c r="G251" s="50">
        <f t="shared" ref="G251:K251" si="420">+G252+G254</f>
        <v>0</v>
      </c>
      <c r="H251" s="50">
        <f t="shared" si="420"/>
        <v>0</v>
      </c>
      <c r="I251" s="50">
        <f t="shared" si="420"/>
        <v>0</v>
      </c>
      <c r="J251" s="50">
        <f t="shared" si="420"/>
        <v>0</v>
      </c>
      <c r="K251" s="50">
        <f t="shared" si="420"/>
        <v>0</v>
      </c>
      <c r="L251" s="50">
        <f t="shared" si="378"/>
        <v>0</v>
      </c>
      <c r="M251" s="50">
        <f>+M252+M254</f>
        <v>204155182828</v>
      </c>
      <c r="N251" s="51">
        <f t="shared" si="418"/>
        <v>1.9914875972925208E-2</v>
      </c>
      <c r="O251" s="50">
        <f t="shared" ref="O251:X251" si="421">+O252+O254</f>
        <v>0</v>
      </c>
      <c r="P251" s="50">
        <f t="shared" si="421"/>
        <v>25860729381.099998</v>
      </c>
      <c r="Q251" s="50">
        <f t="shared" si="421"/>
        <v>178294453446.89999</v>
      </c>
      <c r="R251" s="50">
        <f t="shared" si="421"/>
        <v>25860729381.099998</v>
      </c>
      <c r="S251" s="50">
        <f t="shared" si="421"/>
        <v>178294453446.89999</v>
      </c>
      <c r="T251" s="50">
        <f t="shared" si="421"/>
        <v>0</v>
      </c>
      <c r="U251" s="50">
        <f t="shared" si="421"/>
        <v>11866228165.219999</v>
      </c>
      <c r="V251" s="50">
        <f t="shared" si="421"/>
        <v>13994501215.879999</v>
      </c>
      <c r="W251" s="50">
        <f t="shared" si="421"/>
        <v>11866228165.219999</v>
      </c>
      <c r="X251" s="50">
        <f t="shared" si="421"/>
        <v>0</v>
      </c>
      <c r="Y251" s="52">
        <f t="shared" si="330"/>
        <v>0.12667192193150231</v>
      </c>
      <c r="Z251" s="52">
        <f t="shared" si="331"/>
        <v>5.8123570515558519E-2</v>
      </c>
      <c r="AA251" s="52">
        <f t="shared" si="332"/>
        <v>5.8123570515558519E-2</v>
      </c>
      <c r="AB251" s="52">
        <f t="shared" si="333"/>
        <v>0.45885125629489354</v>
      </c>
      <c r="AC251" s="53">
        <f t="shared" si="411"/>
        <v>1</v>
      </c>
    </row>
    <row r="252" spans="1:29" ht="42" customHeight="1" x14ac:dyDescent="0.25">
      <c r="A252" s="46" t="s">
        <v>411</v>
      </c>
      <c r="B252" s="47" t="s">
        <v>42</v>
      </c>
      <c r="C252" s="47">
        <v>21</v>
      </c>
      <c r="D252" s="47" t="s">
        <v>39</v>
      </c>
      <c r="E252" s="48" t="s">
        <v>412</v>
      </c>
      <c r="F252" s="50">
        <f t="shared" ref="F252:X252" si="422">+F253</f>
        <v>200000000000</v>
      </c>
      <c r="G252" s="50">
        <f t="shared" si="422"/>
        <v>0</v>
      </c>
      <c r="H252" s="50">
        <f t="shared" si="422"/>
        <v>0</v>
      </c>
      <c r="I252" s="50">
        <f t="shared" si="422"/>
        <v>0</v>
      </c>
      <c r="J252" s="50">
        <f t="shared" si="422"/>
        <v>0</v>
      </c>
      <c r="K252" s="50">
        <f t="shared" si="422"/>
        <v>0</v>
      </c>
      <c r="L252" s="50">
        <f t="shared" si="378"/>
        <v>0</v>
      </c>
      <c r="M252" s="50">
        <f t="shared" si="422"/>
        <v>200000000000</v>
      </c>
      <c r="N252" s="51">
        <f t="shared" si="418"/>
        <v>1.9509547293446297E-2</v>
      </c>
      <c r="O252" s="50">
        <f t="shared" si="422"/>
        <v>0</v>
      </c>
      <c r="P252" s="50">
        <f t="shared" si="422"/>
        <v>23069146154.099998</v>
      </c>
      <c r="Q252" s="50">
        <f t="shared" si="422"/>
        <v>176930853845.89999</v>
      </c>
      <c r="R252" s="50">
        <f t="shared" si="422"/>
        <v>23069146154.099998</v>
      </c>
      <c r="S252" s="50">
        <f t="shared" si="422"/>
        <v>176930853845.89999</v>
      </c>
      <c r="T252" s="50">
        <f t="shared" si="422"/>
        <v>0</v>
      </c>
      <c r="U252" s="50">
        <f t="shared" si="422"/>
        <v>11866228165.219999</v>
      </c>
      <c r="V252" s="50">
        <f t="shared" si="422"/>
        <v>11202917988.879999</v>
      </c>
      <c r="W252" s="50">
        <f t="shared" si="422"/>
        <v>11866228165.219999</v>
      </c>
      <c r="X252" s="50">
        <f t="shared" si="422"/>
        <v>0</v>
      </c>
      <c r="Y252" s="52">
        <f t="shared" si="330"/>
        <v>0.11534573077049999</v>
      </c>
      <c r="Z252" s="52">
        <f t="shared" si="331"/>
        <v>5.9331140826099998E-2</v>
      </c>
      <c r="AA252" s="52">
        <f t="shared" si="332"/>
        <v>5.9331140826099998E-2</v>
      </c>
      <c r="AB252" s="52">
        <f t="shared" si="333"/>
        <v>0.51437656538974486</v>
      </c>
      <c r="AC252" s="53">
        <f t="shared" si="411"/>
        <v>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8"/>
        <v>0</v>
      </c>
      <c r="M253" s="58">
        <f>+F253+L253</f>
        <v>200000000000</v>
      </c>
      <c r="N253" s="59">
        <f t="shared" si="418"/>
        <v>1.9509547293446297E-2</v>
      </c>
      <c r="O253" s="57">
        <v>0</v>
      </c>
      <c r="P253" s="58">
        <v>23069146154.099998</v>
      </c>
      <c r="Q253" s="57">
        <f t="shared" ref="Q253" si="423">M253-P253</f>
        <v>176930853845.89999</v>
      </c>
      <c r="R253" s="58">
        <v>23069146154.099998</v>
      </c>
      <c r="S253" s="109">
        <f>+M253-R253</f>
        <v>176930853845.89999</v>
      </c>
      <c r="T253" s="57">
        <f t="shared" ref="T253" si="424">P253-R253</f>
        <v>0</v>
      </c>
      <c r="U253" s="58">
        <v>11866228165.219999</v>
      </c>
      <c r="V253" s="57">
        <f t="shared" ref="V253" si="425">+R253-U253</f>
        <v>11202917988.879999</v>
      </c>
      <c r="W253" s="58">
        <v>11866228165.219999</v>
      </c>
      <c r="X253" s="60">
        <f t="shared" ref="X253" si="426">+U253-W253</f>
        <v>0</v>
      </c>
      <c r="Y253" s="52">
        <f t="shared" si="330"/>
        <v>0.11534573077049999</v>
      </c>
      <c r="Z253" s="52">
        <f t="shared" si="331"/>
        <v>5.9331140826099998E-2</v>
      </c>
      <c r="AA253" s="52">
        <f t="shared" si="332"/>
        <v>5.9331140826099998E-2</v>
      </c>
      <c r="AB253" s="52">
        <f t="shared" si="333"/>
        <v>0.51437656538974486</v>
      </c>
      <c r="AC253" s="53">
        <f t="shared" si="411"/>
        <v>1</v>
      </c>
    </row>
    <row r="254" spans="1:29" ht="42" customHeight="1" x14ac:dyDescent="0.25">
      <c r="A254" s="46" t="s">
        <v>414</v>
      </c>
      <c r="B254" s="47" t="s">
        <v>42</v>
      </c>
      <c r="C254" s="47">
        <v>21</v>
      </c>
      <c r="D254" s="47" t="s">
        <v>39</v>
      </c>
      <c r="E254" s="48" t="s">
        <v>415</v>
      </c>
      <c r="F254" s="50">
        <f t="shared" ref="F254:X254" si="427">+F255</f>
        <v>4155182828</v>
      </c>
      <c r="G254" s="50">
        <f t="shared" si="427"/>
        <v>0</v>
      </c>
      <c r="H254" s="50">
        <f t="shared" si="427"/>
        <v>0</v>
      </c>
      <c r="I254" s="50">
        <f t="shared" si="427"/>
        <v>0</v>
      </c>
      <c r="J254" s="50">
        <f t="shared" si="427"/>
        <v>0</v>
      </c>
      <c r="K254" s="50">
        <f t="shared" si="427"/>
        <v>0</v>
      </c>
      <c r="L254" s="50">
        <f t="shared" si="378"/>
        <v>0</v>
      </c>
      <c r="M254" s="50">
        <f t="shared" si="427"/>
        <v>4155182828</v>
      </c>
      <c r="N254" s="51">
        <f t="shared" si="418"/>
        <v>4.0532867947890965E-4</v>
      </c>
      <c r="O254" s="50">
        <f t="shared" si="427"/>
        <v>0</v>
      </c>
      <c r="P254" s="50">
        <f t="shared" si="427"/>
        <v>2791583227</v>
      </c>
      <c r="Q254" s="50">
        <f t="shared" si="427"/>
        <v>1363599601</v>
      </c>
      <c r="R254" s="50">
        <f t="shared" si="427"/>
        <v>2791583227</v>
      </c>
      <c r="S254" s="50">
        <f t="shared" si="427"/>
        <v>1363599601</v>
      </c>
      <c r="T254" s="50">
        <f t="shared" si="427"/>
        <v>0</v>
      </c>
      <c r="U254" s="50">
        <f t="shared" si="427"/>
        <v>0</v>
      </c>
      <c r="V254" s="50">
        <f t="shared" si="427"/>
        <v>2791583227</v>
      </c>
      <c r="W254" s="50">
        <f t="shared" si="427"/>
        <v>0</v>
      </c>
      <c r="X254" s="50">
        <f t="shared" si="427"/>
        <v>0</v>
      </c>
      <c r="Y254" s="52">
        <f t="shared" si="330"/>
        <v>0.67183162391524975</v>
      </c>
      <c r="Z254" s="52">
        <f t="shared" si="331"/>
        <v>0</v>
      </c>
      <c r="AA254" s="52">
        <f t="shared" si="332"/>
        <v>0</v>
      </c>
      <c r="AB254" s="52">
        <f t="shared" si="333"/>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8"/>
        <v>0</v>
      </c>
      <c r="M255" s="58">
        <f>+F255+L255</f>
        <v>4155182828</v>
      </c>
      <c r="N255" s="59">
        <f t="shared" si="418"/>
        <v>4.0532867947890965E-4</v>
      </c>
      <c r="O255" s="57">
        <v>0</v>
      </c>
      <c r="P255" s="58">
        <v>2791583227</v>
      </c>
      <c r="Q255" s="57">
        <f t="shared" ref="Q255" si="428">M255-P255</f>
        <v>1363599601</v>
      </c>
      <c r="R255" s="58">
        <v>2791583227</v>
      </c>
      <c r="S255" s="109">
        <f>+M255-R255</f>
        <v>1363599601</v>
      </c>
      <c r="T255" s="57">
        <f t="shared" ref="T255" si="429">P255-R255</f>
        <v>0</v>
      </c>
      <c r="U255" s="58">
        <v>0</v>
      </c>
      <c r="V255" s="57">
        <f t="shared" ref="V255" si="430">+R255-U255</f>
        <v>2791583227</v>
      </c>
      <c r="W255" s="58">
        <v>0</v>
      </c>
      <c r="X255" s="60">
        <f t="shared" ref="X255" si="431">+U255-W255</f>
        <v>0</v>
      </c>
      <c r="Y255" s="61">
        <f t="shared" si="330"/>
        <v>0.67183162391524975</v>
      </c>
      <c r="Z255" s="61">
        <f t="shared" si="331"/>
        <v>0</v>
      </c>
      <c r="AA255" s="61">
        <f t="shared" si="332"/>
        <v>0</v>
      </c>
      <c r="AB255" s="61">
        <f t="shared" si="333"/>
        <v>0</v>
      </c>
      <c r="AC255" s="62" t="s">
        <v>41</v>
      </c>
    </row>
    <row r="256" spans="1:29" ht="55.5" customHeight="1" x14ac:dyDescent="0.25">
      <c r="A256" s="46" t="s">
        <v>417</v>
      </c>
      <c r="B256" s="47" t="s">
        <v>42</v>
      </c>
      <c r="C256" s="47">
        <v>21</v>
      </c>
      <c r="D256" s="47" t="s">
        <v>39</v>
      </c>
      <c r="E256" s="48" t="s">
        <v>418</v>
      </c>
      <c r="F256" s="50">
        <f t="shared" ref="F256:U262" si="432">+F257</f>
        <v>8000000000</v>
      </c>
      <c r="G256" s="50">
        <f t="shared" si="432"/>
        <v>0</v>
      </c>
      <c r="H256" s="50">
        <f t="shared" si="432"/>
        <v>0</v>
      </c>
      <c r="I256" s="50">
        <f t="shared" si="432"/>
        <v>0</v>
      </c>
      <c r="J256" s="50">
        <f t="shared" si="432"/>
        <v>0</v>
      </c>
      <c r="K256" s="50">
        <f t="shared" si="432"/>
        <v>0</v>
      </c>
      <c r="L256" s="50">
        <f t="shared" si="378"/>
        <v>0</v>
      </c>
      <c r="M256" s="50">
        <f t="shared" si="432"/>
        <v>8000000000</v>
      </c>
      <c r="N256" s="51">
        <f t="shared" si="418"/>
        <v>7.8038189173785188E-4</v>
      </c>
      <c r="O256" s="50">
        <f t="shared" si="432"/>
        <v>0</v>
      </c>
      <c r="P256" s="50">
        <f t="shared" si="432"/>
        <v>7474492370.1000004</v>
      </c>
      <c r="Q256" s="50">
        <f t="shared" si="432"/>
        <v>525507629.89999962</v>
      </c>
      <c r="R256" s="50">
        <f t="shared" si="432"/>
        <v>7150820424.75</v>
      </c>
      <c r="S256" s="50">
        <f t="shared" si="432"/>
        <v>849179575.25</v>
      </c>
      <c r="T256" s="50">
        <f t="shared" si="432"/>
        <v>323671945.35000038</v>
      </c>
      <c r="U256" s="50">
        <f t="shared" si="432"/>
        <v>1956671656.6500001</v>
      </c>
      <c r="V256" s="50">
        <f t="shared" ref="V256:X258" si="433">+V257</f>
        <v>5194148768.1000004</v>
      </c>
      <c r="W256" s="50">
        <f t="shared" si="433"/>
        <v>1953716513.6500001</v>
      </c>
      <c r="X256" s="50">
        <f t="shared" si="433"/>
        <v>2955143</v>
      </c>
      <c r="Y256" s="52">
        <f t="shared" si="330"/>
        <v>0.89385255309375</v>
      </c>
      <c r="Z256" s="52">
        <f t="shared" si="331"/>
        <v>0.24458395708125003</v>
      </c>
      <c r="AA256" s="52">
        <f t="shared" si="332"/>
        <v>0.24421456420625001</v>
      </c>
      <c r="AB256" s="52">
        <f t="shared" si="333"/>
        <v>0.27362897407934939</v>
      </c>
      <c r="AC256" s="53">
        <f t="shared" si="381"/>
        <v>0.99848970930306236</v>
      </c>
    </row>
    <row r="257" spans="1:29" ht="113.25" customHeight="1" x14ac:dyDescent="0.25">
      <c r="A257" s="46" t="s">
        <v>419</v>
      </c>
      <c r="B257" s="47" t="s">
        <v>42</v>
      </c>
      <c r="C257" s="47">
        <v>21</v>
      </c>
      <c r="D257" s="47" t="s">
        <v>39</v>
      </c>
      <c r="E257" s="48" t="s">
        <v>410</v>
      </c>
      <c r="F257" s="50">
        <f t="shared" si="432"/>
        <v>8000000000</v>
      </c>
      <c r="G257" s="50">
        <f t="shared" si="432"/>
        <v>0</v>
      </c>
      <c r="H257" s="50">
        <f t="shared" si="432"/>
        <v>0</v>
      </c>
      <c r="I257" s="50">
        <f t="shared" si="432"/>
        <v>0</v>
      </c>
      <c r="J257" s="50">
        <f t="shared" si="432"/>
        <v>0</v>
      </c>
      <c r="K257" s="50">
        <f t="shared" si="432"/>
        <v>0</v>
      </c>
      <c r="L257" s="50">
        <f t="shared" si="378"/>
        <v>0</v>
      </c>
      <c r="M257" s="50">
        <f t="shared" si="432"/>
        <v>8000000000</v>
      </c>
      <c r="N257" s="51">
        <f t="shared" si="418"/>
        <v>7.8038189173785188E-4</v>
      </c>
      <c r="O257" s="50">
        <f t="shared" si="432"/>
        <v>0</v>
      </c>
      <c r="P257" s="50">
        <f t="shared" si="432"/>
        <v>7474492370.1000004</v>
      </c>
      <c r="Q257" s="50">
        <f t="shared" si="432"/>
        <v>525507629.89999962</v>
      </c>
      <c r="R257" s="50">
        <f t="shared" si="432"/>
        <v>7150820424.75</v>
      </c>
      <c r="S257" s="50">
        <f t="shared" si="432"/>
        <v>849179575.25</v>
      </c>
      <c r="T257" s="50">
        <f t="shared" si="432"/>
        <v>323671945.35000038</v>
      </c>
      <c r="U257" s="50">
        <f t="shared" si="432"/>
        <v>1956671656.6500001</v>
      </c>
      <c r="V257" s="50">
        <f t="shared" si="433"/>
        <v>5194148768.1000004</v>
      </c>
      <c r="W257" s="50">
        <f t="shared" si="433"/>
        <v>1953716513.6500001</v>
      </c>
      <c r="X257" s="50">
        <f t="shared" si="433"/>
        <v>2955143</v>
      </c>
      <c r="Y257" s="52">
        <f t="shared" si="330"/>
        <v>0.89385255309375</v>
      </c>
      <c r="Z257" s="52">
        <f t="shared" si="331"/>
        <v>0.24458395708125003</v>
      </c>
      <c r="AA257" s="52">
        <f t="shared" si="332"/>
        <v>0.24421456420625001</v>
      </c>
      <c r="AB257" s="52">
        <f t="shared" si="333"/>
        <v>0.27362897407934939</v>
      </c>
      <c r="AC257" s="53">
        <f t="shared" si="381"/>
        <v>0.99848970930306236</v>
      </c>
    </row>
    <row r="258" spans="1:29" ht="42" customHeight="1" x14ac:dyDescent="0.25">
      <c r="A258" s="46" t="s">
        <v>420</v>
      </c>
      <c r="B258" s="47" t="s">
        <v>42</v>
      </c>
      <c r="C258" s="47">
        <v>21</v>
      </c>
      <c r="D258" s="47" t="s">
        <v>39</v>
      </c>
      <c r="E258" s="48" t="s">
        <v>393</v>
      </c>
      <c r="F258" s="49">
        <f t="shared" si="432"/>
        <v>8000000000</v>
      </c>
      <c r="G258" s="49">
        <f t="shared" si="432"/>
        <v>0</v>
      </c>
      <c r="H258" s="49">
        <f t="shared" si="432"/>
        <v>0</v>
      </c>
      <c r="I258" s="49">
        <f t="shared" si="432"/>
        <v>0</v>
      </c>
      <c r="J258" s="49">
        <f t="shared" si="432"/>
        <v>0</v>
      </c>
      <c r="K258" s="49">
        <f t="shared" si="432"/>
        <v>0</v>
      </c>
      <c r="L258" s="50">
        <f t="shared" si="378"/>
        <v>0</v>
      </c>
      <c r="M258" s="49">
        <f t="shared" si="432"/>
        <v>8000000000</v>
      </c>
      <c r="N258" s="51">
        <f t="shared" si="418"/>
        <v>7.8038189173785188E-4</v>
      </c>
      <c r="O258" s="49">
        <f t="shared" si="432"/>
        <v>0</v>
      </c>
      <c r="P258" s="49">
        <f t="shared" si="432"/>
        <v>7474492370.1000004</v>
      </c>
      <c r="Q258" s="49">
        <f t="shared" si="432"/>
        <v>525507629.89999962</v>
      </c>
      <c r="R258" s="49">
        <f t="shared" si="432"/>
        <v>7150820424.75</v>
      </c>
      <c r="S258" s="49">
        <f t="shared" si="432"/>
        <v>849179575.25</v>
      </c>
      <c r="T258" s="49">
        <f t="shared" si="432"/>
        <v>323671945.35000038</v>
      </c>
      <c r="U258" s="49">
        <f t="shared" si="432"/>
        <v>1956671656.6500001</v>
      </c>
      <c r="V258" s="49">
        <f t="shared" si="433"/>
        <v>5194148768.1000004</v>
      </c>
      <c r="W258" s="49">
        <f t="shared" si="433"/>
        <v>1953716513.6500001</v>
      </c>
      <c r="X258" s="49">
        <f t="shared" si="433"/>
        <v>2955143</v>
      </c>
      <c r="Y258" s="52">
        <f t="shared" si="330"/>
        <v>0.89385255309375</v>
      </c>
      <c r="Z258" s="52">
        <f t="shared" si="331"/>
        <v>0.24458395708125003</v>
      </c>
      <c r="AA258" s="52">
        <f t="shared" si="332"/>
        <v>0.24421456420625001</v>
      </c>
      <c r="AB258" s="52">
        <f t="shared" si="333"/>
        <v>0.27362897407934939</v>
      </c>
      <c r="AC258" s="53">
        <f t="shared" si="381"/>
        <v>0.99848970930306236</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8"/>
        <v>0</v>
      </c>
      <c r="M259" s="58">
        <f>+F259+L259</f>
        <v>8000000000</v>
      </c>
      <c r="N259" s="59">
        <f t="shared" si="418"/>
        <v>7.8038189173785188E-4</v>
      </c>
      <c r="O259" s="57">
        <v>0</v>
      </c>
      <c r="P259" s="58">
        <v>7474492370.1000004</v>
      </c>
      <c r="Q259" s="57">
        <f t="shared" ref="Q259" si="434">M259-P259</f>
        <v>525507629.89999962</v>
      </c>
      <c r="R259" s="58">
        <v>7150820424.75</v>
      </c>
      <c r="S259" s="109">
        <f>+M259-R259</f>
        <v>849179575.25</v>
      </c>
      <c r="T259" s="57">
        <f t="shared" ref="T259" si="435">P259-R259</f>
        <v>323671945.35000038</v>
      </c>
      <c r="U259" s="58">
        <v>1956671656.6500001</v>
      </c>
      <c r="V259" s="57">
        <f t="shared" ref="V259" si="436">+R259-U259</f>
        <v>5194148768.1000004</v>
      </c>
      <c r="W259" s="58">
        <v>1953716513.6500001</v>
      </c>
      <c r="X259" s="60">
        <f t="shared" ref="X259" si="437">+U259-W259</f>
        <v>2955143</v>
      </c>
      <c r="Y259" s="61">
        <f t="shared" si="330"/>
        <v>0.89385255309375</v>
      </c>
      <c r="Z259" s="61">
        <f t="shared" si="331"/>
        <v>0.24458395708125003</v>
      </c>
      <c r="AA259" s="61">
        <f t="shared" si="332"/>
        <v>0.24421456420625001</v>
      </c>
      <c r="AB259" s="61">
        <f t="shared" si="333"/>
        <v>0.27362897407934939</v>
      </c>
      <c r="AC259" s="62">
        <f t="shared" si="381"/>
        <v>0.99848970930306236</v>
      </c>
    </row>
    <row r="260" spans="1:29" ht="113.25" customHeight="1" x14ac:dyDescent="0.25">
      <c r="A260" s="46" t="s">
        <v>422</v>
      </c>
      <c r="B260" s="47" t="s">
        <v>38</v>
      </c>
      <c r="C260" s="47">
        <v>10</v>
      </c>
      <c r="D260" s="47" t="s">
        <v>39</v>
      </c>
      <c r="E260" s="48" t="s">
        <v>423</v>
      </c>
      <c r="F260" s="50">
        <f>+F261+F266</f>
        <v>216105072049</v>
      </c>
      <c r="G260" s="50">
        <f t="shared" ref="G260:K260" si="438">+G261+G266</f>
        <v>0</v>
      </c>
      <c r="H260" s="50">
        <f t="shared" si="438"/>
        <v>0</v>
      </c>
      <c r="I260" s="50">
        <f t="shared" si="438"/>
        <v>0</v>
      </c>
      <c r="J260" s="50">
        <f t="shared" si="438"/>
        <v>0</v>
      </c>
      <c r="K260" s="50">
        <f t="shared" si="438"/>
        <v>0</v>
      </c>
      <c r="L260" s="50">
        <f t="shared" si="378"/>
        <v>0</v>
      </c>
      <c r="M260" s="50">
        <f>+M261+M266</f>
        <v>216105072049</v>
      </c>
      <c r="N260" s="51">
        <f t="shared" si="418"/>
        <v>2.1080560617467926E-2</v>
      </c>
      <c r="O260" s="50">
        <f t="shared" ref="O260:X260" si="439">+O261+O266</f>
        <v>0</v>
      </c>
      <c r="P260" s="50">
        <f t="shared" si="439"/>
        <v>51525598817</v>
      </c>
      <c r="Q260" s="50">
        <f t="shared" si="439"/>
        <v>164579473232</v>
      </c>
      <c r="R260" s="50">
        <f t="shared" si="439"/>
        <v>51525598817</v>
      </c>
      <c r="S260" s="50">
        <f t="shared" si="439"/>
        <v>164579473232</v>
      </c>
      <c r="T260" s="50">
        <f t="shared" si="439"/>
        <v>0</v>
      </c>
      <c r="U260" s="50">
        <f t="shared" si="439"/>
        <v>0</v>
      </c>
      <c r="V260" s="50">
        <f t="shared" si="439"/>
        <v>51525598817</v>
      </c>
      <c r="W260" s="50">
        <f t="shared" si="439"/>
        <v>0</v>
      </c>
      <c r="X260" s="50">
        <f t="shared" si="439"/>
        <v>0</v>
      </c>
      <c r="Y260" s="52">
        <f t="shared" si="330"/>
        <v>0.23842845671533802</v>
      </c>
      <c r="Z260" s="52">
        <f t="shared" si="331"/>
        <v>0</v>
      </c>
      <c r="AA260" s="52">
        <f t="shared" si="332"/>
        <v>0</v>
      </c>
      <c r="AB260" s="52">
        <f t="shared" si="333"/>
        <v>0</v>
      </c>
      <c r="AC260" s="53" t="s">
        <v>41</v>
      </c>
    </row>
    <row r="261" spans="1:29" ht="125.25" customHeight="1" x14ac:dyDescent="0.25">
      <c r="A261" s="46" t="s">
        <v>424</v>
      </c>
      <c r="B261" s="47" t="s">
        <v>38</v>
      </c>
      <c r="C261" s="47">
        <v>10</v>
      </c>
      <c r="D261" s="47" t="s">
        <v>39</v>
      </c>
      <c r="E261" s="48" t="s">
        <v>425</v>
      </c>
      <c r="F261" s="50">
        <f>+F262+F264</f>
        <v>108052536025</v>
      </c>
      <c r="G261" s="50">
        <f t="shared" ref="G261:K261" si="440">+G262+G264</f>
        <v>0</v>
      </c>
      <c r="H261" s="50">
        <f t="shared" si="440"/>
        <v>0</v>
      </c>
      <c r="I261" s="50">
        <f t="shared" si="440"/>
        <v>0</v>
      </c>
      <c r="J261" s="50">
        <f t="shared" si="440"/>
        <v>0</v>
      </c>
      <c r="K261" s="50">
        <f t="shared" si="440"/>
        <v>0</v>
      </c>
      <c r="L261" s="50">
        <f t="shared" si="378"/>
        <v>0</v>
      </c>
      <c r="M261" s="50">
        <f>+M262+M264</f>
        <v>108052536025</v>
      </c>
      <c r="N261" s="51">
        <f t="shared" si="418"/>
        <v>1.0540280308782736E-2</v>
      </c>
      <c r="O261" s="50">
        <f t="shared" ref="O261:X261" si="441">+O262+O264</f>
        <v>0</v>
      </c>
      <c r="P261" s="50">
        <f t="shared" si="441"/>
        <v>0</v>
      </c>
      <c r="Q261" s="50">
        <f t="shared" si="441"/>
        <v>108052536025</v>
      </c>
      <c r="R261" s="50">
        <f t="shared" si="441"/>
        <v>0</v>
      </c>
      <c r="S261" s="50">
        <f t="shared" si="441"/>
        <v>108052536025</v>
      </c>
      <c r="T261" s="50">
        <f t="shared" si="441"/>
        <v>0</v>
      </c>
      <c r="U261" s="50">
        <f t="shared" si="441"/>
        <v>0</v>
      </c>
      <c r="V261" s="50">
        <f t="shared" si="441"/>
        <v>0</v>
      </c>
      <c r="W261" s="50">
        <f t="shared" si="441"/>
        <v>0</v>
      </c>
      <c r="X261" s="50">
        <f t="shared" si="441"/>
        <v>0</v>
      </c>
      <c r="Y261" s="52">
        <f t="shared" si="330"/>
        <v>0</v>
      </c>
      <c r="Z261" s="52">
        <f t="shared" si="331"/>
        <v>0</v>
      </c>
      <c r="AA261" s="52">
        <f t="shared" si="332"/>
        <v>0</v>
      </c>
      <c r="AB261" s="52" t="s">
        <v>41</v>
      </c>
      <c r="AC261" s="53" t="s">
        <v>41</v>
      </c>
    </row>
    <row r="262" spans="1:29" ht="42" customHeight="1" x14ac:dyDescent="0.25">
      <c r="A262" s="46" t="s">
        <v>426</v>
      </c>
      <c r="B262" s="47" t="s">
        <v>38</v>
      </c>
      <c r="C262" s="47">
        <v>10</v>
      </c>
      <c r="D262" s="47" t="s">
        <v>39</v>
      </c>
      <c r="E262" s="48" t="s">
        <v>427</v>
      </c>
      <c r="F262" s="49">
        <f t="shared" si="432"/>
        <v>54026268013</v>
      </c>
      <c r="G262" s="49">
        <f t="shared" si="432"/>
        <v>0</v>
      </c>
      <c r="H262" s="49">
        <f t="shared" si="432"/>
        <v>0</v>
      </c>
      <c r="I262" s="49">
        <f t="shared" si="432"/>
        <v>0</v>
      </c>
      <c r="J262" s="49">
        <f t="shared" si="432"/>
        <v>0</v>
      </c>
      <c r="K262" s="49">
        <f t="shared" si="432"/>
        <v>0</v>
      </c>
      <c r="L262" s="50">
        <f t="shared" si="378"/>
        <v>0</v>
      </c>
      <c r="M262" s="49">
        <f t="shared" si="432"/>
        <v>54026268013</v>
      </c>
      <c r="N262" s="51">
        <f t="shared" si="418"/>
        <v>5.2701401544401425E-3</v>
      </c>
      <c r="O262" s="49">
        <f t="shared" si="432"/>
        <v>0</v>
      </c>
      <c r="P262" s="49">
        <f t="shared" si="432"/>
        <v>0</v>
      </c>
      <c r="Q262" s="49">
        <f t="shared" si="432"/>
        <v>54026268013</v>
      </c>
      <c r="R262" s="49">
        <f t="shared" si="432"/>
        <v>0</v>
      </c>
      <c r="S262" s="49">
        <f t="shared" si="432"/>
        <v>54026268013</v>
      </c>
      <c r="T262" s="49">
        <f t="shared" si="432"/>
        <v>0</v>
      </c>
      <c r="U262" s="49">
        <f t="shared" si="432"/>
        <v>0</v>
      </c>
      <c r="V262" s="49">
        <f t="shared" ref="V262:X262" si="442">+V263</f>
        <v>0</v>
      </c>
      <c r="W262" s="49">
        <f t="shared" si="442"/>
        <v>0</v>
      </c>
      <c r="X262" s="49">
        <f t="shared" si="442"/>
        <v>0</v>
      </c>
      <c r="Y262" s="52">
        <f t="shared" si="330"/>
        <v>0</v>
      </c>
      <c r="Z262" s="52">
        <f t="shared" si="331"/>
        <v>0</v>
      </c>
      <c r="AA262" s="52">
        <f t="shared" si="332"/>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8"/>
        <v>0</v>
      </c>
      <c r="M263" s="58">
        <f>+F263+L263</f>
        <v>54026268013</v>
      </c>
      <c r="N263" s="59">
        <f t="shared" si="418"/>
        <v>5.2701401544401425E-3</v>
      </c>
      <c r="O263" s="57">
        <v>0</v>
      </c>
      <c r="P263" s="58">
        <v>0</v>
      </c>
      <c r="Q263" s="57">
        <f t="shared" ref="Q263" si="443">M263-P263</f>
        <v>54026268013</v>
      </c>
      <c r="R263" s="58">
        <v>0</v>
      </c>
      <c r="S263" s="109">
        <f>+M263-R263</f>
        <v>54026268013</v>
      </c>
      <c r="T263" s="57">
        <f t="shared" ref="T263" si="444">P263-R263</f>
        <v>0</v>
      </c>
      <c r="U263" s="58">
        <v>0</v>
      </c>
      <c r="V263" s="57">
        <f t="shared" ref="V263" si="445">+R263-U263</f>
        <v>0</v>
      </c>
      <c r="W263" s="58">
        <v>0</v>
      </c>
      <c r="X263" s="60">
        <f t="shared" ref="X263" si="446">+U263-W263</f>
        <v>0</v>
      </c>
      <c r="Y263" s="61">
        <f t="shared" si="330"/>
        <v>0</v>
      </c>
      <c r="Z263" s="61">
        <f t="shared" si="331"/>
        <v>0</v>
      </c>
      <c r="AA263" s="61">
        <f t="shared" si="332"/>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47">+G265</f>
        <v>0</v>
      </c>
      <c r="H264" s="50">
        <f t="shared" si="447"/>
        <v>0</v>
      </c>
      <c r="I264" s="50">
        <f t="shared" si="447"/>
        <v>0</v>
      </c>
      <c r="J264" s="50">
        <f t="shared" si="447"/>
        <v>0</v>
      </c>
      <c r="K264" s="50">
        <f t="shared" si="447"/>
        <v>0</v>
      </c>
      <c r="L264" s="50">
        <f t="shared" si="378"/>
        <v>0</v>
      </c>
      <c r="M264" s="50">
        <f>+M265</f>
        <v>54026268012</v>
      </c>
      <c r="N264" s="51">
        <f t="shared" si="418"/>
        <v>5.2701401543425947E-3</v>
      </c>
      <c r="O264" s="50">
        <f t="shared" ref="O264:X264" si="448">+O265</f>
        <v>0</v>
      </c>
      <c r="P264" s="50">
        <f t="shared" si="448"/>
        <v>0</v>
      </c>
      <c r="Q264" s="50">
        <f t="shared" si="448"/>
        <v>54026268012</v>
      </c>
      <c r="R264" s="50">
        <f t="shared" si="448"/>
        <v>0</v>
      </c>
      <c r="S264" s="50">
        <f t="shared" si="448"/>
        <v>54026268012</v>
      </c>
      <c r="T264" s="50">
        <f t="shared" si="448"/>
        <v>0</v>
      </c>
      <c r="U264" s="50">
        <f t="shared" si="448"/>
        <v>0</v>
      </c>
      <c r="V264" s="50">
        <f t="shared" si="448"/>
        <v>0</v>
      </c>
      <c r="W264" s="50">
        <f t="shared" si="448"/>
        <v>0</v>
      </c>
      <c r="X264" s="50">
        <f t="shared" si="448"/>
        <v>0</v>
      </c>
      <c r="Y264" s="52">
        <f t="shared" si="330"/>
        <v>0</v>
      </c>
      <c r="Z264" s="52">
        <f t="shared" si="331"/>
        <v>0</v>
      </c>
      <c r="AA264" s="52">
        <f t="shared" si="332"/>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8"/>
        <v>0</v>
      </c>
      <c r="M265" s="58">
        <f>+F265+L265</f>
        <v>54026268012</v>
      </c>
      <c r="N265" s="59">
        <f t="shared" si="418"/>
        <v>5.2701401543425947E-3</v>
      </c>
      <c r="O265" s="57">
        <v>0</v>
      </c>
      <c r="P265" s="57">
        <v>0</v>
      </c>
      <c r="Q265" s="57">
        <f t="shared" ref="Q265" si="449">M265-P265</f>
        <v>54026268012</v>
      </c>
      <c r="R265" s="57">
        <v>0</v>
      </c>
      <c r="S265" s="109">
        <f>+M265-R265</f>
        <v>54026268012</v>
      </c>
      <c r="T265" s="57">
        <f t="shared" ref="T265" si="450">P265-R265</f>
        <v>0</v>
      </c>
      <c r="U265" s="57">
        <v>0</v>
      </c>
      <c r="V265" s="57">
        <f t="shared" ref="V265" si="451">+R265-U265</f>
        <v>0</v>
      </c>
      <c r="W265" s="57">
        <v>0</v>
      </c>
      <c r="X265" s="60">
        <f t="shared" ref="X265" si="452">+U265-W265</f>
        <v>0</v>
      </c>
      <c r="Y265" s="61">
        <f t="shared" ref="Y265:Y328" si="453">+R265/M265</f>
        <v>0</v>
      </c>
      <c r="Z265" s="61">
        <f t="shared" ref="Z265:Z328" si="454">+U265/M265</f>
        <v>0</v>
      </c>
      <c r="AA265" s="61">
        <f t="shared" ref="AA265:AA328" si="455">+W265/M265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56">+G267+G269</f>
        <v>0</v>
      </c>
      <c r="H266" s="50">
        <f t="shared" si="456"/>
        <v>0</v>
      </c>
      <c r="I266" s="50">
        <f t="shared" si="456"/>
        <v>0</v>
      </c>
      <c r="J266" s="50">
        <f t="shared" si="456"/>
        <v>0</v>
      </c>
      <c r="K266" s="50">
        <f t="shared" si="456"/>
        <v>0</v>
      </c>
      <c r="L266" s="50">
        <f t="shared" si="378"/>
        <v>0</v>
      </c>
      <c r="M266" s="50">
        <f>+M267+M269</f>
        <v>108052536024</v>
      </c>
      <c r="N266" s="51">
        <f t="shared" si="418"/>
        <v>1.0540280308685189E-2</v>
      </c>
      <c r="O266" s="50">
        <f t="shared" ref="O266:X266" si="457">+O267+O269</f>
        <v>0</v>
      </c>
      <c r="P266" s="50">
        <f t="shared" si="457"/>
        <v>51525598817</v>
      </c>
      <c r="Q266" s="50">
        <f t="shared" si="457"/>
        <v>56526937207</v>
      </c>
      <c r="R266" s="50">
        <f t="shared" si="457"/>
        <v>51525598817</v>
      </c>
      <c r="S266" s="50">
        <f t="shared" si="457"/>
        <v>56526937207</v>
      </c>
      <c r="T266" s="50">
        <f t="shared" si="457"/>
        <v>0</v>
      </c>
      <c r="U266" s="50">
        <f t="shared" si="457"/>
        <v>0</v>
      </c>
      <c r="V266" s="50">
        <f t="shared" si="457"/>
        <v>51525598817</v>
      </c>
      <c r="W266" s="50">
        <f t="shared" si="457"/>
        <v>0</v>
      </c>
      <c r="X266" s="50">
        <f t="shared" si="457"/>
        <v>0</v>
      </c>
      <c r="Y266" s="52">
        <f t="shared" si="453"/>
        <v>0.47685691343288261</v>
      </c>
      <c r="Z266" s="52">
        <f t="shared" si="454"/>
        <v>0</v>
      </c>
      <c r="AA266" s="52">
        <f t="shared" si="455"/>
        <v>0</v>
      </c>
      <c r="AB266" s="52">
        <f t="shared" ref="AB266:AB270" si="458">+U266/R266</f>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9">+G268</f>
        <v>0</v>
      </c>
      <c r="H267" s="50">
        <f t="shared" si="459"/>
        <v>0</v>
      </c>
      <c r="I267" s="50">
        <f t="shared" si="459"/>
        <v>0</v>
      </c>
      <c r="J267" s="50">
        <f t="shared" si="459"/>
        <v>0</v>
      </c>
      <c r="K267" s="50">
        <f t="shared" si="459"/>
        <v>0</v>
      </c>
      <c r="L267" s="50">
        <f t="shared" si="378"/>
        <v>0</v>
      </c>
      <c r="M267" s="50">
        <f>+M268</f>
        <v>54026268012</v>
      </c>
      <c r="N267" s="51">
        <f t="shared" si="418"/>
        <v>5.2701401543425947E-3</v>
      </c>
      <c r="O267" s="50">
        <f t="shared" ref="O267:X267" si="460">+O268</f>
        <v>0</v>
      </c>
      <c r="P267" s="50">
        <f t="shared" si="460"/>
        <v>35516180695</v>
      </c>
      <c r="Q267" s="50">
        <f t="shared" si="460"/>
        <v>18510087317</v>
      </c>
      <c r="R267" s="50">
        <f t="shared" si="460"/>
        <v>35516180695</v>
      </c>
      <c r="S267" s="50">
        <f t="shared" si="460"/>
        <v>18510087317</v>
      </c>
      <c r="T267" s="50">
        <f t="shared" si="460"/>
        <v>0</v>
      </c>
      <c r="U267" s="50">
        <f t="shared" si="460"/>
        <v>0</v>
      </c>
      <c r="V267" s="50">
        <f t="shared" si="460"/>
        <v>35516180695</v>
      </c>
      <c r="W267" s="50">
        <f t="shared" si="460"/>
        <v>0</v>
      </c>
      <c r="X267" s="50">
        <f t="shared" si="460"/>
        <v>0</v>
      </c>
      <c r="Y267" s="52">
        <f t="shared" si="453"/>
        <v>0.65738726737725717</v>
      </c>
      <c r="Z267" s="52">
        <f t="shared" si="454"/>
        <v>0</v>
      </c>
      <c r="AA267" s="52">
        <f t="shared" si="455"/>
        <v>0</v>
      </c>
      <c r="AB267" s="52">
        <f t="shared" si="458"/>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18"/>
        <v>5.2701401543425947E-3</v>
      </c>
      <c r="O268" s="57">
        <v>0</v>
      </c>
      <c r="P268" s="57">
        <v>35516180695</v>
      </c>
      <c r="Q268" s="57">
        <f t="shared" ref="Q268" si="461">M268-P268</f>
        <v>18510087317</v>
      </c>
      <c r="R268" s="57">
        <v>35516180695</v>
      </c>
      <c r="S268" s="109">
        <f>+M268-R268</f>
        <v>18510087317</v>
      </c>
      <c r="T268" s="57">
        <f t="shared" ref="T268" si="462">P268-R268</f>
        <v>0</v>
      </c>
      <c r="U268" s="57">
        <v>0</v>
      </c>
      <c r="V268" s="57">
        <f t="shared" ref="V268" si="463">+R268-U268</f>
        <v>35516180695</v>
      </c>
      <c r="W268" s="57">
        <v>0</v>
      </c>
      <c r="X268" s="60">
        <f t="shared" ref="X268" si="464">+U268-W268</f>
        <v>0</v>
      </c>
      <c r="Y268" s="61">
        <f t="shared" si="453"/>
        <v>0.65738726737725717</v>
      </c>
      <c r="Z268" s="61">
        <f t="shared" si="454"/>
        <v>0</v>
      </c>
      <c r="AA268" s="61">
        <f t="shared" si="455"/>
        <v>0</v>
      </c>
      <c r="AB268" s="61">
        <f t="shared" si="458"/>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65">+G270</f>
        <v>0</v>
      </c>
      <c r="H269" s="50">
        <f t="shared" si="465"/>
        <v>0</v>
      </c>
      <c r="I269" s="50">
        <f t="shared" si="465"/>
        <v>0</v>
      </c>
      <c r="J269" s="50">
        <f t="shared" si="465"/>
        <v>0</v>
      </c>
      <c r="K269" s="50">
        <f t="shared" si="465"/>
        <v>0</v>
      </c>
      <c r="L269" s="50">
        <f t="shared" si="378"/>
        <v>0</v>
      </c>
      <c r="M269" s="50">
        <f>+M270</f>
        <v>54026268012</v>
      </c>
      <c r="N269" s="51">
        <f t="shared" si="418"/>
        <v>5.2701401543425947E-3</v>
      </c>
      <c r="O269" s="50">
        <f>+O270</f>
        <v>0</v>
      </c>
      <c r="P269" s="50">
        <f t="shared" ref="P269:X269" si="466">+P270</f>
        <v>16009418122</v>
      </c>
      <c r="Q269" s="50">
        <f t="shared" si="466"/>
        <v>38016849890</v>
      </c>
      <c r="R269" s="50">
        <f t="shared" si="466"/>
        <v>16009418122</v>
      </c>
      <c r="S269" s="50">
        <f t="shared" si="466"/>
        <v>38016849890</v>
      </c>
      <c r="T269" s="50">
        <f t="shared" si="466"/>
        <v>0</v>
      </c>
      <c r="U269" s="50">
        <f t="shared" si="466"/>
        <v>0</v>
      </c>
      <c r="V269" s="50">
        <f t="shared" si="466"/>
        <v>16009418122</v>
      </c>
      <c r="W269" s="50">
        <f t="shared" si="466"/>
        <v>0</v>
      </c>
      <c r="X269" s="50">
        <f t="shared" si="466"/>
        <v>0</v>
      </c>
      <c r="Y269" s="52">
        <f t="shared" si="453"/>
        <v>0.29632655948850811</v>
      </c>
      <c r="Z269" s="52">
        <f t="shared" si="454"/>
        <v>0</v>
      </c>
      <c r="AA269" s="52">
        <f t="shared" si="455"/>
        <v>0</v>
      </c>
      <c r="AB269" s="52">
        <f t="shared" si="458"/>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8"/>
        <v>0</v>
      </c>
      <c r="M270" s="58">
        <f>+F270+L270</f>
        <v>54026268012</v>
      </c>
      <c r="N270" s="59">
        <f t="shared" si="418"/>
        <v>5.2701401543425947E-3</v>
      </c>
      <c r="O270" s="57">
        <v>0</v>
      </c>
      <c r="P270" s="57">
        <v>16009418122</v>
      </c>
      <c r="Q270" s="57">
        <f t="shared" ref="Q270" si="467">M270-P270</f>
        <v>38016849890</v>
      </c>
      <c r="R270" s="57">
        <v>16009418122</v>
      </c>
      <c r="S270" s="109">
        <f>+M270-R270</f>
        <v>38016849890</v>
      </c>
      <c r="T270" s="57">
        <f t="shared" ref="T270" si="468">P270-R270</f>
        <v>0</v>
      </c>
      <c r="U270" s="57">
        <v>0</v>
      </c>
      <c r="V270" s="57">
        <f t="shared" ref="V270" si="469">+R270-U270</f>
        <v>16009418122</v>
      </c>
      <c r="W270" s="57">
        <v>0</v>
      </c>
      <c r="X270" s="60">
        <f t="shared" ref="X270" si="470">+U270-W270</f>
        <v>0</v>
      </c>
      <c r="Y270" s="61">
        <f t="shared" si="453"/>
        <v>0.29632655948850811</v>
      </c>
      <c r="Z270" s="61">
        <f t="shared" si="454"/>
        <v>0</v>
      </c>
      <c r="AA270" s="61">
        <f t="shared" si="455"/>
        <v>0</v>
      </c>
      <c r="AB270" s="61">
        <f t="shared" si="458"/>
        <v>0</v>
      </c>
      <c r="AC270" s="62" t="s">
        <v>41</v>
      </c>
    </row>
    <row r="271" spans="1:29" ht="96" customHeight="1" x14ac:dyDescent="0.25">
      <c r="A271" s="46" t="s">
        <v>437</v>
      </c>
      <c r="B271" s="47" t="s">
        <v>42</v>
      </c>
      <c r="C271" s="47">
        <v>21</v>
      </c>
      <c r="D271" s="47" t="s">
        <v>39</v>
      </c>
      <c r="E271" s="105" t="s">
        <v>438</v>
      </c>
      <c r="F271" s="50">
        <f>+F272</f>
        <v>107000000000</v>
      </c>
      <c r="G271" s="50">
        <f t="shared" ref="G271:K271" si="471">+G272</f>
        <v>0</v>
      </c>
      <c r="H271" s="50">
        <f t="shared" si="471"/>
        <v>0</v>
      </c>
      <c r="I271" s="50">
        <f t="shared" si="471"/>
        <v>0</v>
      </c>
      <c r="J271" s="50">
        <f t="shared" si="471"/>
        <v>0</v>
      </c>
      <c r="K271" s="50">
        <f t="shared" si="471"/>
        <v>0</v>
      </c>
      <c r="L271" s="50">
        <f t="shared" si="378"/>
        <v>0</v>
      </c>
      <c r="M271" s="50">
        <f>+M272</f>
        <v>107000000000</v>
      </c>
      <c r="N271" s="51">
        <f t="shared" si="418"/>
        <v>1.043760780199377E-2</v>
      </c>
      <c r="O271" s="50">
        <f>+O272</f>
        <v>0</v>
      </c>
      <c r="P271" s="50">
        <f t="shared" ref="P271:X271" si="472">+P272</f>
        <v>100846555871</v>
      </c>
      <c r="Q271" s="50">
        <f t="shared" si="472"/>
        <v>6153444129</v>
      </c>
      <c r="R271" s="50">
        <f t="shared" si="472"/>
        <v>0</v>
      </c>
      <c r="S271" s="50">
        <f t="shared" si="472"/>
        <v>107000000000</v>
      </c>
      <c r="T271" s="50">
        <f t="shared" si="472"/>
        <v>100846555871</v>
      </c>
      <c r="U271" s="50">
        <f t="shared" si="472"/>
        <v>0</v>
      </c>
      <c r="V271" s="50">
        <f t="shared" si="472"/>
        <v>0</v>
      </c>
      <c r="W271" s="50">
        <f t="shared" si="472"/>
        <v>0</v>
      </c>
      <c r="X271" s="50">
        <f t="shared" si="472"/>
        <v>0</v>
      </c>
      <c r="Y271" s="52">
        <f t="shared" si="453"/>
        <v>0</v>
      </c>
      <c r="Z271" s="52">
        <f t="shared" si="454"/>
        <v>0</v>
      </c>
      <c r="AA271" s="52">
        <f t="shared" si="455"/>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73">+G273+G275</f>
        <v>0</v>
      </c>
      <c r="H272" s="50">
        <f t="shared" si="473"/>
        <v>0</v>
      </c>
      <c r="I272" s="50">
        <f t="shared" si="473"/>
        <v>0</v>
      </c>
      <c r="J272" s="50">
        <f t="shared" si="473"/>
        <v>0</v>
      </c>
      <c r="K272" s="50">
        <f t="shared" si="473"/>
        <v>0</v>
      </c>
      <c r="L272" s="50">
        <f t="shared" si="378"/>
        <v>0</v>
      </c>
      <c r="M272" s="50">
        <f>+M273+M275</f>
        <v>107000000000</v>
      </c>
      <c r="N272" s="51">
        <f t="shared" si="418"/>
        <v>1.043760780199377E-2</v>
      </c>
      <c r="O272" s="50">
        <f>+O273+O275</f>
        <v>0</v>
      </c>
      <c r="P272" s="50">
        <f t="shared" ref="P272:X272" si="474">+P273+P275</f>
        <v>100846555871</v>
      </c>
      <c r="Q272" s="50">
        <f t="shared" si="474"/>
        <v>6153444129</v>
      </c>
      <c r="R272" s="50">
        <f t="shared" si="474"/>
        <v>0</v>
      </c>
      <c r="S272" s="50">
        <f t="shared" si="474"/>
        <v>107000000000</v>
      </c>
      <c r="T272" s="50">
        <f t="shared" si="474"/>
        <v>100846555871</v>
      </c>
      <c r="U272" s="50">
        <f t="shared" si="474"/>
        <v>0</v>
      </c>
      <c r="V272" s="50">
        <f t="shared" si="474"/>
        <v>0</v>
      </c>
      <c r="W272" s="50">
        <f t="shared" si="474"/>
        <v>0</v>
      </c>
      <c r="X272" s="50">
        <f t="shared" si="474"/>
        <v>0</v>
      </c>
      <c r="Y272" s="52">
        <f t="shared" si="453"/>
        <v>0</v>
      </c>
      <c r="Z272" s="52">
        <f t="shared" si="454"/>
        <v>0</v>
      </c>
      <c r="AA272" s="52">
        <f t="shared" si="455"/>
        <v>0</v>
      </c>
      <c r="AB272" s="52" t="s">
        <v>41</v>
      </c>
      <c r="AC272" s="53" t="s">
        <v>41</v>
      </c>
    </row>
    <row r="273" spans="1:29" ht="42" customHeight="1" x14ac:dyDescent="0.25">
      <c r="A273" s="46" t="s">
        <v>440</v>
      </c>
      <c r="B273" s="47" t="s">
        <v>42</v>
      </c>
      <c r="C273" s="47">
        <v>21</v>
      </c>
      <c r="D273" s="47" t="s">
        <v>39</v>
      </c>
      <c r="E273" s="48" t="s">
        <v>441</v>
      </c>
      <c r="F273" s="49">
        <f t="shared" ref="F273:X287" si="475">+F274</f>
        <v>89150000000</v>
      </c>
      <c r="G273" s="49">
        <f t="shared" si="475"/>
        <v>0</v>
      </c>
      <c r="H273" s="49">
        <f t="shared" si="475"/>
        <v>0</v>
      </c>
      <c r="I273" s="49">
        <f t="shared" si="475"/>
        <v>0</v>
      </c>
      <c r="J273" s="49">
        <f t="shared" si="475"/>
        <v>0</v>
      </c>
      <c r="K273" s="49">
        <f t="shared" si="475"/>
        <v>0</v>
      </c>
      <c r="L273" s="50">
        <f t="shared" si="378"/>
        <v>0</v>
      </c>
      <c r="M273" s="49">
        <f t="shared" si="475"/>
        <v>89150000000</v>
      </c>
      <c r="N273" s="51">
        <f t="shared" si="418"/>
        <v>8.6963807060536878E-3</v>
      </c>
      <c r="O273" s="49">
        <f t="shared" si="475"/>
        <v>0</v>
      </c>
      <c r="P273" s="49">
        <f t="shared" si="475"/>
        <v>82996555871</v>
      </c>
      <c r="Q273" s="49">
        <f t="shared" si="475"/>
        <v>6153444129</v>
      </c>
      <c r="R273" s="49">
        <f t="shared" si="475"/>
        <v>0</v>
      </c>
      <c r="S273" s="49">
        <f t="shared" si="475"/>
        <v>89150000000</v>
      </c>
      <c r="T273" s="49">
        <f t="shared" si="475"/>
        <v>82996555871</v>
      </c>
      <c r="U273" s="49">
        <f t="shared" si="475"/>
        <v>0</v>
      </c>
      <c r="V273" s="49">
        <f t="shared" si="475"/>
        <v>0</v>
      </c>
      <c r="W273" s="49">
        <f t="shared" si="475"/>
        <v>0</v>
      </c>
      <c r="X273" s="49">
        <f t="shared" si="475"/>
        <v>0</v>
      </c>
      <c r="Y273" s="52">
        <f t="shared" si="453"/>
        <v>0</v>
      </c>
      <c r="Z273" s="52">
        <f t="shared" si="454"/>
        <v>0</v>
      </c>
      <c r="AA273" s="52">
        <f t="shared" si="455"/>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8"/>
        <v>0</v>
      </c>
      <c r="M274" s="58">
        <f>+F274+L274</f>
        <v>89150000000</v>
      </c>
      <c r="N274" s="59">
        <f t="shared" si="418"/>
        <v>8.6963807060536878E-3</v>
      </c>
      <c r="O274" s="57">
        <v>0</v>
      </c>
      <c r="P274" s="57">
        <v>82996555871</v>
      </c>
      <c r="Q274" s="57">
        <f t="shared" ref="Q274" si="476">M274-P274</f>
        <v>6153444129</v>
      </c>
      <c r="R274" s="57">
        <v>0</v>
      </c>
      <c r="S274" s="109">
        <f>+M274-R274</f>
        <v>89150000000</v>
      </c>
      <c r="T274" s="57">
        <f t="shared" ref="T274:T276" si="477">P274-R274</f>
        <v>82996555871</v>
      </c>
      <c r="U274" s="58">
        <v>0</v>
      </c>
      <c r="V274" s="57">
        <f t="shared" ref="V274" si="478">+R274-U274</f>
        <v>0</v>
      </c>
      <c r="W274" s="58">
        <v>0</v>
      </c>
      <c r="X274" s="60">
        <f t="shared" ref="X274" si="479">+U274-W274</f>
        <v>0</v>
      </c>
      <c r="Y274" s="61">
        <f t="shared" si="453"/>
        <v>0</v>
      </c>
      <c r="Z274" s="61">
        <f t="shared" si="454"/>
        <v>0</v>
      </c>
      <c r="AA274" s="61">
        <f t="shared" si="455"/>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80">+H276</f>
        <v>0</v>
      </c>
      <c r="I275" s="50">
        <f t="shared" si="480"/>
        <v>0</v>
      </c>
      <c r="J275" s="50">
        <f t="shared" si="480"/>
        <v>0</v>
      </c>
      <c r="K275" s="50">
        <f t="shared" si="480"/>
        <v>0</v>
      </c>
      <c r="L275" s="50">
        <f t="shared" si="378"/>
        <v>0</v>
      </c>
      <c r="M275" s="50">
        <f t="shared" si="480"/>
        <v>17850000000</v>
      </c>
      <c r="N275" s="51">
        <f t="shared" si="418"/>
        <v>1.7412270959400822E-3</v>
      </c>
      <c r="O275" s="50">
        <f t="shared" si="480"/>
        <v>0</v>
      </c>
      <c r="P275" s="49">
        <f t="shared" si="475"/>
        <v>17850000000</v>
      </c>
      <c r="Q275" s="49">
        <f t="shared" si="475"/>
        <v>0</v>
      </c>
      <c r="R275" s="49">
        <f t="shared" si="475"/>
        <v>0</v>
      </c>
      <c r="S275" s="49">
        <f t="shared" si="475"/>
        <v>17850000000</v>
      </c>
      <c r="T275" s="49">
        <f t="shared" si="475"/>
        <v>17850000000</v>
      </c>
      <c r="U275" s="49">
        <f t="shared" si="475"/>
        <v>0</v>
      </c>
      <c r="V275" s="49">
        <f t="shared" si="475"/>
        <v>0</v>
      </c>
      <c r="W275" s="49">
        <f t="shared" si="475"/>
        <v>0</v>
      </c>
      <c r="X275" s="49">
        <f t="shared" si="475"/>
        <v>0</v>
      </c>
      <c r="Y275" s="52">
        <f t="shared" si="453"/>
        <v>0</v>
      </c>
      <c r="Z275" s="52">
        <f t="shared" si="454"/>
        <v>0</v>
      </c>
      <c r="AA275" s="52">
        <f t="shared" si="455"/>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8"/>
        <v>0</v>
      </c>
      <c r="M276" s="58">
        <f>+F276+L276</f>
        <v>17850000000</v>
      </c>
      <c r="N276" s="59">
        <f t="shared" si="418"/>
        <v>1.7412270959400822E-3</v>
      </c>
      <c r="O276" s="57">
        <v>0</v>
      </c>
      <c r="P276" s="57">
        <v>17850000000</v>
      </c>
      <c r="Q276" s="57">
        <f t="shared" ref="Q276" si="481">M276-P276</f>
        <v>0</v>
      </c>
      <c r="R276" s="57">
        <v>0</v>
      </c>
      <c r="S276" s="109">
        <f>+M276-R276</f>
        <v>17850000000</v>
      </c>
      <c r="T276" s="57">
        <f t="shared" si="477"/>
        <v>17850000000</v>
      </c>
      <c r="U276" s="58">
        <v>0</v>
      </c>
      <c r="V276" s="57">
        <f t="shared" ref="V276" si="482">+R276-U276</f>
        <v>0</v>
      </c>
      <c r="W276" s="58">
        <v>0</v>
      </c>
      <c r="X276" s="60">
        <f t="shared" ref="X276" si="483">+U276-W276</f>
        <v>0</v>
      </c>
      <c r="Y276" s="61">
        <f t="shared" si="453"/>
        <v>0</v>
      </c>
      <c r="Z276" s="61">
        <f t="shared" si="454"/>
        <v>0</v>
      </c>
      <c r="AA276" s="61">
        <f t="shared" si="455"/>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84">+G278</f>
        <v>0</v>
      </c>
      <c r="H277" s="50">
        <f t="shared" si="484"/>
        <v>0</v>
      </c>
      <c r="I277" s="50">
        <f t="shared" si="484"/>
        <v>0</v>
      </c>
      <c r="J277" s="50">
        <f t="shared" si="484"/>
        <v>0</v>
      </c>
      <c r="K277" s="50">
        <f t="shared" si="484"/>
        <v>0</v>
      </c>
      <c r="L277" s="50">
        <f t="shared" si="378"/>
        <v>0</v>
      </c>
      <c r="M277" s="50">
        <f>+M278</f>
        <v>257327000000</v>
      </c>
      <c r="N277" s="51">
        <f t="shared" si="418"/>
        <v>2.5101666381903278E-2</v>
      </c>
      <c r="O277" s="50">
        <f t="shared" ref="O277:X277" si="485">+O278</f>
        <v>0</v>
      </c>
      <c r="P277" s="50">
        <f t="shared" si="485"/>
        <v>245405569769</v>
      </c>
      <c r="Q277" s="50">
        <f t="shared" si="485"/>
        <v>11921430231</v>
      </c>
      <c r="R277" s="50">
        <f t="shared" si="485"/>
        <v>0</v>
      </c>
      <c r="S277" s="50">
        <f t="shared" si="485"/>
        <v>257327000000</v>
      </c>
      <c r="T277" s="50">
        <f t="shared" si="485"/>
        <v>245405569769</v>
      </c>
      <c r="U277" s="50">
        <f t="shared" si="485"/>
        <v>0</v>
      </c>
      <c r="V277" s="50">
        <f t="shared" si="485"/>
        <v>0</v>
      </c>
      <c r="W277" s="50">
        <f t="shared" si="485"/>
        <v>0</v>
      </c>
      <c r="X277" s="50">
        <f t="shared" si="485"/>
        <v>0</v>
      </c>
      <c r="Y277" s="52">
        <f t="shared" si="453"/>
        <v>0</v>
      </c>
      <c r="Z277" s="52">
        <f t="shared" si="454"/>
        <v>0</v>
      </c>
      <c r="AA277" s="52">
        <f t="shared" si="455"/>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86">+G279+G281+G283+G285+G287</f>
        <v>0</v>
      </c>
      <c r="H278" s="50">
        <f t="shared" si="486"/>
        <v>0</v>
      </c>
      <c r="I278" s="50">
        <f t="shared" si="486"/>
        <v>0</v>
      </c>
      <c r="J278" s="50">
        <f t="shared" si="486"/>
        <v>0</v>
      </c>
      <c r="K278" s="50">
        <f t="shared" si="486"/>
        <v>0</v>
      </c>
      <c r="L278" s="50">
        <f t="shared" si="378"/>
        <v>0</v>
      </c>
      <c r="M278" s="50">
        <f>+M279+M281+M283+M285+M287</f>
        <v>257327000000</v>
      </c>
      <c r="N278" s="51">
        <f t="shared" si="418"/>
        <v>2.5101666381903278E-2</v>
      </c>
      <c r="O278" s="50">
        <f t="shared" ref="O278:X278" si="487">+O279+O281+O283+O285+O287</f>
        <v>0</v>
      </c>
      <c r="P278" s="50">
        <f t="shared" si="487"/>
        <v>245405569769</v>
      </c>
      <c r="Q278" s="50">
        <f t="shared" si="487"/>
        <v>11921430231</v>
      </c>
      <c r="R278" s="50">
        <f t="shared" si="487"/>
        <v>0</v>
      </c>
      <c r="S278" s="50">
        <f t="shared" si="487"/>
        <v>257327000000</v>
      </c>
      <c r="T278" s="50">
        <f t="shared" si="487"/>
        <v>245405569769</v>
      </c>
      <c r="U278" s="50">
        <f t="shared" si="487"/>
        <v>0</v>
      </c>
      <c r="V278" s="50">
        <f t="shared" si="487"/>
        <v>0</v>
      </c>
      <c r="W278" s="50">
        <f t="shared" si="487"/>
        <v>0</v>
      </c>
      <c r="X278" s="50">
        <f t="shared" si="487"/>
        <v>0</v>
      </c>
      <c r="Y278" s="52">
        <f t="shared" si="453"/>
        <v>0</v>
      </c>
      <c r="Z278" s="52">
        <f t="shared" si="454"/>
        <v>0</v>
      </c>
      <c r="AA278" s="52">
        <f t="shared" si="455"/>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88">+G280</f>
        <v>0</v>
      </c>
      <c r="H279" s="50">
        <f t="shared" si="488"/>
        <v>0</v>
      </c>
      <c r="I279" s="50">
        <f t="shared" si="488"/>
        <v>0</v>
      </c>
      <c r="J279" s="50">
        <f t="shared" si="488"/>
        <v>0</v>
      </c>
      <c r="K279" s="50">
        <f t="shared" si="488"/>
        <v>0</v>
      </c>
      <c r="L279" s="50">
        <f t="shared" si="378"/>
        <v>0</v>
      </c>
      <c r="M279" s="50">
        <f>+M280</f>
        <v>103279693283</v>
      </c>
      <c r="N279" s="51">
        <f t="shared" si="418"/>
        <v>1.0074700302786583E-2</v>
      </c>
      <c r="O279" s="50">
        <f t="shared" ref="O279:X279" si="489">+O280</f>
        <v>0</v>
      </c>
      <c r="P279" s="50">
        <f t="shared" si="489"/>
        <v>91358263052</v>
      </c>
      <c r="Q279" s="50">
        <f t="shared" si="489"/>
        <v>11921430231</v>
      </c>
      <c r="R279" s="50">
        <f t="shared" si="489"/>
        <v>0</v>
      </c>
      <c r="S279" s="50">
        <f t="shared" si="489"/>
        <v>103279693283</v>
      </c>
      <c r="T279" s="50">
        <f t="shared" si="489"/>
        <v>91358263052</v>
      </c>
      <c r="U279" s="50">
        <f t="shared" si="489"/>
        <v>0</v>
      </c>
      <c r="V279" s="50">
        <f t="shared" si="489"/>
        <v>0</v>
      </c>
      <c r="W279" s="50">
        <f t="shared" si="489"/>
        <v>0</v>
      </c>
      <c r="X279" s="50">
        <f t="shared" si="489"/>
        <v>0</v>
      </c>
      <c r="Y279" s="52">
        <f t="shared" si="453"/>
        <v>0</v>
      </c>
      <c r="Z279" s="52">
        <f t="shared" si="454"/>
        <v>0</v>
      </c>
      <c r="AA279" s="52">
        <f t="shared" si="455"/>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8"/>
        <v>0</v>
      </c>
      <c r="M280" s="58">
        <f>+F280+L280</f>
        <v>103279693283</v>
      </c>
      <c r="N280" s="59">
        <f t="shared" si="418"/>
        <v>1.0074700302786583E-2</v>
      </c>
      <c r="O280" s="57">
        <v>0</v>
      </c>
      <c r="P280" s="58">
        <v>91358263052</v>
      </c>
      <c r="Q280" s="57">
        <f t="shared" ref="Q280" si="490">M280-P280</f>
        <v>11921430231</v>
      </c>
      <c r="R280" s="58">
        <v>0</v>
      </c>
      <c r="S280" s="109">
        <f>+M280-R280</f>
        <v>103279693283</v>
      </c>
      <c r="T280" s="57">
        <f t="shared" ref="T280" si="491">P280-R280</f>
        <v>91358263052</v>
      </c>
      <c r="U280" s="58">
        <v>0</v>
      </c>
      <c r="V280" s="57">
        <f t="shared" ref="V280" si="492">+R280-U280</f>
        <v>0</v>
      </c>
      <c r="W280" s="58">
        <v>0</v>
      </c>
      <c r="X280" s="60">
        <f t="shared" ref="X280" si="493">+U280-W280</f>
        <v>0</v>
      </c>
      <c r="Y280" s="61">
        <f t="shared" si="453"/>
        <v>0</v>
      </c>
      <c r="Z280" s="61">
        <f t="shared" si="454"/>
        <v>0</v>
      </c>
      <c r="AA280" s="61">
        <f t="shared" si="455"/>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94">+G282</f>
        <v>0</v>
      </c>
      <c r="H281" s="50">
        <f t="shared" si="494"/>
        <v>0</v>
      </c>
      <c r="I281" s="50">
        <f t="shared" si="494"/>
        <v>0</v>
      </c>
      <c r="J281" s="50">
        <f t="shared" si="494"/>
        <v>0</v>
      </c>
      <c r="K281" s="50">
        <f t="shared" si="494"/>
        <v>0</v>
      </c>
      <c r="L281" s="50">
        <f t="shared" si="378"/>
        <v>0</v>
      </c>
      <c r="M281" s="50">
        <f t="shared" si="494"/>
        <v>19090572619</v>
      </c>
      <c r="N281" s="51">
        <f t="shared" si="418"/>
        <v>1.8622421468467573E-3</v>
      </c>
      <c r="O281" s="50">
        <f t="shared" si="494"/>
        <v>0</v>
      </c>
      <c r="P281" s="50">
        <f t="shared" si="494"/>
        <v>19090572619</v>
      </c>
      <c r="Q281" s="50">
        <f t="shared" si="494"/>
        <v>0</v>
      </c>
      <c r="R281" s="50">
        <f t="shared" si="494"/>
        <v>0</v>
      </c>
      <c r="S281" s="49">
        <f t="shared" si="475"/>
        <v>19090572619</v>
      </c>
      <c r="T281" s="49">
        <f t="shared" si="475"/>
        <v>19090572619</v>
      </c>
      <c r="U281" s="49">
        <f t="shared" si="475"/>
        <v>0</v>
      </c>
      <c r="V281" s="49">
        <f t="shared" si="475"/>
        <v>0</v>
      </c>
      <c r="W281" s="49">
        <f t="shared" si="475"/>
        <v>0</v>
      </c>
      <c r="X281" s="49">
        <f t="shared" si="475"/>
        <v>0</v>
      </c>
      <c r="Y281" s="52">
        <f t="shared" si="453"/>
        <v>0</v>
      </c>
      <c r="Z281" s="52">
        <f t="shared" si="454"/>
        <v>0</v>
      </c>
      <c r="AA281" s="52">
        <f t="shared" si="455"/>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8"/>
        <v>0</v>
      </c>
      <c r="M282" s="58">
        <f>+F282+L282</f>
        <v>19090572619</v>
      </c>
      <c r="N282" s="59">
        <f t="shared" si="418"/>
        <v>1.8622421468467573E-3</v>
      </c>
      <c r="O282" s="57">
        <v>0</v>
      </c>
      <c r="P282" s="57">
        <v>19090572619</v>
      </c>
      <c r="Q282" s="57">
        <f t="shared" ref="Q282" si="495">M282-P282</f>
        <v>0</v>
      </c>
      <c r="R282" s="58">
        <v>0</v>
      </c>
      <c r="S282" s="109">
        <f>+M282-R282</f>
        <v>19090572619</v>
      </c>
      <c r="T282" s="57">
        <f>P282-R282</f>
        <v>19090572619</v>
      </c>
      <c r="U282" s="58">
        <v>0</v>
      </c>
      <c r="V282" s="57">
        <f t="shared" ref="V282" si="496">+R282-U282</f>
        <v>0</v>
      </c>
      <c r="W282" s="58">
        <v>0</v>
      </c>
      <c r="X282" s="60">
        <f t="shared" ref="X282" si="497">+U282-W282</f>
        <v>0</v>
      </c>
      <c r="Y282" s="61">
        <f t="shared" si="453"/>
        <v>0</v>
      </c>
      <c r="Z282" s="61">
        <f t="shared" si="454"/>
        <v>0</v>
      </c>
      <c r="AA282" s="61">
        <f t="shared" si="455"/>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94"/>
        <v>0</v>
      </c>
      <c r="H283" s="50">
        <f t="shared" si="494"/>
        <v>0</v>
      </c>
      <c r="I283" s="50">
        <f t="shared" si="494"/>
        <v>0</v>
      </c>
      <c r="J283" s="50">
        <f t="shared" si="494"/>
        <v>0</v>
      </c>
      <c r="K283" s="50">
        <f t="shared" si="494"/>
        <v>0</v>
      </c>
      <c r="L283" s="50">
        <f t="shared" si="378"/>
        <v>0</v>
      </c>
      <c r="M283" s="50">
        <f t="shared" si="494"/>
        <v>70019234098</v>
      </c>
      <c r="N283" s="51">
        <f t="shared" si="418"/>
        <v>6.8302177954290928E-3</v>
      </c>
      <c r="O283" s="50">
        <f t="shared" si="494"/>
        <v>0</v>
      </c>
      <c r="P283" s="50">
        <f t="shared" si="494"/>
        <v>70019234098</v>
      </c>
      <c r="Q283" s="50">
        <f t="shared" si="494"/>
        <v>0</v>
      </c>
      <c r="R283" s="50">
        <f t="shared" si="494"/>
        <v>0</v>
      </c>
      <c r="S283" s="49">
        <f t="shared" si="475"/>
        <v>70019234098</v>
      </c>
      <c r="T283" s="50">
        <f t="shared" si="475"/>
        <v>70019234098</v>
      </c>
      <c r="U283" s="50">
        <f t="shared" si="475"/>
        <v>0</v>
      </c>
      <c r="V283" s="50">
        <f t="shared" si="475"/>
        <v>0</v>
      </c>
      <c r="W283" s="50">
        <f t="shared" si="475"/>
        <v>0</v>
      </c>
      <c r="X283" s="50">
        <f t="shared" si="475"/>
        <v>0</v>
      </c>
      <c r="Y283" s="52">
        <f t="shared" si="453"/>
        <v>0</v>
      </c>
      <c r="Z283" s="52">
        <f t="shared" si="454"/>
        <v>0</v>
      </c>
      <c r="AA283" s="52">
        <f t="shared" si="455"/>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8"/>
        <v>0</v>
      </c>
      <c r="M284" s="58">
        <f>+F284+L284</f>
        <v>70019234098</v>
      </c>
      <c r="N284" s="59">
        <f t="shared" si="418"/>
        <v>6.8302177954290928E-3</v>
      </c>
      <c r="O284" s="57">
        <v>0</v>
      </c>
      <c r="P284" s="57">
        <v>70019234098</v>
      </c>
      <c r="Q284" s="57">
        <f t="shared" ref="Q284" si="498">M284-P284</f>
        <v>0</v>
      </c>
      <c r="R284" s="58">
        <v>0</v>
      </c>
      <c r="S284" s="109">
        <f>+M284-R284</f>
        <v>70019234098</v>
      </c>
      <c r="T284" s="57">
        <f>P284-R284</f>
        <v>70019234098</v>
      </c>
      <c r="U284" s="58">
        <v>0</v>
      </c>
      <c r="V284" s="57">
        <f t="shared" ref="V284" si="499">+R284-U284</f>
        <v>0</v>
      </c>
      <c r="W284" s="58">
        <v>0</v>
      </c>
      <c r="X284" s="60">
        <f t="shared" ref="X284" si="500">+U284-W284</f>
        <v>0</v>
      </c>
      <c r="Y284" s="61">
        <f t="shared" si="453"/>
        <v>0</v>
      </c>
      <c r="Z284" s="61">
        <f t="shared" si="454"/>
        <v>0</v>
      </c>
      <c r="AA284" s="61">
        <f t="shared" si="455"/>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501">+G286</f>
        <v>0</v>
      </c>
      <c r="H285" s="50">
        <f t="shared" si="501"/>
        <v>0</v>
      </c>
      <c r="I285" s="50">
        <f t="shared" si="501"/>
        <v>0</v>
      </c>
      <c r="J285" s="50">
        <f t="shared" si="501"/>
        <v>0</v>
      </c>
      <c r="K285" s="50">
        <f t="shared" si="501"/>
        <v>0</v>
      </c>
      <c r="L285" s="50">
        <f t="shared" si="378"/>
        <v>0</v>
      </c>
      <c r="M285" s="50">
        <f t="shared" si="501"/>
        <v>34937500000</v>
      </c>
      <c r="N285" s="51">
        <f t="shared" si="418"/>
        <v>3.4080740428239003E-3</v>
      </c>
      <c r="O285" s="50">
        <f t="shared" ref="O285:R285" si="502">+O286</f>
        <v>0</v>
      </c>
      <c r="P285" s="50">
        <f t="shared" si="502"/>
        <v>34937500000</v>
      </c>
      <c r="Q285" s="50">
        <f t="shared" si="502"/>
        <v>0</v>
      </c>
      <c r="R285" s="50">
        <f t="shared" si="502"/>
        <v>0</v>
      </c>
      <c r="S285" s="49">
        <f t="shared" si="475"/>
        <v>34937500000</v>
      </c>
      <c r="T285" s="49">
        <f t="shared" si="475"/>
        <v>34937500000</v>
      </c>
      <c r="U285" s="49">
        <f t="shared" si="475"/>
        <v>0</v>
      </c>
      <c r="V285" s="49">
        <f t="shared" si="475"/>
        <v>0</v>
      </c>
      <c r="W285" s="49">
        <f t="shared" si="475"/>
        <v>0</v>
      </c>
      <c r="X285" s="49">
        <f t="shared" si="475"/>
        <v>0</v>
      </c>
      <c r="Y285" s="52">
        <f t="shared" si="453"/>
        <v>0</v>
      </c>
      <c r="Z285" s="52">
        <f t="shared" si="454"/>
        <v>0</v>
      </c>
      <c r="AA285" s="52">
        <f t="shared" si="455"/>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8"/>
        <v>0</v>
      </c>
      <c r="M286" s="58">
        <f>+F286+L286</f>
        <v>34937500000</v>
      </c>
      <c r="N286" s="51">
        <f t="shared" si="418"/>
        <v>3.4080740428239003E-3</v>
      </c>
      <c r="O286" s="57">
        <v>0</v>
      </c>
      <c r="P286" s="58">
        <v>34937500000</v>
      </c>
      <c r="Q286" s="57">
        <f t="shared" ref="Q286" si="503">M286-P286</f>
        <v>0</v>
      </c>
      <c r="R286" s="58">
        <v>0</v>
      </c>
      <c r="S286" s="109">
        <f>+M286-R286</f>
        <v>34937500000</v>
      </c>
      <c r="T286" s="57">
        <f>P286-R286</f>
        <v>34937500000</v>
      </c>
      <c r="U286" s="58">
        <v>0</v>
      </c>
      <c r="V286" s="57">
        <f t="shared" ref="V286" si="504">+R286-U286</f>
        <v>0</v>
      </c>
      <c r="W286" s="58">
        <v>0</v>
      </c>
      <c r="X286" s="60">
        <f t="shared" ref="X286" si="505">+U286-W286</f>
        <v>0</v>
      </c>
      <c r="Y286" s="61">
        <f t="shared" si="453"/>
        <v>0</v>
      </c>
      <c r="Z286" s="61">
        <f t="shared" si="454"/>
        <v>0</v>
      </c>
      <c r="AA286" s="61">
        <f t="shared" si="455"/>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506">+G288</f>
        <v>0</v>
      </c>
      <c r="H287" s="50">
        <f t="shared" si="506"/>
        <v>0</v>
      </c>
      <c r="I287" s="50">
        <f t="shared" si="506"/>
        <v>0</v>
      </c>
      <c r="J287" s="50">
        <f t="shared" si="506"/>
        <v>0</v>
      </c>
      <c r="K287" s="50">
        <f t="shared" si="506"/>
        <v>0</v>
      </c>
      <c r="L287" s="50">
        <f t="shared" si="378"/>
        <v>0</v>
      </c>
      <c r="M287" s="50">
        <f>+M288</f>
        <v>30000000000</v>
      </c>
      <c r="N287" s="51">
        <f t="shared" si="418"/>
        <v>2.9264320940169445E-3</v>
      </c>
      <c r="O287" s="50">
        <f>+O288</f>
        <v>0</v>
      </c>
      <c r="P287" s="50">
        <f>+P288</f>
        <v>30000000000</v>
      </c>
      <c r="Q287" s="50">
        <f>+Q288</f>
        <v>0</v>
      </c>
      <c r="R287" s="50">
        <f>+R288</f>
        <v>0</v>
      </c>
      <c r="S287" s="49">
        <f t="shared" si="475"/>
        <v>30000000000</v>
      </c>
      <c r="T287" s="50">
        <f>+T288</f>
        <v>30000000000</v>
      </c>
      <c r="U287" s="50">
        <f>+U288</f>
        <v>0</v>
      </c>
      <c r="V287" s="50">
        <f>+V288</f>
        <v>0</v>
      </c>
      <c r="W287" s="50">
        <f>+W288</f>
        <v>0</v>
      </c>
      <c r="X287" s="50">
        <f>+X288</f>
        <v>0</v>
      </c>
      <c r="Y287" s="52">
        <f t="shared" si="453"/>
        <v>0</v>
      </c>
      <c r="Z287" s="52">
        <f t="shared" si="454"/>
        <v>0</v>
      </c>
      <c r="AA287" s="52">
        <f t="shared" si="455"/>
        <v>0</v>
      </c>
      <c r="AB287" s="52" t="s">
        <v>41</v>
      </c>
      <c r="AC287" s="53"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8"/>
        <v>0</v>
      </c>
      <c r="M288" s="58">
        <f>+F288+L288</f>
        <v>30000000000</v>
      </c>
      <c r="N288" s="59">
        <f t="shared" si="418"/>
        <v>2.9264320940169445E-3</v>
      </c>
      <c r="O288" s="57">
        <v>0</v>
      </c>
      <c r="P288" s="57">
        <v>30000000000</v>
      </c>
      <c r="Q288" s="57">
        <f t="shared" ref="Q288" si="507">M288-P288</f>
        <v>0</v>
      </c>
      <c r="R288" s="58">
        <v>0</v>
      </c>
      <c r="S288" s="109">
        <f>+M288-R288</f>
        <v>30000000000</v>
      </c>
      <c r="T288" s="57">
        <f>P288-R288</f>
        <v>30000000000</v>
      </c>
      <c r="U288" s="58">
        <v>0</v>
      </c>
      <c r="V288" s="57">
        <f t="shared" ref="V288" si="508">+R288-U288</f>
        <v>0</v>
      </c>
      <c r="W288" s="58">
        <v>0</v>
      </c>
      <c r="X288" s="60">
        <f t="shared" ref="X288" si="509">+U288-W288</f>
        <v>0</v>
      </c>
      <c r="Y288" s="61">
        <f t="shared" si="453"/>
        <v>0</v>
      </c>
      <c r="Z288" s="61">
        <f t="shared" si="454"/>
        <v>0</v>
      </c>
      <c r="AA288" s="61">
        <f t="shared" si="455"/>
        <v>0</v>
      </c>
      <c r="AB288" s="61" t="s">
        <v>41</v>
      </c>
      <c r="AC288" s="62" t="s">
        <v>41</v>
      </c>
    </row>
    <row r="289" spans="1:29" ht="42" customHeight="1" x14ac:dyDescent="0.25">
      <c r="A289" s="46" t="s">
        <v>461</v>
      </c>
      <c r="B289" s="47" t="s">
        <v>38</v>
      </c>
      <c r="C289" s="47">
        <v>10</v>
      </c>
      <c r="D289" s="47" t="s">
        <v>39</v>
      </c>
      <c r="E289" s="105" t="s">
        <v>462</v>
      </c>
      <c r="F289" s="50">
        <f t="shared" ref="F289:U293" si="510">+F290</f>
        <v>4112080090</v>
      </c>
      <c r="G289" s="50">
        <f t="shared" si="510"/>
        <v>0</v>
      </c>
      <c r="H289" s="50">
        <f t="shared" si="510"/>
        <v>0</v>
      </c>
      <c r="I289" s="50">
        <f t="shared" si="510"/>
        <v>0</v>
      </c>
      <c r="J289" s="50">
        <f t="shared" si="510"/>
        <v>0</v>
      </c>
      <c r="K289" s="50">
        <f t="shared" si="510"/>
        <v>0</v>
      </c>
      <c r="L289" s="50">
        <f t="shared" si="378"/>
        <v>0</v>
      </c>
      <c r="M289" s="50">
        <f t="shared" si="510"/>
        <v>4112080090</v>
      </c>
      <c r="N289" s="51">
        <f t="shared" si="418"/>
        <v>4.0112410495146954E-4</v>
      </c>
      <c r="O289" s="50">
        <f t="shared" si="510"/>
        <v>0</v>
      </c>
      <c r="P289" s="50">
        <f t="shared" si="510"/>
        <v>3958480690.5</v>
      </c>
      <c r="Q289" s="50">
        <f t="shared" si="510"/>
        <v>153599399.5</v>
      </c>
      <c r="R289" s="50">
        <f t="shared" si="510"/>
        <v>3904284980.1700001</v>
      </c>
      <c r="S289" s="50">
        <f t="shared" si="510"/>
        <v>207795109.82999992</v>
      </c>
      <c r="T289" s="50">
        <f t="shared" si="510"/>
        <v>54195710.329999924</v>
      </c>
      <c r="U289" s="50">
        <f t="shared" si="510"/>
        <v>1103191444.6700001</v>
      </c>
      <c r="V289" s="50">
        <f t="shared" ref="V289:X293" si="511">+V290</f>
        <v>2801093535.5</v>
      </c>
      <c r="W289" s="50">
        <f t="shared" si="511"/>
        <v>1101241240.6700001</v>
      </c>
      <c r="X289" s="50">
        <f t="shared" si="511"/>
        <v>1950204</v>
      </c>
      <c r="Y289" s="52">
        <f t="shared" si="453"/>
        <v>0.94946715402374371</v>
      </c>
      <c r="Z289" s="52">
        <f t="shared" si="454"/>
        <v>0.26828063182738254</v>
      </c>
      <c r="AA289" s="52">
        <f t="shared" si="455"/>
        <v>0.26780636966387494</v>
      </c>
      <c r="AB289" s="52">
        <f t="shared" ref="AB289:AB345" si="512">+U289/R289</f>
        <v>0.28255914982465369</v>
      </c>
      <c r="AC289" s="53">
        <f t="shared" ref="AC289:AC345" si="513">+W289/U289</f>
        <v>0.99823221616753621</v>
      </c>
    </row>
    <row r="290" spans="1:29" ht="42" customHeight="1" x14ac:dyDescent="0.25">
      <c r="A290" s="46" t="s">
        <v>463</v>
      </c>
      <c r="B290" s="47" t="s">
        <v>38</v>
      </c>
      <c r="C290" s="47">
        <v>10</v>
      </c>
      <c r="D290" s="47" t="s">
        <v>39</v>
      </c>
      <c r="E290" s="105" t="s">
        <v>254</v>
      </c>
      <c r="F290" s="50">
        <f>+F291</f>
        <v>4112080090</v>
      </c>
      <c r="G290" s="50">
        <f t="shared" si="510"/>
        <v>0</v>
      </c>
      <c r="H290" s="50">
        <f t="shared" si="510"/>
        <v>0</v>
      </c>
      <c r="I290" s="50">
        <f t="shared" si="510"/>
        <v>0</v>
      </c>
      <c r="J290" s="50">
        <f t="shared" si="510"/>
        <v>0</v>
      </c>
      <c r="K290" s="50">
        <f t="shared" si="510"/>
        <v>0</v>
      </c>
      <c r="L290" s="50">
        <f t="shared" si="378"/>
        <v>0</v>
      </c>
      <c r="M290" s="50">
        <f t="shared" si="510"/>
        <v>4112080090</v>
      </c>
      <c r="N290" s="51">
        <f t="shared" si="418"/>
        <v>4.0112410495146954E-4</v>
      </c>
      <c r="O290" s="50">
        <f t="shared" si="510"/>
        <v>0</v>
      </c>
      <c r="P290" s="50">
        <f t="shared" si="510"/>
        <v>3958480690.5</v>
      </c>
      <c r="Q290" s="50">
        <f t="shared" si="510"/>
        <v>153599399.5</v>
      </c>
      <c r="R290" s="50">
        <f t="shared" si="510"/>
        <v>3904284980.1700001</v>
      </c>
      <c r="S290" s="50">
        <f t="shared" si="510"/>
        <v>207795109.82999992</v>
      </c>
      <c r="T290" s="50">
        <f t="shared" si="510"/>
        <v>54195710.329999924</v>
      </c>
      <c r="U290" s="50">
        <f t="shared" si="510"/>
        <v>1103191444.6700001</v>
      </c>
      <c r="V290" s="50">
        <f t="shared" si="511"/>
        <v>2801093535.5</v>
      </c>
      <c r="W290" s="50">
        <f t="shared" si="511"/>
        <v>1101241240.6700001</v>
      </c>
      <c r="X290" s="50">
        <f t="shared" si="511"/>
        <v>1950204</v>
      </c>
      <c r="Y290" s="52">
        <f t="shared" si="453"/>
        <v>0.94946715402374371</v>
      </c>
      <c r="Z290" s="52">
        <f t="shared" si="454"/>
        <v>0.26828063182738254</v>
      </c>
      <c r="AA290" s="52">
        <f t="shared" si="455"/>
        <v>0.26780636966387494</v>
      </c>
      <c r="AB290" s="52">
        <f t="shared" si="512"/>
        <v>0.28255914982465369</v>
      </c>
      <c r="AC290" s="53">
        <f t="shared" si="513"/>
        <v>0.99823221616753621</v>
      </c>
    </row>
    <row r="291" spans="1:29" ht="63.75" customHeight="1" x14ac:dyDescent="0.25">
      <c r="A291" s="46" t="s">
        <v>464</v>
      </c>
      <c r="B291" s="47" t="s">
        <v>38</v>
      </c>
      <c r="C291" s="47">
        <v>10</v>
      </c>
      <c r="D291" s="47" t="s">
        <v>39</v>
      </c>
      <c r="E291" s="105" t="s">
        <v>465</v>
      </c>
      <c r="F291" s="50">
        <f t="shared" ref="F291:T293" si="514">+F292</f>
        <v>4112080090</v>
      </c>
      <c r="G291" s="50">
        <f t="shared" si="514"/>
        <v>0</v>
      </c>
      <c r="H291" s="50">
        <f t="shared" si="514"/>
        <v>0</v>
      </c>
      <c r="I291" s="50">
        <f t="shared" si="514"/>
        <v>0</v>
      </c>
      <c r="J291" s="50">
        <f t="shared" si="514"/>
        <v>0</v>
      </c>
      <c r="K291" s="50">
        <f t="shared" si="514"/>
        <v>0</v>
      </c>
      <c r="L291" s="50">
        <f t="shared" si="378"/>
        <v>0</v>
      </c>
      <c r="M291" s="50">
        <f t="shared" si="514"/>
        <v>4112080090</v>
      </c>
      <c r="N291" s="51">
        <f t="shared" si="418"/>
        <v>4.0112410495146954E-4</v>
      </c>
      <c r="O291" s="50">
        <f t="shared" si="514"/>
        <v>0</v>
      </c>
      <c r="P291" s="50">
        <f t="shared" si="514"/>
        <v>3958480690.5</v>
      </c>
      <c r="Q291" s="50">
        <f t="shared" si="514"/>
        <v>153599399.5</v>
      </c>
      <c r="R291" s="50">
        <f t="shared" si="514"/>
        <v>3904284980.1700001</v>
      </c>
      <c r="S291" s="50">
        <f t="shared" si="514"/>
        <v>207795109.82999992</v>
      </c>
      <c r="T291" s="50">
        <f t="shared" si="514"/>
        <v>54195710.329999924</v>
      </c>
      <c r="U291" s="50">
        <f t="shared" si="510"/>
        <v>1103191444.6700001</v>
      </c>
      <c r="V291" s="50">
        <f t="shared" si="511"/>
        <v>2801093535.5</v>
      </c>
      <c r="W291" s="50">
        <f t="shared" si="511"/>
        <v>1101241240.6700001</v>
      </c>
      <c r="X291" s="50">
        <f t="shared" si="511"/>
        <v>1950204</v>
      </c>
      <c r="Y291" s="52">
        <f t="shared" si="453"/>
        <v>0.94946715402374371</v>
      </c>
      <c r="Z291" s="52">
        <f t="shared" si="454"/>
        <v>0.26828063182738254</v>
      </c>
      <c r="AA291" s="52">
        <f t="shared" si="455"/>
        <v>0.26780636966387494</v>
      </c>
      <c r="AB291" s="52">
        <f t="shared" si="512"/>
        <v>0.28255914982465369</v>
      </c>
      <c r="AC291" s="53">
        <f t="shared" si="513"/>
        <v>0.99823221616753621</v>
      </c>
    </row>
    <row r="292" spans="1:29" ht="63.75" customHeight="1" x14ac:dyDescent="0.25">
      <c r="A292" s="46" t="s">
        <v>466</v>
      </c>
      <c r="B292" s="47" t="s">
        <v>38</v>
      </c>
      <c r="C292" s="47">
        <v>10</v>
      </c>
      <c r="D292" s="47" t="s">
        <v>39</v>
      </c>
      <c r="E292" s="105" t="s">
        <v>401</v>
      </c>
      <c r="F292" s="50">
        <f t="shared" si="514"/>
        <v>4112080090</v>
      </c>
      <c r="G292" s="50">
        <f t="shared" si="514"/>
        <v>0</v>
      </c>
      <c r="H292" s="50">
        <f t="shared" si="514"/>
        <v>0</v>
      </c>
      <c r="I292" s="50">
        <f t="shared" si="514"/>
        <v>0</v>
      </c>
      <c r="J292" s="50">
        <f t="shared" si="514"/>
        <v>0</v>
      </c>
      <c r="K292" s="50">
        <f t="shared" si="514"/>
        <v>0</v>
      </c>
      <c r="L292" s="50">
        <f t="shared" si="378"/>
        <v>0</v>
      </c>
      <c r="M292" s="50">
        <f t="shared" si="514"/>
        <v>4112080090</v>
      </c>
      <c r="N292" s="51">
        <f t="shared" si="418"/>
        <v>4.0112410495146954E-4</v>
      </c>
      <c r="O292" s="50">
        <f t="shared" si="514"/>
        <v>0</v>
      </c>
      <c r="P292" s="50">
        <f t="shared" si="514"/>
        <v>3958480690.5</v>
      </c>
      <c r="Q292" s="50">
        <f t="shared" si="514"/>
        <v>153599399.5</v>
      </c>
      <c r="R292" s="50">
        <f t="shared" si="514"/>
        <v>3904284980.1700001</v>
      </c>
      <c r="S292" s="50">
        <f t="shared" si="514"/>
        <v>207795109.82999992</v>
      </c>
      <c r="T292" s="50">
        <f t="shared" si="514"/>
        <v>54195710.329999924</v>
      </c>
      <c r="U292" s="50">
        <f t="shared" si="510"/>
        <v>1103191444.6700001</v>
      </c>
      <c r="V292" s="50">
        <f t="shared" si="511"/>
        <v>2801093535.5</v>
      </c>
      <c r="W292" s="50">
        <f t="shared" si="511"/>
        <v>1101241240.6700001</v>
      </c>
      <c r="X292" s="50">
        <f t="shared" si="511"/>
        <v>1950204</v>
      </c>
      <c r="Y292" s="52">
        <f t="shared" si="453"/>
        <v>0.94946715402374371</v>
      </c>
      <c r="Z292" s="52">
        <f t="shared" si="454"/>
        <v>0.26828063182738254</v>
      </c>
      <c r="AA292" s="52">
        <f t="shared" si="455"/>
        <v>0.26780636966387494</v>
      </c>
      <c r="AB292" s="52">
        <f t="shared" si="512"/>
        <v>0.28255914982465369</v>
      </c>
      <c r="AC292" s="53">
        <f t="shared" si="513"/>
        <v>0.99823221616753621</v>
      </c>
    </row>
    <row r="293" spans="1:29" ht="42" customHeight="1" x14ac:dyDescent="0.25">
      <c r="A293" s="46" t="s">
        <v>467</v>
      </c>
      <c r="B293" s="47" t="s">
        <v>38</v>
      </c>
      <c r="C293" s="47">
        <v>10</v>
      </c>
      <c r="D293" s="47" t="s">
        <v>39</v>
      </c>
      <c r="E293" s="105" t="s">
        <v>393</v>
      </c>
      <c r="F293" s="50">
        <f t="shared" si="514"/>
        <v>4112080090</v>
      </c>
      <c r="G293" s="50">
        <f t="shared" si="514"/>
        <v>0</v>
      </c>
      <c r="H293" s="50">
        <f t="shared" si="514"/>
        <v>0</v>
      </c>
      <c r="I293" s="50">
        <f t="shared" si="514"/>
        <v>0</v>
      </c>
      <c r="J293" s="50">
        <f t="shared" si="514"/>
        <v>0</v>
      </c>
      <c r="K293" s="50">
        <f t="shared" si="514"/>
        <v>0</v>
      </c>
      <c r="L293" s="50">
        <f t="shared" si="378"/>
        <v>0</v>
      </c>
      <c r="M293" s="50">
        <f t="shared" si="514"/>
        <v>4112080090</v>
      </c>
      <c r="N293" s="51">
        <f t="shared" si="418"/>
        <v>4.0112410495146954E-4</v>
      </c>
      <c r="O293" s="50">
        <f t="shared" si="514"/>
        <v>0</v>
      </c>
      <c r="P293" s="50">
        <f t="shared" si="514"/>
        <v>3958480690.5</v>
      </c>
      <c r="Q293" s="50">
        <f t="shared" si="514"/>
        <v>153599399.5</v>
      </c>
      <c r="R293" s="50">
        <f t="shared" si="514"/>
        <v>3904284980.1700001</v>
      </c>
      <c r="S293" s="50">
        <f t="shared" si="514"/>
        <v>207795109.82999992</v>
      </c>
      <c r="T293" s="50">
        <f t="shared" si="514"/>
        <v>54195710.329999924</v>
      </c>
      <c r="U293" s="50">
        <f t="shared" si="510"/>
        <v>1103191444.6700001</v>
      </c>
      <c r="V293" s="50">
        <f t="shared" si="511"/>
        <v>2801093535.5</v>
      </c>
      <c r="W293" s="50">
        <f t="shared" si="511"/>
        <v>1101241240.6700001</v>
      </c>
      <c r="X293" s="50">
        <f t="shared" si="511"/>
        <v>1950204</v>
      </c>
      <c r="Y293" s="52">
        <f t="shared" si="453"/>
        <v>0.94946715402374371</v>
      </c>
      <c r="Z293" s="52">
        <f t="shared" si="454"/>
        <v>0.26828063182738254</v>
      </c>
      <c r="AA293" s="52">
        <f t="shared" si="455"/>
        <v>0.26780636966387494</v>
      </c>
      <c r="AB293" s="52">
        <f t="shared" si="512"/>
        <v>0.28255914982465369</v>
      </c>
      <c r="AC293" s="53">
        <f t="shared" si="513"/>
        <v>0.99823221616753621</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8"/>
        <v>0</v>
      </c>
      <c r="M294" s="58">
        <f>+F294+L294</f>
        <v>4112080090</v>
      </c>
      <c r="N294" s="59">
        <f t="shared" si="418"/>
        <v>4.0112410495146954E-4</v>
      </c>
      <c r="O294" s="57">
        <v>0</v>
      </c>
      <c r="P294" s="58">
        <v>3958480690.5</v>
      </c>
      <c r="Q294" s="57">
        <f t="shared" ref="Q294" si="515">M294-P294</f>
        <v>153599399.5</v>
      </c>
      <c r="R294" s="58">
        <v>3904284980.1700001</v>
      </c>
      <c r="S294" s="109">
        <f>+M294-R294</f>
        <v>207795109.82999992</v>
      </c>
      <c r="T294" s="57">
        <f>P294-R294</f>
        <v>54195710.329999924</v>
      </c>
      <c r="U294" s="58">
        <v>1103191444.6700001</v>
      </c>
      <c r="V294" s="57">
        <f t="shared" ref="V294" si="516">+R294-U294</f>
        <v>2801093535.5</v>
      </c>
      <c r="W294" s="58">
        <v>1101241240.6700001</v>
      </c>
      <c r="X294" s="60">
        <f t="shared" ref="X294" si="517">+U294-W294</f>
        <v>1950204</v>
      </c>
      <c r="Y294" s="61">
        <f t="shared" si="453"/>
        <v>0.94946715402374371</v>
      </c>
      <c r="Z294" s="61">
        <f t="shared" si="454"/>
        <v>0.26828063182738254</v>
      </c>
      <c r="AA294" s="61">
        <f t="shared" si="455"/>
        <v>0.26780636966387494</v>
      </c>
      <c r="AB294" s="61">
        <f t="shared" si="512"/>
        <v>0.28255914982465369</v>
      </c>
      <c r="AC294" s="62">
        <f t="shared" si="513"/>
        <v>0.99823221616753621</v>
      </c>
    </row>
    <row r="295" spans="1:29" ht="38.25" customHeight="1" x14ac:dyDescent="0.25">
      <c r="A295" s="46" t="s">
        <v>469</v>
      </c>
      <c r="B295" s="47" t="s">
        <v>38</v>
      </c>
      <c r="C295" s="47">
        <v>10</v>
      </c>
      <c r="D295" s="47" t="s">
        <v>39</v>
      </c>
      <c r="E295" s="105" t="s">
        <v>470</v>
      </c>
      <c r="F295" s="50">
        <f t="shared" ref="F295:X295" si="518">+F296</f>
        <v>665689459543</v>
      </c>
      <c r="G295" s="50">
        <f t="shared" si="518"/>
        <v>0</v>
      </c>
      <c r="H295" s="50">
        <f t="shared" si="518"/>
        <v>0</v>
      </c>
      <c r="I295" s="50">
        <f t="shared" si="518"/>
        <v>0</v>
      </c>
      <c r="J295" s="50">
        <f t="shared" si="518"/>
        <v>0</v>
      </c>
      <c r="K295" s="50">
        <f t="shared" si="518"/>
        <v>0</v>
      </c>
      <c r="L295" s="50">
        <f t="shared" si="378"/>
        <v>0</v>
      </c>
      <c r="M295" s="50">
        <f t="shared" si="518"/>
        <v>665689459543</v>
      </c>
      <c r="N295" s="51">
        <f t="shared" si="418"/>
        <v>6.4936499968514319E-2</v>
      </c>
      <c r="O295" s="50">
        <f t="shared" si="518"/>
        <v>0</v>
      </c>
      <c r="P295" s="50">
        <f t="shared" si="518"/>
        <v>665536866319.59998</v>
      </c>
      <c r="Q295" s="50">
        <f t="shared" si="518"/>
        <v>152593223.4000001</v>
      </c>
      <c r="R295" s="50">
        <f t="shared" si="518"/>
        <v>665355124997.51001</v>
      </c>
      <c r="S295" s="50">
        <f t="shared" si="518"/>
        <v>334334545.49000001</v>
      </c>
      <c r="T295" s="50">
        <f t="shared" si="518"/>
        <v>181741322.08999991</v>
      </c>
      <c r="U295" s="50">
        <f t="shared" si="518"/>
        <v>17442175972.91</v>
      </c>
      <c r="V295" s="50">
        <f t="shared" si="518"/>
        <v>647912949024.59998</v>
      </c>
      <c r="W295" s="50">
        <f t="shared" si="518"/>
        <v>17433010195.91</v>
      </c>
      <c r="X295" s="50">
        <f t="shared" si="518"/>
        <v>9165777</v>
      </c>
      <c r="Y295" s="52">
        <f t="shared" si="453"/>
        <v>0.99949776199593199</v>
      </c>
      <c r="Z295" s="52">
        <f t="shared" si="454"/>
        <v>2.6201670648179052E-2</v>
      </c>
      <c r="AA295" s="52">
        <f t="shared" si="455"/>
        <v>2.6187901800154491E-2</v>
      </c>
      <c r="AB295" s="52">
        <f t="shared" si="512"/>
        <v>2.6214836735458037E-2</v>
      </c>
      <c r="AC295" s="53">
        <f t="shared" si="513"/>
        <v>0.99947450495773948</v>
      </c>
    </row>
    <row r="296" spans="1:29" ht="38.25" customHeight="1" x14ac:dyDescent="0.25">
      <c r="A296" s="46" t="s">
        <v>471</v>
      </c>
      <c r="B296" s="47" t="s">
        <v>38</v>
      </c>
      <c r="C296" s="47">
        <v>10</v>
      </c>
      <c r="D296" s="47" t="s">
        <v>39</v>
      </c>
      <c r="E296" s="105" t="s">
        <v>254</v>
      </c>
      <c r="F296" s="50">
        <f>+F297+F301</f>
        <v>665689459543</v>
      </c>
      <c r="G296" s="50">
        <f t="shared" ref="G296:K296" si="519">+G297+G301</f>
        <v>0</v>
      </c>
      <c r="H296" s="50">
        <f t="shared" si="519"/>
        <v>0</v>
      </c>
      <c r="I296" s="50">
        <f t="shared" si="519"/>
        <v>0</v>
      </c>
      <c r="J296" s="50">
        <f t="shared" si="519"/>
        <v>0</v>
      </c>
      <c r="K296" s="50">
        <f t="shared" si="519"/>
        <v>0</v>
      </c>
      <c r="L296" s="50">
        <f t="shared" si="378"/>
        <v>0</v>
      </c>
      <c r="M296" s="50">
        <f>+M297+M301</f>
        <v>665689459543</v>
      </c>
      <c r="N296" s="51">
        <f t="shared" si="418"/>
        <v>6.4936499968514319E-2</v>
      </c>
      <c r="O296" s="50">
        <f t="shared" ref="O296:X296" si="520">+O297+O301</f>
        <v>0</v>
      </c>
      <c r="P296" s="50">
        <f t="shared" si="520"/>
        <v>665536866319.59998</v>
      </c>
      <c r="Q296" s="50">
        <f t="shared" si="520"/>
        <v>152593223.4000001</v>
      </c>
      <c r="R296" s="50">
        <f t="shared" si="520"/>
        <v>665355124997.51001</v>
      </c>
      <c r="S296" s="50">
        <f t="shared" si="520"/>
        <v>334334545.49000001</v>
      </c>
      <c r="T296" s="50">
        <f t="shared" si="520"/>
        <v>181741322.08999991</v>
      </c>
      <c r="U296" s="50">
        <f t="shared" si="520"/>
        <v>17442175972.91</v>
      </c>
      <c r="V296" s="50">
        <f t="shared" si="520"/>
        <v>647912949024.59998</v>
      </c>
      <c r="W296" s="50">
        <f t="shared" si="520"/>
        <v>17433010195.91</v>
      </c>
      <c r="X296" s="50">
        <f t="shared" si="520"/>
        <v>9165777</v>
      </c>
      <c r="Y296" s="52">
        <f t="shared" si="453"/>
        <v>0.99949776199593199</v>
      </c>
      <c r="Z296" s="52">
        <f t="shared" si="454"/>
        <v>2.6201670648179052E-2</v>
      </c>
      <c r="AA296" s="52">
        <f t="shared" si="455"/>
        <v>2.6187901800154491E-2</v>
      </c>
      <c r="AB296" s="52">
        <f t="shared" si="512"/>
        <v>2.6214836735458037E-2</v>
      </c>
      <c r="AC296" s="53">
        <f t="shared" si="513"/>
        <v>0.99947450495773948</v>
      </c>
    </row>
    <row r="297" spans="1:29" ht="42" customHeight="1" x14ac:dyDescent="0.25">
      <c r="A297" s="46" t="s">
        <v>472</v>
      </c>
      <c r="B297" s="47" t="s">
        <v>38</v>
      </c>
      <c r="C297" s="47">
        <v>10</v>
      </c>
      <c r="D297" s="47" t="s">
        <v>39</v>
      </c>
      <c r="E297" s="105" t="s">
        <v>473</v>
      </c>
      <c r="F297" s="50">
        <f t="shared" ref="F297:U299" si="521">+F298</f>
        <v>1920146550</v>
      </c>
      <c r="G297" s="50">
        <f t="shared" si="521"/>
        <v>0</v>
      </c>
      <c r="H297" s="50">
        <f t="shared" si="521"/>
        <v>0</v>
      </c>
      <c r="I297" s="50">
        <f t="shared" si="521"/>
        <v>0</v>
      </c>
      <c r="J297" s="50">
        <f t="shared" si="521"/>
        <v>0</v>
      </c>
      <c r="K297" s="50">
        <f t="shared" si="521"/>
        <v>0</v>
      </c>
      <c r="L297" s="50">
        <f t="shared" si="378"/>
        <v>0</v>
      </c>
      <c r="M297" s="50">
        <f t="shared" si="521"/>
        <v>1920146550</v>
      </c>
      <c r="N297" s="51">
        <f t="shared" si="418"/>
        <v>1.8730594963786373E-4</v>
      </c>
      <c r="O297" s="50">
        <f t="shared" si="521"/>
        <v>0</v>
      </c>
      <c r="P297" s="50">
        <f t="shared" si="521"/>
        <v>1767553326.5999999</v>
      </c>
      <c r="Q297" s="50">
        <f t="shared" si="521"/>
        <v>152593223.4000001</v>
      </c>
      <c r="R297" s="50">
        <f t="shared" si="521"/>
        <v>1585812004.51</v>
      </c>
      <c r="S297" s="50">
        <f t="shared" si="521"/>
        <v>334334545.49000001</v>
      </c>
      <c r="T297" s="50">
        <f t="shared" si="521"/>
        <v>181741322.08999991</v>
      </c>
      <c r="U297" s="50">
        <f t="shared" si="521"/>
        <v>442175972.91000003</v>
      </c>
      <c r="V297" s="50">
        <f t="shared" ref="V297:X299" si="522">+V298</f>
        <v>1143636031.5999999</v>
      </c>
      <c r="W297" s="50">
        <f t="shared" si="522"/>
        <v>433010195.91000003</v>
      </c>
      <c r="X297" s="50">
        <f t="shared" si="522"/>
        <v>9165777</v>
      </c>
      <c r="Y297" s="52">
        <f t="shared" si="453"/>
        <v>0.82588071442255284</v>
      </c>
      <c r="Z297" s="52">
        <f t="shared" si="454"/>
        <v>0.23028240886613577</v>
      </c>
      <c r="AA297" s="52">
        <f t="shared" si="455"/>
        <v>0.22550893102924879</v>
      </c>
      <c r="AB297" s="52">
        <f t="shared" si="512"/>
        <v>0.27883252974026262</v>
      </c>
      <c r="AC297" s="53">
        <f t="shared" si="513"/>
        <v>0.9792712006948745</v>
      </c>
    </row>
    <row r="298" spans="1:29" ht="80.25" customHeight="1" x14ac:dyDescent="0.25">
      <c r="A298" s="46" t="s">
        <v>474</v>
      </c>
      <c r="B298" s="47" t="s">
        <v>38</v>
      </c>
      <c r="C298" s="47">
        <v>10</v>
      </c>
      <c r="D298" s="47" t="s">
        <v>39</v>
      </c>
      <c r="E298" s="105" t="s">
        <v>475</v>
      </c>
      <c r="F298" s="50">
        <f t="shared" si="521"/>
        <v>1920146550</v>
      </c>
      <c r="G298" s="50">
        <f t="shared" si="521"/>
        <v>0</v>
      </c>
      <c r="H298" s="50">
        <f t="shared" si="521"/>
        <v>0</v>
      </c>
      <c r="I298" s="50">
        <f t="shared" si="521"/>
        <v>0</v>
      </c>
      <c r="J298" s="50">
        <f t="shared" si="521"/>
        <v>0</v>
      </c>
      <c r="K298" s="50">
        <f t="shared" si="521"/>
        <v>0</v>
      </c>
      <c r="L298" s="50">
        <f t="shared" si="378"/>
        <v>0</v>
      </c>
      <c r="M298" s="50">
        <f t="shared" si="521"/>
        <v>1920146550</v>
      </c>
      <c r="N298" s="51">
        <f t="shared" si="418"/>
        <v>1.8730594963786373E-4</v>
      </c>
      <c r="O298" s="50">
        <f t="shared" si="521"/>
        <v>0</v>
      </c>
      <c r="P298" s="50">
        <f t="shared" si="521"/>
        <v>1767553326.5999999</v>
      </c>
      <c r="Q298" s="50">
        <f t="shared" si="521"/>
        <v>152593223.4000001</v>
      </c>
      <c r="R298" s="50">
        <f t="shared" si="521"/>
        <v>1585812004.51</v>
      </c>
      <c r="S298" s="50">
        <f t="shared" si="521"/>
        <v>334334545.49000001</v>
      </c>
      <c r="T298" s="50">
        <f t="shared" si="521"/>
        <v>181741322.08999991</v>
      </c>
      <c r="U298" s="50">
        <f t="shared" si="521"/>
        <v>442175972.91000003</v>
      </c>
      <c r="V298" s="50">
        <f t="shared" si="522"/>
        <v>1143636031.5999999</v>
      </c>
      <c r="W298" s="50">
        <f t="shared" si="522"/>
        <v>433010195.91000003</v>
      </c>
      <c r="X298" s="50">
        <f t="shared" si="522"/>
        <v>9165777</v>
      </c>
      <c r="Y298" s="52">
        <f t="shared" si="453"/>
        <v>0.82588071442255284</v>
      </c>
      <c r="Z298" s="52">
        <f t="shared" si="454"/>
        <v>0.23028240886613577</v>
      </c>
      <c r="AA298" s="52">
        <f t="shared" si="455"/>
        <v>0.22550893102924879</v>
      </c>
      <c r="AB298" s="52">
        <f t="shared" si="512"/>
        <v>0.27883252974026262</v>
      </c>
      <c r="AC298" s="53">
        <f t="shared" si="513"/>
        <v>0.9792712006948745</v>
      </c>
    </row>
    <row r="299" spans="1:29" ht="42" customHeight="1" x14ac:dyDescent="0.25">
      <c r="A299" s="46" t="s">
        <v>476</v>
      </c>
      <c r="B299" s="47" t="s">
        <v>38</v>
      </c>
      <c r="C299" s="47">
        <v>10</v>
      </c>
      <c r="D299" s="47" t="s">
        <v>39</v>
      </c>
      <c r="E299" s="105" t="s">
        <v>393</v>
      </c>
      <c r="F299" s="50">
        <f t="shared" si="521"/>
        <v>1920146550</v>
      </c>
      <c r="G299" s="50">
        <f t="shared" si="521"/>
        <v>0</v>
      </c>
      <c r="H299" s="50">
        <f t="shared" si="521"/>
        <v>0</v>
      </c>
      <c r="I299" s="50">
        <f t="shared" si="521"/>
        <v>0</v>
      </c>
      <c r="J299" s="50">
        <f t="shared" si="521"/>
        <v>0</v>
      </c>
      <c r="K299" s="50">
        <f t="shared" si="521"/>
        <v>0</v>
      </c>
      <c r="L299" s="50">
        <f t="shared" si="378"/>
        <v>0</v>
      </c>
      <c r="M299" s="50">
        <f t="shared" si="521"/>
        <v>1920146550</v>
      </c>
      <c r="N299" s="51">
        <f t="shared" si="418"/>
        <v>1.8730594963786373E-4</v>
      </c>
      <c r="O299" s="50">
        <f t="shared" si="521"/>
        <v>0</v>
      </c>
      <c r="P299" s="50">
        <f t="shared" si="521"/>
        <v>1767553326.5999999</v>
      </c>
      <c r="Q299" s="50">
        <f t="shared" si="521"/>
        <v>152593223.4000001</v>
      </c>
      <c r="R299" s="50">
        <f t="shared" si="521"/>
        <v>1585812004.51</v>
      </c>
      <c r="S299" s="50">
        <f t="shared" si="521"/>
        <v>334334545.49000001</v>
      </c>
      <c r="T299" s="50">
        <f t="shared" si="521"/>
        <v>181741322.08999991</v>
      </c>
      <c r="U299" s="50">
        <f t="shared" si="521"/>
        <v>442175972.91000003</v>
      </c>
      <c r="V299" s="50">
        <f t="shared" si="522"/>
        <v>1143636031.5999999</v>
      </c>
      <c r="W299" s="50">
        <f t="shared" si="522"/>
        <v>433010195.91000003</v>
      </c>
      <c r="X299" s="50">
        <f t="shared" si="522"/>
        <v>9165777</v>
      </c>
      <c r="Y299" s="52">
        <f t="shared" si="453"/>
        <v>0.82588071442255284</v>
      </c>
      <c r="Z299" s="52">
        <f t="shared" si="454"/>
        <v>0.23028240886613577</v>
      </c>
      <c r="AA299" s="52">
        <f t="shared" si="455"/>
        <v>0.22550893102924879</v>
      </c>
      <c r="AB299" s="52">
        <f t="shared" si="512"/>
        <v>0.27883252974026262</v>
      </c>
      <c r="AC299" s="53">
        <f t="shared" si="513"/>
        <v>0.9792712006948745</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8"/>
        <v>0</v>
      </c>
      <c r="M300" s="58">
        <f>+F300+L300</f>
        <v>1920146550</v>
      </c>
      <c r="N300" s="59">
        <f t="shared" si="418"/>
        <v>1.8730594963786373E-4</v>
      </c>
      <c r="O300" s="57">
        <v>0</v>
      </c>
      <c r="P300" s="58">
        <v>1767553326.5999999</v>
      </c>
      <c r="Q300" s="57">
        <f t="shared" ref="Q300" si="523">M300-P300</f>
        <v>152593223.4000001</v>
      </c>
      <c r="R300" s="58">
        <v>1585812004.51</v>
      </c>
      <c r="S300" s="109">
        <f>+M300-R300</f>
        <v>334334545.49000001</v>
      </c>
      <c r="T300" s="57">
        <f>P300-R300</f>
        <v>181741322.08999991</v>
      </c>
      <c r="U300" s="58">
        <v>442175972.91000003</v>
      </c>
      <c r="V300" s="57">
        <f t="shared" ref="V300" si="524">+R300-U300</f>
        <v>1143636031.5999999</v>
      </c>
      <c r="W300" s="58">
        <v>433010195.91000003</v>
      </c>
      <c r="X300" s="60">
        <f t="shared" ref="X300" si="525">+U300-W300</f>
        <v>9165777</v>
      </c>
      <c r="Y300" s="61">
        <f t="shared" si="453"/>
        <v>0.82588071442255284</v>
      </c>
      <c r="Z300" s="61">
        <f t="shared" si="454"/>
        <v>0.23028240886613577</v>
      </c>
      <c r="AA300" s="61">
        <f t="shared" si="455"/>
        <v>0.22550893102924879</v>
      </c>
      <c r="AB300" s="61">
        <f t="shared" si="512"/>
        <v>0.27883252974026262</v>
      </c>
      <c r="AC300" s="62">
        <f t="shared" si="513"/>
        <v>0.9792712006948745</v>
      </c>
    </row>
    <row r="301" spans="1:29" ht="55.5" customHeight="1" x14ac:dyDescent="0.25">
      <c r="A301" s="46" t="s">
        <v>478</v>
      </c>
      <c r="B301" s="47" t="s">
        <v>38</v>
      </c>
      <c r="C301" s="47">
        <v>10</v>
      </c>
      <c r="D301" s="47" t="s">
        <v>39</v>
      </c>
      <c r="E301" s="48" t="s">
        <v>479</v>
      </c>
      <c r="F301" s="50">
        <f>+F302</f>
        <v>663769312993</v>
      </c>
      <c r="G301" s="50">
        <f t="shared" ref="G301:K303" si="526">+G302</f>
        <v>0</v>
      </c>
      <c r="H301" s="50">
        <f t="shared" si="526"/>
        <v>0</v>
      </c>
      <c r="I301" s="50">
        <f t="shared" si="526"/>
        <v>0</v>
      </c>
      <c r="J301" s="50">
        <f t="shared" si="526"/>
        <v>0</v>
      </c>
      <c r="K301" s="50">
        <f t="shared" si="526"/>
        <v>0</v>
      </c>
      <c r="L301" s="50">
        <f t="shared" si="378"/>
        <v>0</v>
      </c>
      <c r="M301" s="50">
        <f>+M302</f>
        <v>663769312993</v>
      </c>
      <c r="N301" s="51">
        <f t="shared" si="418"/>
        <v>6.4749194018876452E-2</v>
      </c>
      <c r="O301" s="50">
        <f t="shared" ref="O301:X303" si="527">+O302</f>
        <v>0</v>
      </c>
      <c r="P301" s="50">
        <f t="shared" si="527"/>
        <v>663769312993</v>
      </c>
      <c r="Q301" s="50">
        <f t="shared" si="527"/>
        <v>0</v>
      </c>
      <c r="R301" s="50">
        <f t="shared" si="527"/>
        <v>663769312993</v>
      </c>
      <c r="S301" s="50">
        <f t="shared" si="527"/>
        <v>0</v>
      </c>
      <c r="T301" s="50">
        <f t="shared" si="527"/>
        <v>0</v>
      </c>
      <c r="U301" s="50">
        <f t="shared" si="527"/>
        <v>17000000000</v>
      </c>
      <c r="V301" s="50">
        <f t="shared" si="527"/>
        <v>646769312993</v>
      </c>
      <c r="W301" s="50">
        <f t="shared" si="527"/>
        <v>17000000000</v>
      </c>
      <c r="X301" s="50">
        <f t="shared" si="527"/>
        <v>0</v>
      </c>
      <c r="Y301" s="52">
        <f t="shared" si="453"/>
        <v>1</v>
      </c>
      <c r="Z301" s="52">
        <f t="shared" si="454"/>
        <v>2.5611307523912722E-2</v>
      </c>
      <c r="AA301" s="52">
        <f t="shared" si="455"/>
        <v>2.5611307523912722E-2</v>
      </c>
      <c r="AB301" s="52">
        <f t="shared" si="512"/>
        <v>2.5611307523912722E-2</v>
      </c>
      <c r="AC301" s="53">
        <f t="shared" si="513"/>
        <v>1</v>
      </c>
    </row>
    <row r="302" spans="1:29" ht="82.5" customHeight="1" x14ac:dyDescent="0.25">
      <c r="A302" s="46" t="s">
        <v>480</v>
      </c>
      <c r="B302" s="47" t="s">
        <v>38</v>
      </c>
      <c r="C302" s="47">
        <v>10</v>
      </c>
      <c r="D302" s="47" t="s">
        <v>39</v>
      </c>
      <c r="E302" s="105" t="s">
        <v>475</v>
      </c>
      <c r="F302" s="50">
        <f>+F303</f>
        <v>663769312993</v>
      </c>
      <c r="G302" s="50">
        <f t="shared" si="526"/>
        <v>0</v>
      </c>
      <c r="H302" s="50">
        <f t="shared" si="526"/>
        <v>0</v>
      </c>
      <c r="I302" s="50">
        <f t="shared" si="526"/>
        <v>0</v>
      </c>
      <c r="J302" s="50">
        <f t="shared" si="526"/>
        <v>0</v>
      </c>
      <c r="K302" s="50">
        <f t="shared" si="526"/>
        <v>0</v>
      </c>
      <c r="L302" s="50">
        <f t="shared" si="378"/>
        <v>0</v>
      </c>
      <c r="M302" s="50">
        <f>+M303</f>
        <v>663769312993</v>
      </c>
      <c r="N302" s="51">
        <f t="shared" si="418"/>
        <v>6.4749194018876452E-2</v>
      </c>
      <c r="O302" s="50">
        <f t="shared" si="527"/>
        <v>0</v>
      </c>
      <c r="P302" s="50">
        <f t="shared" si="527"/>
        <v>663769312993</v>
      </c>
      <c r="Q302" s="50">
        <f t="shared" si="527"/>
        <v>0</v>
      </c>
      <c r="R302" s="50">
        <f t="shared" si="527"/>
        <v>663769312993</v>
      </c>
      <c r="S302" s="50">
        <f t="shared" si="527"/>
        <v>0</v>
      </c>
      <c r="T302" s="50">
        <f t="shared" si="527"/>
        <v>0</v>
      </c>
      <c r="U302" s="50">
        <f t="shared" si="527"/>
        <v>17000000000</v>
      </c>
      <c r="V302" s="50">
        <f t="shared" si="527"/>
        <v>646769312993</v>
      </c>
      <c r="W302" s="50">
        <f t="shared" si="527"/>
        <v>17000000000</v>
      </c>
      <c r="X302" s="50">
        <f t="shared" si="527"/>
        <v>0</v>
      </c>
      <c r="Y302" s="52">
        <f t="shared" si="453"/>
        <v>1</v>
      </c>
      <c r="Z302" s="52">
        <f t="shared" si="454"/>
        <v>2.5611307523912722E-2</v>
      </c>
      <c r="AA302" s="52">
        <f t="shared" si="455"/>
        <v>2.5611307523912722E-2</v>
      </c>
      <c r="AB302" s="52">
        <f t="shared" si="512"/>
        <v>2.5611307523912722E-2</v>
      </c>
      <c r="AC302" s="53">
        <f t="shared" si="513"/>
        <v>1</v>
      </c>
    </row>
    <row r="303" spans="1:29" ht="61.5" customHeight="1" x14ac:dyDescent="0.25">
      <c r="A303" s="46" t="s">
        <v>481</v>
      </c>
      <c r="B303" s="47" t="s">
        <v>38</v>
      </c>
      <c r="C303" s="47">
        <v>10</v>
      </c>
      <c r="D303" s="47" t="s">
        <v>39</v>
      </c>
      <c r="E303" s="105" t="s">
        <v>482</v>
      </c>
      <c r="F303" s="50">
        <f>+F304</f>
        <v>663769312993</v>
      </c>
      <c r="G303" s="50">
        <f t="shared" si="526"/>
        <v>0</v>
      </c>
      <c r="H303" s="50">
        <f t="shared" si="526"/>
        <v>0</v>
      </c>
      <c r="I303" s="50">
        <f t="shared" si="526"/>
        <v>0</v>
      </c>
      <c r="J303" s="50">
        <f t="shared" si="526"/>
        <v>0</v>
      </c>
      <c r="K303" s="50">
        <f t="shared" si="526"/>
        <v>0</v>
      </c>
      <c r="L303" s="50">
        <f t="shared" si="378"/>
        <v>0</v>
      </c>
      <c r="M303" s="50">
        <f>+M304</f>
        <v>663769312993</v>
      </c>
      <c r="N303" s="51">
        <f t="shared" si="418"/>
        <v>6.4749194018876452E-2</v>
      </c>
      <c r="O303" s="50">
        <f t="shared" si="527"/>
        <v>0</v>
      </c>
      <c r="P303" s="50">
        <f t="shared" si="527"/>
        <v>663769312993</v>
      </c>
      <c r="Q303" s="50">
        <f t="shared" si="527"/>
        <v>0</v>
      </c>
      <c r="R303" s="50">
        <f t="shared" si="527"/>
        <v>663769312993</v>
      </c>
      <c r="S303" s="50">
        <f t="shared" si="527"/>
        <v>0</v>
      </c>
      <c r="T303" s="50">
        <f t="shared" si="527"/>
        <v>0</v>
      </c>
      <c r="U303" s="50">
        <f t="shared" si="527"/>
        <v>17000000000</v>
      </c>
      <c r="V303" s="50">
        <f t="shared" si="527"/>
        <v>646769312993</v>
      </c>
      <c r="W303" s="50">
        <f t="shared" si="527"/>
        <v>17000000000</v>
      </c>
      <c r="X303" s="50">
        <f t="shared" si="527"/>
        <v>0</v>
      </c>
      <c r="Y303" s="52">
        <f t="shared" si="453"/>
        <v>1</v>
      </c>
      <c r="Z303" s="52">
        <f t="shared" si="454"/>
        <v>2.5611307523912722E-2</v>
      </c>
      <c r="AA303" s="52">
        <f t="shared" si="455"/>
        <v>2.5611307523912722E-2</v>
      </c>
      <c r="AB303" s="52">
        <f t="shared" si="512"/>
        <v>2.5611307523912722E-2</v>
      </c>
      <c r="AC303" s="53">
        <f t="shared" si="513"/>
        <v>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8"/>
        <v>0</v>
      </c>
      <c r="M304" s="58">
        <f>+F304+L304</f>
        <v>663769312993</v>
      </c>
      <c r="N304" s="59">
        <f t="shared" si="418"/>
        <v>6.4749194018876452E-2</v>
      </c>
      <c r="O304" s="57">
        <v>0</v>
      </c>
      <c r="P304" s="57">
        <v>663769312993</v>
      </c>
      <c r="Q304" s="57">
        <f t="shared" ref="Q304" si="528">M304-P304</f>
        <v>0</v>
      </c>
      <c r="R304" s="57">
        <v>663769312993</v>
      </c>
      <c r="S304" s="109">
        <f>+M304-R304</f>
        <v>0</v>
      </c>
      <c r="T304" s="57">
        <f>P304-R304</f>
        <v>0</v>
      </c>
      <c r="U304" s="57">
        <v>17000000000</v>
      </c>
      <c r="V304" s="57">
        <f t="shared" ref="V304" si="529">+R304-U304</f>
        <v>646769312993</v>
      </c>
      <c r="W304" s="57">
        <v>17000000000</v>
      </c>
      <c r="X304" s="60">
        <f t="shared" ref="X304" si="530">+U304-W304</f>
        <v>0</v>
      </c>
      <c r="Y304" s="61">
        <f t="shared" si="453"/>
        <v>1</v>
      </c>
      <c r="Z304" s="61">
        <f t="shared" si="454"/>
        <v>2.5611307523912722E-2</v>
      </c>
      <c r="AA304" s="61">
        <f t="shared" si="455"/>
        <v>2.5611307523912722E-2</v>
      </c>
      <c r="AB304" s="61">
        <f t="shared" si="512"/>
        <v>2.5611307523912722E-2</v>
      </c>
      <c r="AC304" s="62">
        <f t="shared" si="513"/>
        <v>1</v>
      </c>
    </row>
    <row r="305" spans="1:29" ht="33" customHeight="1" x14ac:dyDescent="0.25">
      <c r="A305" s="307" t="s">
        <v>484</v>
      </c>
      <c r="B305" s="115" t="s">
        <v>38</v>
      </c>
      <c r="C305" s="47">
        <v>10</v>
      </c>
      <c r="D305" s="316" t="s">
        <v>39</v>
      </c>
      <c r="E305" s="308" t="s">
        <v>485</v>
      </c>
      <c r="F305" s="50">
        <f>+F308</f>
        <v>22500000000</v>
      </c>
      <c r="G305" s="50">
        <f t="shared" ref="G305:K307" si="531">+G308</f>
        <v>0</v>
      </c>
      <c r="H305" s="50">
        <f t="shared" si="531"/>
        <v>0</v>
      </c>
      <c r="I305" s="50">
        <f t="shared" si="531"/>
        <v>0</v>
      </c>
      <c r="J305" s="50">
        <f t="shared" si="531"/>
        <v>0</v>
      </c>
      <c r="K305" s="50">
        <f t="shared" si="531"/>
        <v>0</v>
      </c>
      <c r="L305" s="50">
        <f t="shared" si="378"/>
        <v>0</v>
      </c>
      <c r="M305" s="50">
        <f t="shared" ref="M305:X307" si="532">+M308</f>
        <v>22500000000</v>
      </c>
      <c r="N305" s="95">
        <f t="shared" si="532"/>
        <v>2.1948240705127083E-3</v>
      </c>
      <c r="O305" s="50">
        <f t="shared" si="532"/>
        <v>0</v>
      </c>
      <c r="P305" s="50">
        <f t="shared" si="532"/>
        <v>19460634244.540001</v>
      </c>
      <c r="Q305" s="50">
        <f t="shared" si="532"/>
        <v>3039365755.46</v>
      </c>
      <c r="R305" s="50">
        <f t="shared" si="532"/>
        <v>18018296342.34</v>
      </c>
      <c r="S305" s="50">
        <f t="shared" si="532"/>
        <v>4481703657.6599998</v>
      </c>
      <c r="T305" s="50">
        <f t="shared" si="532"/>
        <v>1442337902.1999998</v>
      </c>
      <c r="U305" s="50">
        <f t="shared" si="532"/>
        <v>7472316239.4499998</v>
      </c>
      <c r="V305" s="50">
        <f t="shared" si="532"/>
        <v>10545980102.889999</v>
      </c>
      <c r="W305" s="50">
        <f t="shared" si="532"/>
        <v>6019888956.6099997</v>
      </c>
      <c r="X305" s="50">
        <f t="shared" si="532"/>
        <v>1452427282.8399997</v>
      </c>
      <c r="Y305" s="52">
        <f t="shared" si="453"/>
        <v>0.80081317077066672</v>
      </c>
      <c r="Z305" s="52">
        <f t="shared" si="454"/>
        <v>0.33210294397555556</v>
      </c>
      <c r="AA305" s="52">
        <f t="shared" si="455"/>
        <v>0.26755062029377774</v>
      </c>
      <c r="AB305" s="52">
        <f t="shared" si="512"/>
        <v>0.41470714530825531</v>
      </c>
      <c r="AC305" s="53">
        <f t="shared" si="513"/>
        <v>0.80562556022830933</v>
      </c>
    </row>
    <row r="306" spans="1:29" ht="32.25" customHeight="1" x14ac:dyDescent="0.25">
      <c r="A306" s="307"/>
      <c r="B306" s="317" t="s">
        <v>42</v>
      </c>
      <c r="C306" s="47">
        <v>20</v>
      </c>
      <c r="D306" s="316"/>
      <c r="E306" s="308"/>
      <c r="F306" s="50">
        <f>+F309</f>
        <v>223290886376</v>
      </c>
      <c r="G306" s="50">
        <f t="shared" si="531"/>
        <v>0</v>
      </c>
      <c r="H306" s="50">
        <f t="shared" si="531"/>
        <v>0</v>
      </c>
      <c r="I306" s="50">
        <f t="shared" si="531"/>
        <v>0</v>
      </c>
      <c r="J306" s="50">
        <f t="shared" si="531"/>
        <v>6678407469</v>
      </c>
      <c r="K306" s="50">
        <f t="shared" si="531"/>
        <v>6678407469</v>
      </c>
      <c r="L306" s="50">
        <f t="shared" si="378"/>
        <v>0</v>
      </c>
      <c r="M306" s="50">
        <f t="shared" si="532"/>
        <v>223290886376</v>
      </c>
      <c r="N306" s="95">
        <f t="shared" si="532"/>
        <v>2.1781520539740577E-2</v>
      </c>
      <c r="O306" s="50">
        <f t="shared" si="532"/>
        <v>0</v>
      </c>
      <c r="P306" s="50">
        <f t="shared" si="532"/>
        <v>172408425104.10001</v>
      </c>
      <c r="Q306" s="50">
        <f t="shared" si="532"/>
        <v>50882461271.899986</v>
      </c>
      <c r="R306" s="50">
        <f t="shared" si="532"/>
        <v>120161889027.67</v>
      </c>
      <c r="S306" s="50">
        <f t="shared" si="532"/>
        <v>103128997348.33</v>
      </c>
      <c r="T306" s="50">
        <f t="shared" si="532"/>
        <v>52246536076.430016</v>
      </c>
      <c r="U306" s="50">
        <f t="shared" si="532"/>
        <v>6196132155.9300003</v>
      </c>
      <c r="V306" s="50">
        <f t="shared" si="532"/>
        <v>113965756871.73999</v>
      </c>
      <c r="W306" s="50">
        <f t="shared" si="532"/>
        <v>6196132155.9300003</v>
      </c>
      <c r="X306" s="50">
        <f t="shared" si="532"/>
        <v>0</v>
      </c>
      <c r="Y306" s="52">
        <f t="shared" si="453"/>
        <v>0.53814058861913938</v>
      </c>
      <c r="Z306" s="52">
        <f t="shared" si="454"/>
        <v>2.774914935621833E-2</v>
      </c>
      <c r="AA306" s="52">
        <f t="shared" si="455"/>
        <v>2.774914935621833E-2</v>
      </c>
      <c r="AB306" s="52">
        <f t="shared" si="512"/>
        <v>5.1564869744209832E-2</v>
      </c>
      <c r="AC306" s="53">
        <f t="shared" si="513"/>
        <v>1</v>
      </c>
    </row>
    <row r="307" spans="1:29" ht="32.25" customHeight="1" x14ac:dyDescent="0.25">
      <c r="A307" s="307"/>
      <c r="B307" s="317"/>
      <c r="C307" s="47">
        <v>21</v>
      </c>
      <c r="D307" s="316"/>
      <c r="E307" s="308"/>
      <c r="F307" s="50">
        <f>+F310</f>
        <v>20765102999</v>
      </c>
      <c r="G307" s="50">
        <f t="shared" si="531"/>
        <v>0</v>
      </c>
      <c r="H307" s="50">
        <f t="shared" si="531"/>
        <v>0</v>
      </c>
      <c r="I307" s="50">
        <f t="shared" si="531"/>
        <v>0</v>
      </c>
      <c r="J307" s="50">
        <f t="shared" si="531"/>
        <v>13899643112</v>
      </c>
      <c r="K307" s="50">
        <f t="shared" si="531"/>
        <v>13899643112</v>
      </c>
      <c r="L307" s="50">
        <f t="shared" si="378"/>
        <v>0</v>
      </c>
      <c r="M307" s="50">
        <f t="shared" si="532"/>
        <v>20765102999</v>
      </c>
      <c r="N307" s="95">
        <f t="shared" si="532"/>
        <v>2.0255887950613701E-3</v>
      </c>
      <c r="O307" s="50">
        <f t="shared" si="532"/>
        <v>0</v>
      </c>
      <c r="P307" s="50">
        <f t="shared" si="532"/>
        <v>7360552102</v>
      </c>
      <c r="Q307" s="50">
        <f t="shared" si="532"/>
        <v>13404550897</v>
      </c>
      <c r="R307" s="50">
        <f t="shared" si="532"/>
        <v>7360552102</v>
      </c>
      <c r="S307" s="50">
        <f t="shared" si="532"/>
        <v>13404550897</v>
      </c>
      <c r="T307" s="50">
        <f t="shared" si="532"/>
        <v>0</v>
      </c>
      <c r="U307" s="50">
        <f t="shared" si="532"/>
        <v>1585121517</v>
      </c>
      <c r="V307" s="50">
        <f t="shared" si="532"/>
        <v>5775430585</v>
      </c>
      <c r="W307" s="50">
        <f t="shared" si="532"/>
        <v>1585121517</v>
      </c>
      <c r="X307" s="50">
        <f t="shared" si="532"/>
        <v>0</v>
      </c>
      <c r="Y307" s="52">
        <f t="shared" si="453"/>
        <v>0.35446740150311162</v>
      </c>
      <c r="Z307" s="52">
        <f t="shared" si="454"/>
        <v>7.6335836960516684E-2</v>
      </c>
      <c r="AA307" s="52">
        <f t="shared" si="455"/>
        <v>7.6335836960516684E-2</v>
      </c>
      <c r="AB307" s="52">
        <f t="shared" si="512"/>
        <v>0.21535361682573959</v>
      </c>
      <c r="AC307" s="53">
        <f t="shared" si="513"/>
        <v>1</v>
      </c>
    </row>
    <row r="308" spans="1:29" ht="36" customHeight="1" x14ac:dyDescent="0.25">
      <c r="A308" s="307" t="s">
        <v>486</v>
      </c>
      <c r="B308" s="115" t="s">
        <v>38</v>
      </c>
      <c r="C308" s="47">
        <v>10</v>
      </c>
      <c r="D308" s="316" t="s">
        <v>39</v>
      </c>
      <c r="E308" s="308" t="s">
        <v>254</v>
      </c>
      <c r="F308" s="50">
        <f t="shared" ref="F308:K308" si="533">+F311+F315+F333+F337+F341</f>
        <v>22500000000</v>
      </c>
      <c r="G308" s="50">
        <f t="shared" si="533"/>
        <v>0</v>
      </c>
      <c r="H308" s="50">
        <f t="shared" si="533"/>
        <v>0</v>
      </c>
      <c r="I308" s="50">
        <f t="shared" si="533"/>
        <v>0</v>
      </c>
      <c r="J308" s="50">
        <f t="shared" si="533"/>
        <v>0</v>
      </c>
      <c r="K308" s="50">
        <f t="shared" si="533"/>
        <v>0</v>
      </c>
      <c r="L308" s="50">
        <f t="shared" si="378"/>
        <v>0</v>
      </c>
      <c r="M308" s="50">
        <f t="shared" ref="M308:X308" si="534">+M311+M315+M333+M337+M341</f>
        <v>22500000000</v>
      </c>
      <c r="N308" s="95">
        <f t="shared" si="534"/>
        <v>2.1948240705127083E-3</v>
      </c>
      <c r="O308" s="50">
        <f t="shared" si="534"/>
        <v>0</v>
      </c>
      <c r="P308" s="50">
        <f t="shared" si="534"/>
        <v>19460634244.540001</v>
      </c>
      <c r="Q308" s="50">
        <f t="shared" si="534"/>
        <v>3039365755.46</v>
      </c>
      <c r="R308" s="50">
        <f t="shared" si="534"/>
        <v>18018296342.34</v>
      </c>
      <c r="S308" s="50">
        <f t="shared" si="534"/>
        <v>4481703657.6599998</v>
      </c>
      <c r="T308" s="50">
        <f t="shared" si="534"/>
        <v>1442337902.1999998</v>
      </c>
      <c r="U308" s="50">
        <f t="shared" si="534"/>
        <v>7472316239.4499998</v>
      </c>
      <c r="V308" s="50">
        <f t="shared" si="534"/>
        <v>10545980102.889999</v>
      </c>
      <c r="W308" s="50">
        <f t="shared" si="534"/>
        <v>6019888956.6099997</v>
      </c>
      <c r="X308" s="50">
        <f t="shared" si="534"/>
        <v>1452427282.8399997</v>
      </c>
      <c r="Y308" s="52">
        <f t="shared" si="453"/>
        <v>0.80081317077066672</v>
      </c>
      <c r="Z308" s="52">
        <f t="shared" si="454"/>
        <v>0.33210294397555556</v>
      </c>
      <c r="AA308" s="52">
        <f t="shared" si="455"/>
        <v>0.26755062029377774</v>
      </c>
      <c r="AB308" s="52">
        <f t="shared" si="512"/>
        <v>0.41470714530825531</v>
      </c>
      <c r="AC308" s="53">
        <f t="shared" si="513"/>
        <v>0.80562556022830933</v>
      </c>
    </row>
    <row r="309" spans="1:29" ht="36" customHeight="1" x14ac:dyDescent="0.25">
      <c r="A309" s="307"/>
      <c r="B309" s="317" t="s">
        <v>42</v>
      </c>
      <c r="C309" s="47">
        <v>20</v>
      </c>
      <c r="D309" s="316"/>
      <c r="E309" s="308"/>
      <c r="F309" s="50">
        <f>+F316</f>
        <v>223290886376</v>
      </c>
      <c r="G309" s="50">
        <f t="shared" ref="G309:K310" si="535">+G316</f>
        <v>0</v>
      </c>
      <c r="H309" s="50">
        <f t="shared" si="535"/>
        <v>0</v>
      </c>
      <c r="I309" s="50">
        <f t="shared" si="535"/>
        <v>0</v>
      </c>
      <c r="J309" s="50">
        <f t="shared" si="535"/>
        <v>6678407469</v>
      </c>
      <c r="K309" s="50">
        <f t="shared" si="535"/>
        <v>6678407469</v>
      </c>
      <c r="L309" s="50">
        <f t="shared" si="378"/>
        <v>0</v>
      </c>
      <c r="M309" s="50">
        <f t="shared" ref="M309:X310" si="536">+M316</f>
        <v>223290886376</v>
      </c>
      <c r="N309" s="95">
        <f t="shared" si="536"/>
        <v>2.1781520539740577E-2</v>
      </c>
      <c r="O309" s="50">
        <f t="shared" si="536"/>
        <v>0</v>
      </c>
      <c r="P309" s="50">
        <f t="shared" si="536"/>
        <v>172408425104.10001</v>
      </c>
      <c r="Q309" s="50">
        <f t="shared" si="536"/>
        <v>50882461271.899986</v>
      </c>
      <c r="R309" s="50">
        <f t="shared" si="536"/>
        <v>120161889027.67</v>
      </c>
      <c r="S309" s="50">
        <f t="shared" si="536"/>
        <v>103128997348.33</v>
      </c>
      <c r="T309" s="50">
        <f t="shared" si="536"/>
        <v>52246536076.430016</v>
      </c>
      <c r="U309" s="50">
        <f t="shared" si="536"/>
        <v>6196132155.9300003</v>
      </c>
      <c r="V309" s="50">
        <f t="shared" si="536"/>
        <v>113965756871.73999</v>
      </c>
      <c r="W309" s="50">
        <f t="shared" si="536"/>
        <v>6196132155.9300003</v>
      </c>
      <c r="X309" s="50">
        <f t="shared" si="536"/>
        <v>0</v>
      </c>
      <c r="Y309" s="52">
        <f t="shared" si="453"/>
        <v>0.53814058861913938</v>
      </c>
      <c r="Z309" s="52">
        <f t="shared" si="454"/>
        <v>2.774914935621833E-2</v>
      </c>
      <c r="AA309" s="52">
        <f t="shared" si="455"/>
        <v>2.774914935621833E-2</v>
      </c>
      <c r="AB309" s="52">
        <f t="shared" si="512"/>
        <v>5.1564869744209832E-2</v>
      </c>
      <c r="AC309" s="53">
        <f t="shared" si="513"/>
        <v>1</v>
      </c>
    </row>
    <row r="310" spans="1:29" ht="29.25" customHeight="1" x14ac:dyDescent="0.25">
      <c r="A310" s="307"/>
      <c r="B310" s="317"/>
      <c r="C310" s="47">
        <v>21</v>
      </c>
      <c r="D310" s="316"/>
      <c r="E310" s="308"/>
      <c r="F310" s="50">
        <f t="shared" ref="F310" si="537">+F317</f>
        <v>20765102999</v>
      </c>
      <c r="G310" s="50">
        <f t="shared" si="535"/>
        <v>0</v>
      </c>
      <c r="H310" s="50">
        <f t="shared" si="535"/>
        <v>0</v>
      </c>
      <c r="I310" s="50">
        <f t="shared" si="535"/>
        <v>0</v>
      </c>
      <c r="J310" s="50">
        <f t="shared" si="535"/>
        <v>13899643112</v>
      </c>
      <c r="K310" s="50">
        <f t="shared" si="535"/>
        <v>13899643112</v>
      </c>
      <c r="L310" s="50">
        <f t="shared" si="378"/>
        <v>0</v>
      </c>
      <c r="M310" s="50">
        <f t="shared" si="536"/>
        <v>20765102999</v>
      </c>
      <c r="N310" s="95">
        <f t="shared" si="536"/>
        <v>2.0255887950613701E-3</v>
      </c>
      <c r="O310" s="50">
        <f t="shared" si="536"/>
        <v>0</v>
      </c>
      <c r="P310" s="50">
        <f t="shared" si="536"/>
        <v>7360552102</v>
      </c>
      <c r="Q310" s="50">
        <f t="shared" si="536"/>
        <v>13404550897</v>
      </c>
      <c r="R310" s="50">
        <f t="shared" si="536"/>
        <v>7360552102</v>
      </c>
      <c r="S310" s="50">
        <f t="shared" si="536"/>
        <v>13404550897</v>
      </c>
      <c r="T310" s="50">
        <f t="shared" si="536"/>
        <v>0</v>
      </c>
      <c r="U310" s="50">
        <f t="shared" si="536"/>
        <v>1585121517</v>
      </c>
      <c r="V310" s="50">
        <f t="shared" si="536"/>
        <v>5775430585</v>
      </c>
      <c r="W310" s="50">
        <f t="shared" si="536"/>
        <v>1585121517</v>
      </c>
      <c r="X310" s="50">
        <f t="shared" si="536"/>
        <v>0</v>
      </c>
      <c r="Y310" s="52">
        <f t="shared" si="453"/>
        <v>0.35446740150311162</v>
      </c>
      <c r="Z310" s="52">
        <f t="shared" si="454"/>
        <v>7.6335836960516684E-2</v>
      </c>
      <c r="AA310" s="52">
        <f t="shared" si="455"/>
        <v>7.6335836960516684E-2</v>
      </c>
      <c r="AB310" s="52">
        <f t="shared" si="512"/>
        <v>0.21535361682573959</v>
      </c>
      <c r="AC310" s="53">
        <f t="shared" si="513"/>
        <v>1</v>
      </c>
    </row>
    <row r="311" spans="1:29" ht="74.25" customHeight="1" x14ac:dyDescent="0.25">
      <c r="A311" s="46" t="s">
        <v>487</v>
      </c>
      <c r="B311" s="115" t="s">
        <v>38</v>
      </c>
      <c r="C311" s="47">
        <v>10</v>
      </c>
      <c r="D311" s="47" t="s">
        <v>39</v>
      </c>
      <c r="E311" s="105" t="s">
        <v>488</v>
      </c>
      <c r="F311" s="50">
        <f t="shared" ref="F311:U313" si="538">+F312</f>
        <v>1100000000</v>
      </c>
      <c r="G311" s="50">
        <f t="shared" si="538"/>
        <v>0</v>
      </c>
      <c r="H311" s="50">
        <f t="shared" si="538"/>
        <v>0</v>
      </c>
      <c r="I311" s="50">
        <f t="shared" si="538"/>
        <v>0</v>
      </c>
      <c r="J311" s="50">
        <f t="shared" si="538"/>
        <v>0</v>
      </c>
      <c r="K311" s="50">
        <f t="shared" si="538"/>
        <v>0</v>
      </c>
      <c r="L311" s="50">
        <f t="shared" si="378"/>
        <v>0</v>
      </c>
      <c r="M311" s="50">
        <f t="shared" si="538"/>
        <v>1100000000</v>
      </c>
      <c r="N311" s="95">
        <f t="shared" si="538"/>
        <v>1.0730251011395464E-4</v>
      </c>
      <c r="O311" s="50">
        <f t="shared" si="538"/>
        <v>0</v>
      </c>
      <c r="P311" s="50">
        <f t="shared" si="538"/>
        <v>897823300</v>
      </c>
      <c r="Q311" s="50">
        <f t="shared" si="538"/>
        <v>202176700</v>
      </c>
      <c r="R311" s="50">
        <f t="shared" si="538"/>
        <v>872853665.20000005</v>
      </c>
      <c r="S311" s="50">
        <f t="shared" si="538"/>
        <v>227146334.79999995</v>
      </c>
      <c r="T311" s="50">
        <f t="shared" si="538"/>
        <v>24969634.799999952</v>
      </c>
      <c r="U311" s="50">
        <f t="shared" si="538"/>
        <v>264804499.19999999</v>
      </c>
      <c r="V311" s="50">
        <f t="shared" ref="V311:X313" si="539">+V312</f>
        <v>608049166</v>
      </c>
      <c r="W311" s="50">
        <f t="shared" si="539"/>
        <v>264804499.19999999</v>
      </c>
      <c r="X311" s="50">
        <f t="shared" si="539"/>
        <v>0</v>
      </c>
      <c r="Y311" s="52">
        <f t="shared" si="453"/>
        <v>0.79350333200000001</v>
      </c>
      <c r="Z311" s="52">
        <f t="shared" si="454"/>
        <v>0.24073136290909089</v>
      </c>
      <c r="AA311" s="52">
        <f t="shared" si="455"/>
        <v>0.24073136290909089</v>
      </c>
      <c r="AB311" s="52">
        <f t="shared" si="512"/>
        <v>0.30337788538623411</v>
      </c>
      <c r="AC311" s="53">
        <f t="shared" si="513"/>
        <v>1</v>
      </c>
    </row>
    <row r="312" spans="1:29" ht="72.75" customHeight="1" x14ac:dyDescent="0.25">
      <c r="A312" s="46" t="s">
        <v>489</v>
      </c>
      <c r="B312" s="115" t="s">
        <v>38</v>
      </c>
      <c r="C312" s="47">
        <v>10</v>
      </c>
      <c r="D312" s="47" t="s">
        <v>39</v>
      </c>
      <c r="E312" s="105" t="s">
        <v>258</v>
      </c>
      <c r="F312" s="50">
        <f t="shared" si="538"/>
        <v>1100000000</v>
      </c>
      <c r="G312" s="50">
        <f t="shared" si="538"/>
        <v>0</v>
      </c>
      <c r="H312" s="50">
        <f t="shared" si="538"/>
        <v>0</v>
      </c>
      <c r="I312" s="50">
        <f t="shared" si="538"/>
        <v>0</v>
      </c>
      <c r="J312" s="50">
        <f t="shared" si="538"/>
        <v>0</v>
      </c>
      <c r="K312" s="50">
        <f t="shared" si="538"/>
        <v>0</v>
      </c>
      <c r="L312" s="50">
        <f t="shared" si="378"/>
        <v>0</v>
      </c>
      <c r="M312" s="50">
        <f t="shared" si="538"/>
        <v>1100000000</v>
      </c>
      <c r="N312" s="95">
        <f t="shared" si="538"/>
        <v>1.0730251011395464E-4</v>
      </c>
      <c r="O312" s="50">
        <f t="shared" si="538"/>
        <v>0</v>
      </c>
      <c r="P312" s="50">
        <f t="shared" si="538"/>
        <v>897823300</v>
      </c>
      <c r="Q312" s="50">
        <f t="shared" si="538"/>
        <v>202176700</v>
      </c>
      <c r="R312" s="50">
        <f t="shared" si="538"/>
        <v>872853665.20000005</v>
      </c>
      <c r="S312" s="50">
        <f t="shared" si="538"/>
        <v>227146334.79999995</v>
      </c>
      <c r="T312" s="50">
        <f t="shared" si="538"/>
        <v>24969634.799999952</v>
      </c>
      <c r="U312" s="50">
        <f t="shared" si="538"/>
        <v>264804499.19999999</v>
      </c>
      <c r="V312" s="50">
        <f t="shared" si="539"/>
        <v>608049166</v>
      </c>
      <c r="W312" s="50">
        <f t="shared" si="539"/>
        <v>264804499.19999999</v>
      </c>
      <c r="X312" s="50">
        <f t="shared" si="539"/>
        <v>0</v>
      </c>
      <c r="Y312" s="52">
        <f t="shared" si="453"/>
        <v>0.79350333200000001</v>
      </c>
      <c r="Z312" s="52">
        <f t="shared" si="454"/>
        <v>0.24073136290909089</v>
      </c>
      <c r="AA312" s="52">
        <f t="shared" si="455"/>
        <v>0.24073136290909089</v>
      </c>
      <c r="AB312" s="52">
        <f t="shared" si="512"/>
        <v>0.30337788538623411</v>
      </c>
      <c r="AC312" s="53">
        <f t="shared" si="513"/>
        <v>1</v>
      </c>
    </row>
    <row r="313" spans="1:29" ht="54" customHeight="1" x14ac:dyDescent="0.25">
      <c r="A313" s="46" t="s">
        <v>490</v>
      </c>
      <c r="B313" s="115" t="s">
        <v>38</v>
      </c>
      <c r="C313" s="47">
        <v>10</v>
      </c>
      <c r="D313" s="47" t="s">
        <v>39</v>
      </c>
      <c r="E313" s="105" t="s">
        <v>491</v>
      </c>
      <c r="F313" s="50">
        <f t="shared" si="538"/>
        <v>1100000000</v>
      </c>
      <c r="G313" s="50">
        <f t="shared" si="538"/>
        <v>0</v>
      </c>
      <c r="H313" s="50">
        <f t="shared" si="538"/>
        <v>0</v>
      </c>
      <c r="I313" s="50">
        <f t="shared" si="538"/>
        <v>0</v>
      </c>
      <c r="J313" s="50">
        <f t="shared" si="538"/>
        <v>0</v>
      </c>
      <c r="K313" s="50">
        <f t="shared" si="538"/>
        <v>0</v>
      </c>
      <c r="L313" s="50">
        <f t="shared" si="378"/>
        <v>0</v>
      </c>
      <c r="M313" s="50">
        <f t="shared" si="538"/>
        <v>1100000000</v>
      </c>
      <c r="N313" s="95">
        <f t="shared" si="538"/>
        <v>1.0730251011395464E-4</v>
      </c>
      <c r="O313" s="50">
        <f t="shared" si="538"/>
        <v>0</v>
      </c>
      <c r="P313" s="50">
        <f t="shared" si="538"/>
        <v>897823300</v>
      </c>
      <c r="Q313" s="50">
        <f t="shared" si="538"/>
        <v>202176700</v>
      </c>
      <c r="R313" s="50">
        <f t="shared" si="538"/>
        <v>872853665.20000005</v>
      </c>
      <c r="S313" s="50">
        <f t="shared" si="538"/>
        <v>227146334.79999995</v>
      </c>
      <c r="T313" s="50">
        <f t="shared" si="538"/>
        <v>24969634.799999952</v>
      </c>
      <c r="U313" s="50">
        <f t="shared" si="538"/>
        <v>264804499.19999999</v>
      </c>
      <c r="V313" s="50">
        <f t="shared" si="539"/>
        <v>608049166</v>
      </c>
      <c r="W313" s="50">
        <f t="shared" si="539"/>
        <v>264804499.19999999</v>
      </c>
      <c r="X313" s="50">
        <f t="shared" si="539"/>
        <v>0</v>
      </c>
      <c r="Y313" s="52">
        <f t="shared" si="453"/>
        <v>0.79350333200000001</v>
      </c>
      <c r="Z313" s="52">
        <f t="shared" si="454"/>
        <v>0.24073136290909089</v>
      </c>
      <c r="AA313" s="52">
        <f t="shared" si="455"/>
        <v>0.24073136290909089</v>
      </c>
      <c r="AB313" s="52">
        <f t="shared" si="512"/>
        <v>0.30337788538623411</v>
      </c>
      <c r="AC313" s="53">
        <f t="shared" si="513"/>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8"/>
        <v>0</v>
      </c>
      <c r="M314" s="58">
        <f>+F314+L314</f>
        <v>1100000000</v>
      </c>
      <c r="N314" s="59">
        <f>M314/$M$345</f>
        <v>1.0730251011395464E-4</v>
      </c>
      <c r="O314" s="57">
        <v>0</v>
      </c>
      <c r="P314" s="58">
        <v>897823300</v>
      </c>
      <c r="Q314" s="57">
        <f t="shared" ref="Q314" si="540">M314-P314</f>
        <v>202176700</v>
      </c>
      <c r="R314" s="58">
        <v>872853665.20000005</v>
      </c>
      <c r="S314" s="109">
        <f>+M314-R314</f>
        <v>227146334.79999995</v>
      </c>
      <c r="T314" s="57">
        <f>P314-R314</f>
        <v>24969634.799999952</v>
      </c>
      <c r="U314" s="58">
        <v>264804499.19999999</v>
      </c>
      <c r="V314" s="57">
        <f t="shared" ref="V314" si="541">+R314-U314</f>
        <v>608049166</v>
      </c>
      <c r="W314" s="58">
        <v>264804499.19999999</v>
      </c>
      <c r="X314" s="60">
        <f t="shared" ref="X314" si="542">+U314-W314</f>
        <v>0</v>
      </c>
      <c r="Y314" s="61">
        <f t="shared" si="453"/>
        <v>0.79350333200000001</v>
      </c>
      <c r="Z314" s="61">
        <f t="shared" si="454"/>
        <v>0.24073136290909089</v>
      </c>
      <c r="AA314" s="61">
        <f t="shared" si="455"/>
        <v>0.24073136290909089</v>
      </c>
      <c r="AB314" s="61">
        <f t="shared" si="512"/>
        <v>0.30337788538623411</v>
      </c>
      <c r="AC314" s="62">
        <f t="shared" si="513"/>
        <v>1</v>
      </c>
    </row>
    <row r="315" spans="1:29" ht="39.75" customHeight="1" x14ac:dyDescent="0.25">
      <c r="A315" s="312" t="s">
        <v>493</v>
      </c>
      <c r="B315" s="47" t="s">
        <v>38</v>
      </c>
      <c r="C315" s="47">
        <v>10</v>
      </c>
      <c r="D315" s="316" t="s">
        <v>39</v>
      </c>
      <c r="E315" s="308" t="s">
        <v>494</v>
      </c>
      <c r="F315" s="50">
        <f t="shared" ref="F315:K315" si="543">+F318</f>
        <v>10000000000</v>
      </c>
      <c r="G315" s="50">
        <f t="shared" si="543"/>
        <v>0</v>
      </c>
      <c r="H315" s="50">
        <f t="shared" si="543"/>
        <v>0</v>
      </c>
      <c r="I315" s="50">
        <f t="shared" si="543"/>
        <v>0</v>
      </c>
      <c r="J315" s="50">
        <f t="shared" si="543"/>
        <v>0</v>
      </c>
      <c r="K315" s="50">
        <f t="shared" si="543"/>
        <v>0</v>
      </c>
      <c r="L315" s="50">
        <f t="shared" ref="L315:L344" si="544">+G315-H315-I315+J315-K315</f>
        <v>0</v>
      </c>
      <c r="M315" s="50">
        <f t="shared" ref="M315:X315" si="545">+M318</f>
        <v>10000000000</v>
      </c>
      <c r="N315" s="95">
        <f t="shared" si="545"/>
        <v>9.754773646723149E-4</v>
      </c>
      <c r="O315" s="50">
        <f t="shared" si="545"/>
        <v>0</v>
      </c>
      <c r="P315" s="50">
        <f t="shared" si="545"/>
        <v>9216150933.7000008</v>
      </c>
      <c r="Q315" s="50">
        <f t="shared" si="545"/>
        <v>783849066.30000019</v>
      </c>
      <c r="R315" s="50">
        <f t="shared" si="545"/>
        <v>8650802630.7000008</v>
      </c>
      <c r="S315" s="50">
        <f t="shared" si="545"/>
        <v>1349197369.3000002</v>
      </c>
      <c r="T315" s="50">
        <f t="shared" si="545"/>
        <v>565348303</v>
      </c>
      <c r="U315" s="50">
        <f t="shared" si="545"/>
        <v>2375317395.8099999</v>
      </c>
      <c r="V315" s="50">
        <f t="shared" si="545"/>
        <v>6275485234.8899994</v>
      </c>
      <c r="W315" s="50">
        <f t="shared" si="545"/>
        <v>2210264582.8099999</v>
      </c>
      <c r="X315" s="50">
        <f t="shared" si="545"/>
        <v>165052813</v>
      </c>
      <c r="Y315" s="52">
        <f t="shared" si="453"/>
        <v>0.86508026307000008</v>
      </c>
      <c r="Z315" s="52">
        <f t="shared" si="454"/>
        <v>0.23753173958099999</v>
      </c>
      <c r="AA315" s="52">
        <f t="shared" si="455"/>
        <v>0.22102645828099998</v>
      </c>
      <c r="AB315" s="52">
        <f t="shared" si="512"/>
        <v>0.27457768917076719</v>
      </c>
      <c r="AC315" s="53">
        <f t="shared" si="513"/>
        <v>0.93051336495444814</v>
      </c>
    </row>
    <row r="316" spans="1:29" ht="34.5" customHeight="1" x14ac:dyDescent="0.25">
      <c r="A316" s="312"/>
      <c r="B316" s="316" t="s">
        <v>42</v>
      </c>
      <c r="C316" s="47">
        <v>20</v>
      </c>
      <c r="D316" s="316"/>
      <c r="E316" s="308"/>
      <c r="F316" s="50">
        <f>+F323</f>
        <v>223290886376</v>
      </c>
      <c r="G316" s="50">
        <f t="shared" ref="G316:K316" si="546">+G323</f>
        <v>0</v>
      </c>
      <c r="H316" s="50">
        <f t="shared" si="546"/>
        <v>0</v>
      </c>
      <c r="I316" s="50">
        <f t="shared" si="546"/>
        <v>0</v>
      </c>
      <c r="J316" s="50">
        <f t="shared" si="546"/>
        <v>6678407469</v>
      </c>
      <c r="K316" s="50">
        <f t="shared" si="546"/>
        <v>6678407469</v>
      </c>
      <c r="L316" s="50">
        <f t="shared" si="544"/>
        <v>0</v>
      </c>
      <c r="M316" s="50">
        <f t="shared" ref="M316:X316" si="547">+M323</f>
        <v>223290886376</v>
      </c>
      <c r="N316" s="95">
        <f t="shared" si="547"/>
        <v>2.1781520539740577E-2</v>
      </c>
      <c r="O316" s="50">
        <f t="shared" si="547"/>
        <v>0</v>
      </c>
      <c r="P316" s="50">
        <f t="shared" si="547"/>
        <v>172408425104.10001</v>
      </c>
      <c r="Q316" s="50">
        <f t="shared" si="547"/>
        <v>50882461271.899986</v>
      </c>
      <c r="R316" s="50">
        <f t="shared" si="547"/>
        <v>120161889027.67</v>
      </c>
      <c r="S316" s="50">
        <f t="shared" si="547"/>
        <v>103128997348.33</v>
      </c>
      <c r="T316" s="50">
        <f t="shared" si="547"/>
        <v>52246536076.430016</v>
      </c>
      <c r="U316" s="50">
        <f t="shared" si="547"/>
        <v>6196132155.9300003</v>
      </c>
      <c r="V316" s="50">
        <f t="shared" si="547"/>
        <v>113965756871.73999</v>
      </c>
      <c r="W316" s="50">
        <f t="shared" si="547"/>
        <v>6196132155.9300003</v>
      </c>
      <c r="X316" s="50">
        <f t="shared" si="547"/>
        <v>0</v>
      </c>
      <c r="Y316" s="52">
        <f t="shared" si="453"/>
        <v>0.53814058861913938</v>
      </c>
      <c r="Z316" s="52">
        <f t="shared" si="454"/>
        <v>2.774914935621833E-2</v>
      </c>
      <c r="AA316" s="52">
        <f t="shared" si="455"/>
        <v>2.774914935621833E-2</v>
      </c>
      <c r="AB316" s="52">
        <f t="shared" si="512"/>
        <v>5.1564869744209832E-2</v>
      </c>
      <c r="AC316" s="53">
        <f t="shared" si="513"/>
        <v>1</v>
      </c>
    </row>
    <row r="317" spans="1:29" ht="39.75" customHeight="1" x14ac:dyDescent="0.25">
      <c r="A317" s="312"/>
      <c r="B317" s="316"/>
      <c r="C317" s="47">
        <v>21</v>
      </c>
      <c r="D317" s="316"/>
      <c r="E317" s="308"/>
      <c r="F317" s="50">
        <f>+F328</f>
        <v>20765102999</v>
      </c>
      <c r="G317" s="50">
        <f t="shared" ref="G317:K317" si="548">+G328</f>
        <v>0</v>
      </c>
      <c r="H317" s="50">
        <f t="shared" si="548"/>
        <v>0</v>
      </c>
      <c r="I317" s="50">
        <f t="shared" si="548"/>
        <v>0</v>
      </c>
      <c r="J317" s="50">
        <f t="shared" si="548"/>
        <v>13899643112</v>
      </c>
      <c r="K317" s="50">
        <f t="shared" si="548"/>
        <v>13899643112</v>
      </c>
      <c r="L317" s="50">
        <f t="shared" si="544"/>
        <v>0</v>
      </c>
      <c r="M317" s="50">
        <f t="shared" ref="M317:X317" si="549">+M328</f>
        <v>20765102999</v>
      </c>
      <c r="N317" s="95">
        <f t="shared" si="549"/>
        <v>2.0255887950613701E-3</v>
      </c>
      <c r="O317" s="50">
        <f t="shared" si="549"/>
        <v>0</v>
      </c>
      <c r="P317" s="50">
        <f t="shared" si="549"/>
        <v>7360552102</v>
      </c>
      <c r="Q317" s="50">
        <f t="shared" si="549"/>
        <v>13404550897</v>
      </c>
      <c r="R317" s="50">
        <f t="shared" si="549"/>
        <v>7360552102</v>
      </c>
      <c r="S317" s="50">
        <f t="shared" si="549"/>
        <v>13404550897</v>
      </c>
      <c r="T317" s="50">
        <f t="shared" si="549"/>
        <v>0</v>
      </c>
      <c r="U317" s="50">
        <f t="shared" si="549"/>
        <v>1585121517</v>
      </c>
      <c r="V317" s="50">
        <f t="shared" si="549"/>
        <v>5775430585</v>
      </c>
      <c r="W317" s="50">
        <f t="shared" si="549"/>
        <v>1585121517</v>
      </c>
      <c r="X317" s="50">
        <f t="shared" si="549"/>
        <v>0</v>
      </c>
      <c r="Y317" s="52">
        <f t="shared" si="453"/>
        <v>0.35446740150311162</v>
      </c>
      <c r="Z317" s="52">
        <f t="shared" si="454"/>
        <v>7.6335836960516684E-2</v>
      </c>
      <c r="AA317" s="52">
        <f t="shared" si="455"/>
        <v>7.6335836960516684E-2</v>
      </c>
      <c r="AB317" s="52">
        <f t="shared" si="512"/>
        <v>0.21535361682573959</v>
      </c>
      <c r="AC317" s="53">
        <f t="shared" si="513"/>
        <v>1</v>
      </c>
    </row>
    <row r="318" spans="1:29" ht="63.75" customHeight="1" x14ac:dyDescent="0.25">
      <c r="A318" s="46" t="s">
        <v>495</v>
      </c>
      <c r="B318" s="47" t="s">
        <v>38</v>
      </c>
      <c r="C318" s="47">
        <v>10</v>
      </c>
      <c r="D318" s="47" t="s">
        <v>39</v>
      </c>
      <c r="E318" s="48" t="s">
        <v>496</v>
      </c>
      <c r="F318" s="50">
        <f>+F319+F321</f>
        <v>10000000000</v>
      </c>
      <c r="G318" s="50">
        <f t="shared" ref="G318:K318" si="550">+G319+G321</f>
        <v>0</v>
      </c>
      <c r="H318" s="50">
        <f t="shared" si="550"/>
        <v>0</v>
      </c>
      <c r="I318" s="50">
        <f t="shared" si="550"/>
        <v>0</v>
      </c>
      <c r="J318" s="50">
        <f t="shared" si="550"/>
        <v>0</v>
      </c>
      <c r="K318" s="50">
        <f t="shared" si="550"/>
        <v>0</v>
      </c>
      <c r="L318" s="50">
        <f t="shared" si="544"/>
        <v>0</v>
      </c>
      <c r="M318" s="50">
        <f t="shared" ref="M318:X318" si="551">+M319+M321</f>
        <v>10000000000</v>
      </c>
      <c r="N318" s="50">
        <f t="shared" si="551"/>
        <v>9.754773646723149E-4</v>
      </c>
      <c r="O318" s="50">
        <f t="shared" si="551"/>
        <v>0</v>
      </c>
      <c r="P318" s="50">
        <f t="shared" si="551"/>
        <v>9216150933.7000008</v>
      </c>
      <c r="Q318" s="50">
        <f t="shared" si="551"/>
        <v>783849066.30000019</v>
      </c>
      <c r="R318" s="50">
        <f t="shared" si="551"/>
        <v>8650802630.7000008</v>
      </c>
      <c r="S318" s="50">
        <f t="shared" si="551"/>
        <v>1349197369.3000002</v>
      </c>
      <c r="T318" s="50">
        <f t="shared" si="551"/>
        <v>565348303</v>
      </c>
      <c r="U318" s="50">
        <f t="shared" si="551"/>
        <v>2375317395.8099999</v>
      </c>
      <c r="V318" s="50">
        <f t="shared" si="551"/>
        <v>6275485234.8899994</v>
      </c>
      <c r="W318" s="50">
        <f t="shared" si="551"/>
        <v>2210264582.8099999</v>
      </c>
      <c r="X318" s="50">
        <f t="shared" si="551"/>
        <v>165052813</v>
      </c>
      <c r="Y318" s="52">
        <f t="shared" si="453"/>
        <v>0.86508026307000008</v>
      </c>
      <c r="Z318" s="52">
        <f t="shared" si="454"/>
        <v>0.23753173958099999</v>
      </c>
      <c r="AA318" s="52">
        <f t="shared" si="455"/>
        <v>0.22102645828099998</v>
      </c>
      <c r="AB318" s="52">
        <f t="shared" si="512"/>
        <v>0.27457768917076719</v>
      </c>
      <c r="AC318" s="53">
        <f t="shared" si="513"/>
        <v>0.93051336495444814</v>
      </c>
    </row>
    <row r="319" spans="1:29" ht="42" customHeight="1" x14ac:dyDescent="0.25">
      <c r="A319" s="46" t="s">
        <v>499</v>
      </c>
      <c r="B319" s="47" t="s">
        <v>38</v>
      </c>
      <c r="C319" s="47">
        <v>10</v>
      </c>
      <c r="D319" s="47" t="s">
        <v>39</v>
      </c>
      <c r="E319" s="48" t="s">
        <v>393</v>
      </c>
      <c r="F319" s="50">
        <f>+F320</f>
        <v>8563142000</v>
      </c>
      <c r="G319" s="50">
        <f t="shared" ref="G319:L319" si="552">+G320</f>
        <v>0</v>
      </c>
      <c r="H319" s="50">
        <f t="shared" si="552"/>
        <v>0</v>
      </c>
      <c r="I319" s="50">
        <f t="shared" si="552"/>
        <v>0</v>
      </c>
      <c r="J319" s="50">
        <f t="shared" si="552"/>
        <v>0</v>
      </c>
      <c r="K319" s="50">
        <f t="shared" si="552"/>
        <v>0</v>
      </c>
      <c r="L319" s="50">
        <f t="shared" si="552"/>
        <v>0</v>
      </c>
      <c r="M319" s="50">
        <f>+M320</f>
        <v>8563142000</v>
      </c>
      <c r="N319" s="51">
        <f>M319/$M$345</f>
        <v>8.3531511914748159E-4</v>
      </c>
      <c r="O319" s="50">
        <f t="shared" ref="O319:X319" si="553">+O320</f>
        <v>0</v>
      </c>
      <c r="P319" s="50">
        <f t="shared" si="553"/>
        <v>7779293003.6999998</v>
      </c>
      <c r="Q319" s="50">
        <f t="shared" si="553"/>
        <v>783848996.30000019</v>
      </c>
      <c r="R319" s="50">
        <f t="shared" si="553"/>
        <v>7213944700.6999998</v>
      </c>
      <c r="S319" s="50">
        <f t="shared" si="553"/>
        <v>1349197299.3000002</v>
      </c>
      <c r="T319" s="50">
        <f t="shared" si="553"/>
        <v>565348303</v>
      </c>
      <c r="U319" s="50">
        <f t="shared" si="553"/>
        <v>2227007175.8099999</v>
      </c>
      <c r="V319" s="50">
        <f t="shared" si="553"/>
        <v>4986937524.8899994</v>
      </c>
      <c r="W319" s="50">
        <f t="shared" si="553"/>
        <v>2210264582.8099999</v>
      </c>
      <c r="X319" s="50">
        <f t="shared" si="553"/>
        <v>16742593</v>
      </c>
      <c r="Y319" s="52">
        <f t="shared" si="453"/>
        <v>0.8424413259408754</v>
      </c>
      <c r="Z319" s="52">
        <f t="shared" si="454"/>
        <v>0.26006892981688262</v>
      </c>
      <c r="AA319" s="52">
        <f t="shared" si="455"/>
        <v>0.25811373708505592</v>
      </c>
      <c r="AB319" s="52">
        <f t="shared" si="512"/>
        <v>0.30870865638794043</v>
      </c>
      <c r="AC319" s="53">
        <f t="shared" si="513"/>
        <v>0.9924820210810904</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54">+G320-H320-I320+J320-K320</f>
        <v>0</v>
      </c>
      <c r="M320" s="58">
        <v>8563142000</v>
      </c>
      <c r="N320" s="59">
        <f>M320/$M$345</f>
        <v>8.3531511914748159E-4</v>
      </c>
      <c r="O320" s="57">
        <v>0</v>
      </c>
      <c r="P320" s="58">
        <v>7779293003.6999998</v>
      </c>
      <c r="Q320" s="57">
        <f t="shared" ref="Q320" si="555">M320-P320</f>
        <v>783848996.30000019</v>
      </c>
      <c r="R320" s="58">
        <v>7213944700.6999998</v>
      </c>
      <c r="S320" s="57">
        <f>+M320-R320</f>
        <v>1349197299.3000002</v>
      </c>
      <c r="T320" s="57">
        <f>P320-R320</f>
        <v>565348303</v>
      </c>
      <c r="U320" s="58">
        <v>2227007175.8099999</v>
      </c>
      <c r="V320" s="57">
        <f t="shared" ref="V320" si="556">+R320-U320</f>
        <v>4986937524.8899994</v>
      </c>
      <c r="W320" s="58">
        <v>2210264582.8099999</v>
      </c>
      <c r="X320" s="60">
        <f t="shared" ref="X320" si="557">+U320-W320</f>
        <v>16742593</v>
      </c>
      <c r="Y320" s="61">
        <f t="shared" si="453"/>
        <v>0.8424413259408754</v>
      </c>
      <c r="Z320" s="61">
        <f t="shared" si="454"/>
        <v>0.26006892981688262</v>
      </c>
      <c r="AA320" s="61">
        <f t="shared" si="455"/>
        <v>0.25811373708505592</v>
      </c>
      <c r="AB320" s="61">
        <f t="shared" si="512"/>
        <v>0.30870865638794043</v>
      </c>
      <c r="AC320" s="62">
        <f t="shared" si="513"/>
        <v>0.9924820210810904</v>
      </c>
    </row>
    <row r="321" spans="1:29" ht="42" customHeight="1" x14ac:dyDescent="0.25">
      <c r="A321" s="46" t="s">
        <v>497</v>
      </c>
      <c r="B321" s="47" t="s">
        <v>38</v>
      </c>
      <c r="C321" s="47">
        <v>10</v>
      </c>
      <c r="D321" s="47" t="s">
        <v>39</v>
      </c>
      <c r="E321" s="48" t="s">
        <v>390</v>
      </c>
      <c r="F321" s="50">
        <f t="shared" ref="F321:X321" si="558">+F322</f>
        <v>1436858000</v>
      </c>
      <c r="G321" s="50">
        <f t="shared" si="558"/>
        <v>0</v>
      </c>
      <c r="H321" s="50">
        <f t="shared" si="558"/>
        <v>0</v>
      </c>
      <c r="I321" s="50">
        <f t="shared" si="558"/>
        <v>0</v>
      </c>
      <c r="J321" s="50">
        <f t="shared" si="558"/>
        <v>0</v>
      </c>
      <c r="K321" s="50">
        <f t="shared" si="558"/>
        <v>0</v>
      </c>
      <c r="L321" s="50">
        <f t="shared" si="554"/>
        <v>0</v>
      </c>
      <c r="M321" s="50">
        <f t="shared" si="558"/>
        <v>1436858000</v>
      </c>
      <c r="N321" s="95">
        <f t="shared" si="558"/>
        <v>1.4016224552483331E-4</v>
      </c>
      <c r="O321" s="50">
        <f t="shared" si="558"/>
        <v>0</v>
      </c>
      <c r="P321" s="50">
        <f t="shared" si="558"/>
        <v>1436857930</v>
      </c>
      <c r="Q321" s="50">
        <f t="shared" si="558"/>
        <v>70</v>
      </c>
      <c r="R321" s="50">
        <f t="shared" si="558"/>
        <v>1436857930</v>
      </c>
      <c r="S321" s="50">
        <f t="shared" si="558"/>
        <v>70</v>
      </c>
      <c r="T321" s="50">
        <f t="shared" si="558"/>
        <v>0</v>
      </c>
      <c r="U321" s="50">
        <f t="shared" si="558"/>
        <v>148310220</v>
      </c>
      <c r="V321" s="50">
        <f t="shared" si="558"/>
        <v>1288547710</v>
      </c>
      <c r="W321" s="50">
        <f t="shared" si="558"/>
        <v>0</v>
      </c>
      <c r="X321" s="50">
        <f t="shared" si="558"/>
        <v>148310220</v>
      </c>
      <c r="Y321" s="52">
        <f t="shared" si="453"/>
        <v>0.99999995128259023</v>
      </c>
      <c r="Z321" s="52">
        <f t="shared" si="454"/>
        <v>0.10321842520276882</v>
      </c>
      <c r="AA321" s="52">
        <f t="shared" si="455"/>
        <v>0</v>
      </c>
      <c r="AB321" s="52">
        <f t="shared" si="512"/>
        <v>0.10321843023130338</v>
      </c>
      <c r="AC321" s="53">
        <f t="shared" si="513"/>
        <v>0</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54"/>
        <v>0</v>
      </c>
      <c r="M322" s="58">
        <v>1436858000</v>
      </c>
      <c r="N322" s="59">
        <f t="shared" ref="N322:N327" si="559">M322/$M$345</f>
        <v>1.4016224552483331E-4</v>
      </c>
      <c r="O322" s="57">
        <v>0</v>
      </c>
      <c r="P322" s="58">
        <v>1436857930</v>
      </c>
      <c r="Q322" s="57">
        <f t="shared" ref="Q322" si="560">M322-P322</f>
        <v>70</v>
      </c>
      <c r="R322" s="58">
        <v>1436857930</v>
      </c>
      <c r="S322" s="57">
        <f>+M322-R322</f>
        <v>70</v>
      </c>
      <c r="T322" s="57">
        <f>P322-R322</f>
        <v>0</v>
      </c>
      <c r="U322" s="58">
        <v>148310220</v>
      </c>
      <c r="V322" s="57">
        <f t="shared" ref="V322" si="561">+R322-U322</f>
        <v>1288547710</v>
      </c>
      <c r="W322" s="58">
        <v>0</v>
      </c>
      <c r="X322" s="60">
        <f t="shared" ref="X322" si="562">+U322-W322</f>
        <v>148310220</v>
      </c>
      <c r="Y322" s="61">
        <f t="shared" si="453"/>
        <v>0.99999995128259023</v>
      </c>
      <c r="Z322" s="61">
        <f t="shared" si="454"/>
        <v>0.10321842520276882</v>
      </c>
      <c r="AA322" s="61">
        <f t="shared" si="455"/>
        <v>0</v>
      </c>
      <c r="AB322" s="61">
        <f t="shared" si="512"/>
        <v>0.10321843023130338</v>
      </c>
      <c r="AC322" s="62">
        <f t="shared" si="513"/>
        <v>0</v>
      </c>
    </row>
    <row r="323" spans="1:29" ht="66.75" customHeight="1" x14ac:dyDescent="0.25">
      <c r="A323" s="46" t="s">
        <v>495</v>
      </c>
      <c r="B323" s="47" t="s">
        <v>42</v>
      </c>
      <c r="C323" s="47">
        <v>20</v>
      </c>
      <c r="D323" s="47" t="s">
        <v>39</v>
      </c>
      <c r="E323" s="48" t="s">
        <v>496</v>
      </c>
      <c r="F323" s="50">
        <f>+F324+F326</f>
        <v>223290886376</v>
      </c>
      <c r="G323" s="50">
        <f t="shared" ref="G323:X323" si="563">+G324+G326</f>
        <v>0</v>
      </c>
      <c r="H323" s="50">
        <f t="shared" si="563"/>
        <v>0</v>
      </c>
      <c r="I323" s="50">
        <f t="shared" si="563"/>
        <v>0</v>
      </c>
      <c r="J323" s="50">
        <f t="shared" si="563"/>
        <v>6678407469</v>
      </c>
      <c r="K323" s="50">
        <f t="shared" si="563"/>
        <v>6678407469</v>
      </c>
      <c r="L323" s="50">
        <f t="shared" si="544"/>
        <v>0</v>
      </c>
      <c r="M323" s="50">
        <f t="shared" si="563"/>
        <v>223290886376</v>
      </c>
      <c r="N323" s="51">
        <f t="shared" si="559"/>
        <v>2.1781520539740577E-2</v>
      </c>
      <c r="O323" s="50">
        <f t="shared" si="563"/>
        <v>0</v>
      </c>
      <c r="P323" s="50">
        <f t="shared" si="563"/>
        <v>172408425104.10001</v>
      </c>
      <c r="Q323" s="50">
        <f t="shared" si="563"/>
        <v>50882461271.899986</v>
      </c>
      <c r="R323" s="50">
        <f t="shared" si="563"/>
        <v>120161889027.67</v>
      </c>
      <c r="S323" s="50">
        <f t="shared" si="563"/>
        <v>103128997348.33</v>
      </c>
      <c r="T323" s="50">
        <f t="shared" si="563"/>
        <v>52246536076.430016</v>
      </c>
      <c r="U323" s="50">
        <f t="shared" si="563"/>
        <v>6196132155.9300003</v>
      </c>
      <c r="V323" s="50">
        <f t="shared" si="563"/>
        <v>113965756871.73999</v>
      </c>
      <c r="W323" s="50">
        <f t="shared" si="563"/>
        <v>6196132155.9300003</v>
      </c>
      <c r="X323" s="50">
        <f t="shared" si="563"/>
        <v>0</v>
      </c>
      <c r="Y323" s="52">
        <f t="shared" si="453"/>
        <v>0.53814058861913938</v>
      </c>
      <c r="Z323" s="52">
        <f t="shared" si="454"/>
        <v>2.774914935621833E-2</v>
      </c>
      <c r="AA323" s="52">
        <f t="shared" si="455"/>
        <v>2.774914935621833E-2</v>
      </c>
      <c r="AB323" s="52">
        <f t="shared" si="512"/>
        <v>5.1564869744209832E-2</v>
      </c>
      <c r="AC323" s="53">
        <f t="shared" si="513"/>
        <v>1</v>
      </c>
    </row>
    <row r="324" spans="1:29" ht="42" customHeight="1" x14ac:dyDescent="0.25">
      <c r="A324" s="46" t="s">
        <v>499</v>
      </c>
      <c r="B324" s="47" t="s">
        <v>42</v>
      </c>
      <c r="C324" s="47">
        <v>20</v>
      </c>
      <c r="D324" s="47" t="s">
        <v>39</v>
      </c>
      <c r="E324" s="48" t="s">
        <v>393</v>
      </c>
      <c r="F324" s="50">
        <f t="shared" ref="F324:X324" si="564">+F325</f>
        <v>7126284000</v>
      </c>
      <c r="G324" s="50">
        <f t="shared" si="564"/>
        <v>0</v>
      </c>
      <c r="H324" s="50">
        <f t="shared" si="564"/>
        <v>0</v>
      </c>
      <c r="I324" s="50">
        <f t="shared" si="564"/>
        <v>0</v>
      </c>
      <c r="J324" s="50">
        <f t="shared" si="564"/>
        <v>6678407469</v>
      </c>
      <c r="K324" s="50">
        <f t="shared" si="564"/>
        <v>0</v>
      </c>
      <c r="L324" s="50">
        <f t="shared" si="544"/>
        <v>6678407469</v>
      </c>
      <c r="M324" s="50">
        <f t="shared" si="564"/>
        <v>13804691469</v>
      </c>
      <c r="N324" s="51">
        <f t="shared" si="559"/>
        <v>1.3466164054294508E-3</v>
      </c>
      <c r="O324" s="50">
        <f t="shared" si="564"/>
        <v>0</v>
      </c>
      <c r="P324" s="50">
        <f t="shared" si="564"/>
        <v>7718696667.3999996</v>
      </c>
      <c r="Q324" s="50">
        <f t="shared" si="564"/>
        <v>6085994801.6000004</v>
      </c>
      <c r="R324" s="50">
        <f t="shared" si="564"/>
        <v>7712857447.9700003</v>
      </c>
      <c r="S324" s="50">
        <f t="shared" si="564"/>
        <v>6091834021.0299997</v>
      </c>
      <c r="T324" s="50">
        <f t="shared" si="564"/>
        <v>5839219.4299993515</v>
      </c>
      <c r="U324" s="50">
        <f t="shared" si="564"/>
        <v>2070677459.5699999</v>
      </c>
      <c r="V324" s="50">
        <f t="shared" si="564"/>
        <v>5642179988.4000006</v>
      </c>
      <c r="W324" s="50">
        <f t="shared" si="564"/>
        <v>2070677459.5699999</v>
      </c>
      <c r="X324" s="50">
        <f t="shared" si="564"/>
        <v>0</v>
      </c>
      <c r="Y324" s="52">
        <f t="shared" si="453"/>
        <v>0.55871277277656628</v>
      </c>
      <c r="Z324" s="52">
        <f t="shared" si="454"/>
        <v>0.14999809769163919</v>
      </c>
      <c r="AA324" s="52">
        <f t="shared" si="455"/>
        <v>0.14999809769163919</v>
      </c>
      <c r="AB324" s="52">
        <f t="shared" si="512"/>
        <v>0.26847085837363632</v>
      </c>
      <c r="AC324" s="53">
        <f t="shared" si="513"/>
        <v>1</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44"/>
        <v>6678407469</v>
      </c>
      <c r="M325" s="57">
        <f>+F325+L325</f>
        <v>13804691469</v>
      </c>
      <c r="N325" s="59">
        <f t="shared" si="559"/>
        <v>1.3466164054294508E-3</v>
      </c>
      <c r="O325" s="57">
        <v>0</v>
      </c>
      <c r="P325" s="58">
        <v>7718696667.3999996</v>
      </c>
      <c r="Q325" s="57">
        <f t="shared" ref="Q325" si="565">M325-P325</f>
        <v>6085994801.6000004</v>
      </c>
      <c r="R325" s="58">
        <v>7712857447.9700003</v>
      </c>
      <c r="S325" s="109">
        <f>+M325-R325</f>
        <v>6091834021.0299997</v>
      </c>
      <c r="T325" s="57">
        <f>P325-R325</f>
        <v>5839219.4299993515</v>
      </c>
      <c r="U325" s="58">
        <v>2070677459.5699999</v>
      </c>
      <c r="V325" s="57">
        <f t="shared" ref="V325" si="566">+R325-U325</f>
        <v>5642179988.4000006</v>
      </c>
      <c r="W325" s="58">
        <v>2070677459.5699999</v>
      </c>
      <c r="X325" s="60">
        <f t="shared" ref="X325" si="567">+U325-W325</f>
        <v>0</v>
      </c>
      <c r="Y325" s="61">
        <f t="shared" si="453"/>
        <v>0.55871277277656628</v>
      </c>
      <c r="Z325" s="61">
        <f t="shared" si="454"/>
        <v>0.14999809769163919</v>
      </c>
      <c r="AA325" s="61">
        <f t="shared" si="455"/>
        <v>0.14999809769163919</v>
      </c>
      <c r="AB325" s="61">
        <f t="shared" si="512"/>
        <v>0.26847085837363632</v>
      </c>
      <c r="AC325" s="62">
        <f t="shared" si="513"/>
        <v>1</v>
      </c>
    </row>
    <row r="326" spans="1:29" ht="42" customHeight="1" x14ac:dyDescent="0.25">
      <c r="A326" s="46" t="s">
        <v>497</v>
      </c>
      <c r="B326" s="47" t="s">
        <v>42</v>
      </c>
      <c r="C326" s="47">
        <v>20</v>
      </c>
      <c r="D326" s="47" t="s">
        <v>39</v>
      </c>
      <c r="E326" s="48" t="s">
        <v>390</v>
      </c>
      <c r="F326" s="50">
        <f t="shared" ref="F326:X326" si="568">+F327</f>
        <v>216164602376</v>
      </c>
      <c r="G326" s="50">
        <f t="shared" si="568"/>
        <v>0</v>
      </c>
      <c r="H326" s="50">
        <f t="shared" si="568"/>
        <v>0</v>
      </c>
      <c r="I326" s="50">
        <f t="shared" si="568"/>
        <v>0</v>
      </c>
      <c r="J326" s="50">
        <f t="shared" si="568"/>
        <v>0</v>
      </c>
      <c r="K326" s="50">
        <f t="shared" si="568"/>
        <v>6678407469</v>
      </c>
      <c r="L326" s="50">
        <f t="shared" si="544"/>
        <v>-6678407469</v>
      </c>
      <c r="M326" s="50">
        <f t="shared" si="568"/>
        <v>209486194907</v>
      </c>
      <c r="N326" s="51">
        <f t="shared" si="559"/>
        <v>2.0434904134311128E-2</v>
      </c>
      <c r="O326" s="50">
        <f t="shared" si="568"/>
        <v>0</v>
      </c>
      <c r="P326" s="50">
        <f t="shared" si="568"/>
        <v>164689728436.70001</v>
      </c>
      <c r="Q326" s="50">
        <f t="shared" si="568"/>
        <v>44796466470.299988</v>
      </c>
      <c r="R326" s="50">
        <f t="shared" si="568"/>
        <v>112449031579.7</v>
      </c>
      <c r="S326" s="50">
        <f t="shared" si="568"/>
        <v>97037163327.300003</v>
      </c>
      <c r="T326" s="50">
        <f t="shared" si="568"/>
        <v>52240696857.000015</v>
      </c>
      <c r="U326" s="50">
        <f t="shared" si="568"/>
        <v>4125454696.3600001</v>
      </c>
      <c r="V326" s="50">
        <f t="shared" si="568"/>
        <v>108323576883.34</v>
      </c>
      <c r="W326" s="50">
        <f t="shared" si="568"/>
        <v>4125454696.3600001</v>
      </c>
      <c r="X326" s="50">
        <f t="shared" si="568"/>
        <v>0</v>
      </c>
      <c r="Y326" s="52">
        <f t="shared" si="453"/>
        <v>0.53678492575427705</v>
      </c>
      <c r="Z326" s="52">
        <f t="shared" si="454"/>
        <v>1.9693205550807145E-2</v>
      </c>
      <c r="AA326" s="52">
        <f t="shared" si="455"/>
        <v>1.9693205550807145E-2</v>
      </c>
      <c r="AB326" s="52">
        <f t="shared" si="512"/>
        <v>3.6687329703111046E-2</v>
      </c>
      <c r="AC326" s="53">
        <f t="shared" si="513"/>
        <v>1</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44"/>
        <v>-6678407469</v>
      </c>
      <c r="M327" s="58">
        <f>+F327+L327</f>
        <v>209486194907</v>
      </c>
      <c r="N327" s="59">
        <f t="shared" si="559"/>
        <v>2.0434904134311128E-2</v>
      </c>
      <c r="O327" s="57">
        <v>0</v>
      </c>
      <c r="P327" s="58">
        <v>164689728436.70001</v>
      </c>
      <c r="Q327" s="57">
        <f t="shared" ref="Q327" si="569">M327-P327</f>
        <v>44796466470.299988</v>
      </c>
      <c r="R327" s="58">
        <v>112449031579.7</v>
      </c>
      <c r="S327" s="109">
        <f>+M327-R327</f>
        <v>97037163327.300003</v>
      </c>
      <c r="T327" s="57">
        <f>P327-R327</f>
        <v>52240696857.000015</v>
      </c>
      <c r="U327" s="58">
        <v>4125454696.3600001</v>
      </c>
      <c r="V327" s="57">
        <f t="shared" ref="V327" si="570">+R327-U327</f>
        <v>108323576883.34</v>
      </c>
      <c r="W327" s="58">
        <v>4125454696.3600001</v>
      </c>
      <c r="X327" s="60">
        <f t="shared" ref="X327" si="571">+U327-W327</f>
        <v>0</v>
      </c>
      <c r="Y327" s="61">
        <f t="shared" si="453"/>
        <v>0.53678492575427705</v>
      </c>
      <c r="Z327" s="61">
        <f t="shared" si="454"/>
        <v>1.9693205550807145E-2</v>
      </c>
      <c r="AA327" s="61">
        <f t="shared" si="455"/>
        <v>1.9693205550807145E-2</v>
      </c>
      <c r="AB327" s="61">
        <f t="shared" si="512"/>
        <v>3.6687329703111046E-2</v>
      </c>
      <c r="AC327" s="62">
        <f t="shared" si="513"/>
        <v>1</v>
      </c>
    </row>
    <row r="328" spans="1:29" ht="77.25" customHeight="1" x14ac:dyDescent="0.25">
      <c r="A328" s="46" t="s">
        <v>495</v>
      </c>
      <c r="B328" s="47" t="s">
        <v>42</v>
      </c>
      <c r="C328" s="47">
        <v>21</v>
      </c>
      <c r="D328" s="47" t="s">
        <v>39</v>
      </c>
      <c r="E328" s="48" t="s">
        <v>496</v>
      </c>
      <c r="F328" s="50">
        <f>+F329+F331</f>
        <v>20765102999</v>
      </c>
      <c r="G328" s="50">
        <f t="shared" ref="G328:K328" si="572">+G329+G331</f>
        <v>0</v>
      </c>
      <c r="H328" s="50">
        <f t="shared" si="572"/>
        <v>0</v>
      </c>
      <c r="I328" s="50">
        <f t="shared" si="572"/>
        <v>0</v>
      </c>
      <c r="J328" s="50">
        <f t="shared" si="572"/>
        <v>13899643112</v>
      </c>
      <c r="K328" s="50">
        <f t="shared" si="572"/>
        <v>13899643112</v>
      </c>
      <c r="L328" s="50">
        <f t="shared" si="544"/>
        <v>0</v>
      </c>
      <c r="M328" s="50">
        <f t="shared" ref="M328:X328" si="573">+M329+M331</f>
        <v>20765102999</v>
      </c>
      <c r="N328" s="50">
        <f t="shared" si="573"/>
        <v>2.0255887950613701E-3</v>
      </c>
      <c r="O328" s="50">
        <f t="shared" si="573"/>
        <v>0</v>
      </c>
      <c r="P328" s="50">
        <f t="shared" si="573"/>
        <v>7360552102</v>
      </c>
      <c r="Q328" s="50">
        <f t="shared" si="573"/>
        <v>13404550897</v>
      </c>
      <c r="R328" s="50">
        <f t="shared" si="573"/>
        <v>7360552102</v>
      </c>
      <c r="S328" s="50">
        <f t="shared" si="573"/>
        <v>13404550897</v>
      </c>
      <c r="T328" s="50">
        <f t="shared" si="573"/>
        <v>0</v>
      </c>
      <c r="U328" s="50">
        <f t="shared" si="573"/>
        <v>1585121517</v>
      </c>
      <c r="V328" s="50">
        <f t="shared" si="573"/>
        <v>5775430585</v>
      </c>
      <c r="W328" s="50">
        <f t="shared" si="573"/>
        <v>1585121517</v>
      </c>
      <c r="X328" s="50">
        <f t="shared" si="573"/>
        <v>0</v>
      </c>
      <c r="Y328" s="52">
        <f t="shared" si="453"/>
        <v>0.35446740150311162</v>
      </c>
      <c r="Z328" s="52">
        <f t="shared" si="454"/>
        <v>7.6335836960516684E-2</v>
      </c>
      <c r="AA328" s="52">
        <f t="shared" si="455"/>
        <v>7.6335836960516684E-2</v>
      </c>
      <c r="AB328" s="52">
        <f t="shared" si="512"/>
        <v>0.21535361682573959</v>
      </c>
      <c r="AC328" s="53">
        <f t="shared" si="513"/>
        <v>1</v>
      </c>
    </row>
    <row r="329" spans="1:29" ht="42" customHeight="1" x14ac:dyDescent="0.25">
      <c r="A329" s="46" t="s">
        <v>499</v>
      </c>
      <c r="B329" s="47" t="s">
        <v>42</v>
      </c>
      <c r="C329" s="47">
        <v>21</v>
      </c>
      <c r="D329" s="47" t="s">
        <v>39</v>
      </c>
      <c r="E329" s="284" t="s">
        <v>393</v>
      </c>
      <c r="F329" s="50">
        <f>+F330</f>
        <v>19574067866</v>
      </c>
      <c r="G329" s="50">
        <f t="shared" ref="G329:M329" si="574">+G330</f>
        <v>0</v>
      </c>
      <c r="H329" s="50">
        <f t="shared" si="574"/>
        <v>0</v>
      </c>
      <c r="I329" s="50">
        <f t="shared" si="574"/>
        <v>0</v>
      </c>
      <c r="J329" s="50">
        <f t="shared" si="574"/>
        <v>0</v>
      </c>
      <c r="K329" s="50">
        <f t="shared" si="574"/>
        <v>13899643112</v>
      </c>
      <c r="L329" s="50">
        <f t="shared" si="544"/>
        <v>-13899643112</v>
      </c>
      <c r="M329" s="50">
        <f t="shared" si="574"/>
        <v>5674424754</v>
      </c>
      <c r="N329" s="51">
        <f t="shared" ref="N329:N344" si="575">M329/$M$345</f>
        <v>5.5352729050632684E-4</v>
      </c>
      <c r="O329" s="50">
        <f t="shared" ref="O329:X329" si="576">+O330</f>
        <v>0</v>
      </c>
      <c r="P329" s="50">
        <f t="shared" si="576"/>
        <v>5616283397</v>
      </c>
      <c r="Q329" s="50">
        <f t="shared" si="576"/>
        <v>58141357</v>
      </c>
      <c r="R329" s="50">
        <f t="shared" si="576"/>
        <v>5616283397</v>
      </c>
      <c r="S329" s="50">
        <f t="shared" si="576"/>
        <v>58141357</v>
      </c>
      <c r="T329" s="50">
        <f t="shared" si="576"/>
        <v>0</v>
      </c>
      <c r="U329" s="50">
        <f t="shared" si="576"/>
        <v>1585121517</v>
      </c>
      <c r="V329" s="50">
        <f t="shared" si="576"/>
        <v>4031161880</v>
      </c>
      <c r="W329" s="50">
        <f t="shared" si="576"/>
        <v>1585121517</v>
      </c>
      <c r="X329" s="50">
        <f t="shared" si="576"/>
        <v>0</v>
      </c>
      <c r="Y329" s="52">
        <f t="shared" ref="Y329:Y344" si="577">+R329/M329</f>
        <v>0.98975378835378591</v>
      </c>
      <c r="Z329" s="52">
        <f t="shared" ref="Z329:Z344" si="578">+U329/M329</f>
        <v>0.27934488264781737</v>
      </c>
      <c r="AA329" s="52">
        <f t="shared" ref="AA329:AA345" si="579">+W329/M329</f>
        <v>0.27934488264781737</v>
      </c>
      <c r="AB329" s="52">
        <f t="shared" si="512"/>
        <v>0.28223674002040394</v>
      </c>
      <c r="AC329" s="53">
        <f t="shared" si="513"/>
        <v>1</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44"/>
        <v>-13899643112</v>
      </c>
      <c r="M330" s="58">
        <f>+F330+L330</f>
        <v>5674424754</v>
      </c>
      <c r="N330" s="59">
        <f t="shared" si="575"/>
        <v>5.5352729050632684E-4</v>
      </c>
      <c r="O330" s="57">
        <v>0</v>
      </c>
      <c r="P330" s="58">
        <v>5616283397</v>
      </c>
      <c r="Q330" s="57">
        <f t="shared" ref="Q330" si="580">M330-P330</f>
        <v>58141357</v>
      </c>
      <c r="R330" s="58">
        <v>5616283397</v>
      </c>
      <c r="S330" s="57">
        <f>+M330-R330</f>
        <v>58141357</v>
      </c>
      <c r="T330" s="57">
        <f>P330-R330</f>
        <v>0</v>
      </c>
      <c r="U330" s="58">
        <v>1585121517</v>
      </c>
      <c r="V330" s="57">
        <f>+R330-U330</f>
        <v>4031161880</v>
      </c>
      <c r="W330" s="58">
        <v>1585121517</v>
      </c>
      <c r="X330" s="60">
        <f t="shared" ref="X330" si="581">+U330-W330</f>
        <v>0</v>
      </c>
      <c r="Y330" s="61">
        <f t="shared" si="577"/>
        <v>0.98975378835378591</v>
      </c>
      <c r="Z330" s="61">
        <f t="shared" si="578"/>
        <v>0.27934488264781737</v>
      </c>
      <c r="AA330" s="61">
        <f t="shared" si="579"/>
        <v>0.27934488264781737</v>
      </c>
      <c r="AB330" s="61">
        <f t="shared" si="512"/>
        <v>0.28223674002040394</v>
      </c>
      <c r="AC330" s="62">
        <f t="shared" si="513"/>
        <v>1</v>
      </c>
    </row>
    <row r="331" spans="1:29" ht="42" customHeight="1" x14ac:dyDescent="0.25">
      <c r="A331" s="46" t="s">
        <v>497</v>
      </c>
      <c r="B331" s="47" t="s">
        <v>42</v>
      </c>
      <c r="C331" s="47">
        <v>21</v>
      </c>
      <c r="D331" s="47" t="s">
        <v>39</v>
      </c>
      <c r="E331" s="284" t="s">
        <v>390</v>
      </c>
      <c r="F331" s="50">
        <f>+F332</f>
        <v>1191035133</v>
      </c>
      <c r="G331" s="50">
        <f t="shared" ref="G331:M331" si="582">+G332</f>
        <v>0</v>
      </c>
      <c r="H331" s="50">
        <f t="shared" si="582"/>
        <v>0</v>
      </c>
      <c r="I331" s="50">
        <f t="shared" si="582"/>
        <v>0</v>
      </c>
      <c r="J331" s="50">
        <f t="shared" si="582"/>
        <v>13899643112</v>
      </c>
      <c r="K331" s="50">
        <f t="shared" si="582"/>
        <v>0</v>
      </c>
      <c r="L331" s="50">
        <f t="shared" si="544"/>
        <v>13899643112</v>
      </c>
      <c r="M331" s="50">
        <f t="shared" si="582"/>
        <v>15090678245</v>
      </c>
      <c r="N331" s="51">
        <f t="shared" si="575"/>
        <v>1.4720615045550433E-3</v>
      </c>
      <c r="O331" s="50">
        <f t="shared" ref="O331:X331" si="583">+O332</f>
        <v>0</v>
      </c>
      <c r="P331" s="50">
        <f t="shared" si="583"/>
        <v>1744268705</v>
      </c>
      <c r="Q331" s="50">
        <f t="shared" si="583"/>
        <v>13346409540</v>
      </c>
      <c r="R331" s="50">
        <f t="shared" si="583"/>
        <v>1744268705</v>
      </c>
      <c r="S331" s="50">
        <f t="shared" si="583"/>
        <v>13346409540</v>
      </c>
      <c r="T331" s="50">
        <f t="shared" si="583"/>
        <v>0</v>
      </c>
      <c r="U331" s="50">
        <f t="shared" si="583"/>
        <v>0</v>
      </c>
      <c r="V331" s="50">
        <f t="shared" si="583"/>
        <v>1744268705</v>
      </c>
      <c r="W331" s="50">
        <f t="shared" si="583"/>
        <v>0</v>
      </c>
      <c r="X331" s="50">
        <f t="shared" si="583"/>
        <v>0</v>
      </c>
      <c r="Y331" s="52">
        <f t="shared" si="577"/>
        <v>0.11558583893192005</v>
      </c>
      <c r="Z331" s="52">
        <f t="shared" si="578"/>
        <v>0</v>
      </c>
      <c r="AA331" s="52">
        <f t="shared" si="579"/>
        <v>0</v>
      </c>
      <c r="AB331" s="52">
        <f t="shared" si="512"/>
        <v>0</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44"/>
        <v>13899643112</v>
      </c>
      <c r="M332" s="58">
        <f>+F332+L332</f>
        <v>15090678245</v>
      </c>
      <c r="N332" s="59">
        <f t="shared" si="575"/>
        <v>1.4720615045550433E-3</v>
      </c>
      <c r="O332" s="57">
        <v>0</v>
      </c>
      <c r="P332" s="58">
        <v>1744268705</v>
      </c>
      <c r="Q332" s="57">
        <f t="shared" ref="Q332" si="584">M332-P332</f>
        <v>13346409540</v>
      </c>
      <c r="R332" s="58">
        <v>1744268705</v>
      </c>
      <c r="S332" s="57">
        <f>+M332-R332</f>
        <v>13346409540</v>
      </c>
      <c r="T332" s="57">
        <f>P332-R332</f>
        <v>0</v>
      </c>
      <c r="U332" s="58">
        <v>0</v>
      </c>
      <c r="V332" s="57">
        <f>+R332-U332</f>
        <v>1744268705</v>
      </c>
      <c r="W332" s="58">
        <v>0</v>
      </c>
      <c r="X332" s="60">
        <f t="shared" ref="X332" si="585">+U332-W332</f>
        <v>0</v>
      </c>
      <c r="Y332" s="61">
        <f t="shared" si="577"/>
        <v>0.11558583893192005</v>
      </c>
      <c r="Z332" s="61">
        <f t="shared" si="578"/>
        <v>0</v>
      </c>
      <c r="AA332" s="61">
        <f t="shared" si="579"/>
        <v>0</v>
      </c>
      <c r="AB332" s="61">
        <f t="shared" si="512"/>
        <v>0</v>
      </c>
      <c r="AC332" s="62" t="s">
        <v>41</v>
      </c>
    </row>
    <row r="333" spans="1:29" ht="69.75" customHeight="1" x14ac:dyDescent="0.25">
      <c r="A333" s="46" t="s">
        <v>501</v>
      </c>
      <c r="B333" s="115" t="s">
        <v>38</v>
      </c>
      <c r="C333" s="47">
        <v>10</v>
      </c>
      <c r="D333" s="47" t="s">
        <v>39</v>
      </c>
      <c r="E333" s="105" t="s">
        <v>502</v>
      </c>
      <c r="F333" s="50">
        <f t="shared" ref="F333:U335" si="586">+F334</f>
        <v>8350000000</v>
      </c>
      <c r="G333" s="50">
        <f t="shared" si="586"/>
        <v>0</v>
      </c>
      <c r="H333" s="50">
        <f t="shared" si="586"/>
        <v>0</v>
      </c>
      <c r="I333" s="50">
        <f t="shared" si="586"/>
        <v>0</v>
      </c>
      <c r="J333" s="50">
        <f t="shared" si="586"/>
        <v>0</v>
      </c>
      <c r="K333" s="50">
        <f t="shared" si="586"/>
        <v>0</v>
      </c>
      <c r="L333" s="50">
        <f t="shared" si="544"/>
        <v>0</v>
      </c>
      <c r="M333" s="50">
        <f t="shared" si="586"/>
        <v>8350000000</v>
      </c>
      <c r="N333" s="51">
        <f t="shared" si="575"/>
        <v>8.1452359950138294E-4</v>
      </c>
      <c r="O333" s="50">
        <f t="shared" si="586"/>
        <v>0</v>
      </c>
      <c r="P333" s="50">
        <f t="shared" si="586"/>
        <v>6553012611.8400002</v>
      </c>
      <c r="Q333" s="50">
        <f t="shared" si="586"/>
        <v>1796987388.1599998</v>
      </c>
      <c r="R333" s="50">
        <f t="shared" si="586"/>
        <v>5938495449.7200003</v>
      </c>
      <c r="S333" s="50">
        <f t="shared" si="586"/>
        <v>2411504550.2799997</v>
      </c>
      <c r="T333" s="50">
        <f t="shared" si="586"/>
        <v>614517162.11999989</v>
      </c>
      <c r="U333" s="50">
        <f t="shared" si="586"/>
        <v>4068288964.7199998</v>
      </c>
      <c r="V333" s="50">
        <f t="shared" ref="V333:X335" si="587">+V334</f>
        <v>1870206485.0000005</v>
      </c>
      <c r="W333" s="50">
        <f t="shared" si="587"/>
        <v>2780914494.8800001</v>
      </c>
      <c r="X333" s="50">
        <f t="shared" si="587"/>
        <v>1287374469.8399997</v>
      </c>
      <c r="Y333" s="52">
        <f t="shared" si="577"/>
        <v>0.71119705984670667</v>
      </c>
      <c r="Z333" s="52">
        <f t="shared" si="578"/>
        <v>0.48722023529580838</v>
      </c>
      <c r="AA333" s="52">
        <f t="shared" si="579"/>
        <v>0.33304365208143716</v>
      </c>
      <c r="AB333" s="52">
        <f t="shared" si="512"/>
        <v>0.68507065453958027</v>
      </c>
      <c r="AC333" s="53">
        <f t="shared" si="513"/>
        <v>0.68355874398204075</v>
      </c>
    </row>
    <row r="334" spans="1:29" ht="78.75" customHeight="1" x14ac:dyDescent="0.25">
      <c r="A334" s="46" t="s">
        <v>503</v>
      </c>
      <c r="B334" s="115" t="s">
        <v>38</v>
      </c>
      <c r="C334" s="47">
        <v>10</v>
      </c>
      <c r="D334" s="47" t="s">
        <v>39</v>
      </c>
      <c r="E334" s="105" t="s">
        <v>258</v>
      </c>
      <c r="F334" s="50">
        <f t="shared" si="586"/>
        <v>8350000000</v>
      </c>
      <c r="G334" s="50">
        <f t="shared" si="586"/>
        <v>0</v>
      </c>
      <c r="H334" s="50">
        <f t="shared" si="586"/>
        <v>0</v>
      </c>
      <c r="I334" s="50">
        <f t="shared" si="586"/>
        <v>0</v>
      </c>
      <c r="J334" s="50">
        <f t="shared" si="586"/>
        <v>0</v>
      </c>
      <c r="K334" s="50">
        <f t="shared" si="586"/>
        <v>0</v>
      </c>
      <c r="L334" s="50">
        <f t="shared" si="544"/>
        <v>0</v>
      </c>
      <c r="M334" s="50">
        <f t="shared" si="586"/>
        <v>8350000000</v>
      </c>
      <c r="N334" s="51">
        <f t="shared" si="575"/>
        <v>8.1452359950138294E-4</v>
      </c>
      <c r="O334" s="50">
        <f t="shared" si="586"/>
        <v>0</v>
      </c>
      <c r="P334" s="50">
        <f t="shared" si="586"/>
        <v>6553012611.8400002</v>
      </c>
      <c r="Q334" s="50">
        <f t="shared" si="586"/>
        <v>1796987388.1599998</v>
      </c>
      <c r="R334" s="50">
        <f t="shared" si="586"/>
        <v>5938495449.7200003</v>
      </c>
      <c r="S334" s="50">
        <f t="shared" si="586"/>
        <v>2411504550.2799997</v>
      </c>
      <c r="T334" s="50">
        <f t="shared" si="586"/>
        <v>614517162.11999989</v>
      </c>
      <c r="U334" s="50">
        <f t="shared" si="586"/>
        <v>4068288964.7199998</v>
      </c>
      <c r="V334" s="50">
        <f t="shared" si="587"/>
        <v>1870206485.0000005</v>
      </c>
      <c r="W334" s="50">
        <f t="shared" si="587"/>
        <v>2780914494.8800001</v>
      </c>
      <c r="X334" s="50">
        <f t="shared" si="587"/>
        <v>1287374469.8399997</v>
      </c>
      <c r="Y334" s="52">
        <f t="shared" si="577"/>
        <v>0.71119705984670667</v>
      </c>
      <c r="Z334" s="52">
        <f t="shared" si="578"/>
        <v>0.48722023529580838</v>
      </c>
      <c r="AA334" s="52">
        <f t="shared" si="579"/>
        <v>0.33304365208143716</v>
      </c>
      <c r="AB334" s="52">
        <f t="shared" si="512"/>
        <v>0.68507065453958027</v>
      </c>
      <c r="AC334" s="53">
        <f t="shared" si="513"/>
        <v>0.68355874398204075</v>
      </c>
    </row>
    <row r="335" spans="1:29" ht="60" customHeight="1" x14ac:dyDescent="0.25">
      <c r="A335" s="46" t="s">
        <v>504</v>
      </c>
      <c r="B335" s="115" t="s">
        <v>38</v>
      </c>
      <c r="C335" s="47">
        <v>10</v>
      </c>
      <c r="D335" s="47" t="s">
        <v>39</v>
      </c>
      <c r="E335" s="105" t="s">
        <v>505</v>
      </c>
      <c r="F335" s="50">
        <f t="shared" si="586"/>
        <v>8350000000</v>
      </c>
      <c r="G335" s="50">
        <f t="shared" si="586"/>
        <v>0</v>
      </c>
      <c r="H335" s="50">
        <f t="shared" si="586"/>
        <v>0</v>
      </c>
      <c r="I335" s="50">
        <f t="shared" si="586"/>
        <v>0</v>
      </c>
      <c r="J335" s="50">
        <f t="shared" si="586"/>
        <v>0</v>
      </c>
      <c r="K335" s="50">
        <f t="shared" si="586"/>
        <v>0</v>
      </c>
      <c r="L335" s="50">
        <f t="shared" si="544"/>
        <v>0</v>
      </c>
      <c r="M335" s="50">
        <f t="shared" si="586"/>
        <v>8350000000</v>
      </c>
      <c r="N335" s="51">
        <f t="shared" si="575"/>
        <v>8.1452359950138294E-4</v>
      </c>
      <c r="O335" s="50">
        <f t="shared" si="586"/>
        <v>0</v>
      </c>
      <c r="P335" s="50">
        <f t="shared" si="586"/>
        <v>6553012611.8400002</v>
      </c>
      <c r="Q335" s="50">
        <f t="shared" si="586"/>
        <v>1796987388.1599998</v>
      </c>
      <c r="R335" s="50">
        <f t="shared" si="586"/>
        <v>5938495449.7200003</v>
      </c>
      <c r="S335" s="50">
        <f t="shared" si="586"/>
        <v>2411504550.2799997</v>
      </c>
      <c r="T335" s="50">
        <f t="shared" si="586"/>
        <v>614517162.11999989</v>
      </c>
      <c r="U335" s="50">
        <f t="shared" si="586"/>
        <v>4068288964.7199998</v>
      </c>
      <c r="V335" s="50">
        <f t="shared" si="587"/>
        <v>1870206485.0000005</v>
      </c>
      <c r="W335" s="50">
        <f t="shared" si="587"/>
        <v>2780914494.8800001</v>
      </c>
      <c r="X335" s="50">
        <f t="shared" si="587"/>
        <v>1287374469.8399997</v>
      </c>
      <c r="Y335" s="52">
        <f t="shared" si="577"/>
        <v>0.71119705984670667</v>
      </c>
      <c r="Z335" s="52">
        <f t="shared" si="578"/>
        <v>0.48722023529580838</v>
      </c>
      <c r="AA335" s="52">
        <f t="shared" si="579"/>
        <v>0.33304365208143716</v>
      </c>
      <c r="AB335" s="52">
        <f t="shared" si="512"/>
        <v>0.68507065453958027</v>
      </c>
      <c r="AC335" s="53">
        <f t="shared" si="513"/>
        <v>0.68355874398204075</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44"/>
        <v>0</v>
      </c>
      <c r="M336" s="58">
        <f>+F336+L336</f>
        <v>8350000000</v>
      </c>
      <c r="N336" s="59">
        <f t="shared" si="575"/>
        <v>8.1452359950138294E-4</v>
      </c>
      <c r="O336" s="57">
        <v>0</v>
      </c>
      <c r="P336" s="58">
        <v>6553012611.8400002</v>
      </c>
      <c r="Q336" s="57">
        <f t="shared" ref="Q336" si="588">M336-P336</f>
        <v>1796987388.1599998</v>
      </c>
      <c r="R336" s="58">
        <v>5938495449.7200003</v>
      </c>
      <c r="S336" s="109">
        <f>+M336-R336</f>
        <v>2411504550.2799997</v>
      </c>
      <c r="T336" s="57">
        <f>P336-R336</f>
        <v>614517162.11999989</v>
      </c>
      <c r="U336" s="57">
        <v>4068288964.7199998</v>
      </c>
      <c r="V336" s="57">
        <f>+R336-U336</f>
        <v>1870206485.0000005</v>
      </c>
      <c r="W336" s="57">
        <v>2780914494.8800001</v>
      </c>
      <c r="X336" s="60">
        <f t="shared" ref="X336" si="589">+U336-W336</f>
        <v>1287374469.8399997</v>
      </c>
      <c r="Y336" s="61">
        <f t="shared" si="577"/>
        <v>0.71119705984670667</v>
      </c>
      <c r="Z336" s="61">
        <f t="shared" si="578"/>
        <v>0.48722023529580838</v>
      </c>
      <c r="AA336" s="61">
        <f t="shared" si="579"/>
        <v>0.33304365208143716</v>
      </c>
      <c r="AB336" s="61">
        <f t="shared" si="512"/>
        <v>0.68507065453958027</v>
      </c>
      <c r="AC336" s="62">
        <f t="shared" si="513"/>
        <v>0.68355874398204075</v>
      </c>
    </row>
    <row r="337" spans="1:29" ht="79.5" customHeight="1" x14ac:dyDescent="0.25">
      <c r="A337" s="46" t="s">
        <v>507</v>
      </c>
      <c r="B337" s="115" t="s">
        <v>38</v>
      </c>
      <c r="C337" s="47">
        <v>10</v>
      </c>
      <c r="D337" s="47" t="s">
        <v>39</v>
      </c>
      <c r="E337" s="105" t="s">
        <v>508</v>
      </c>
      <c r="F337" s="50">
        <f t="shared" ref="F337:U339" si="590">+F338</f>
        <v>2050000000</v>
      </c>
      <c r="G337" s="50">
        <f t="shared" si="590"/>
        <v>0</v>
      </c>
      <c r="H337" s="50">
        <f t="shared" si="590"/>
        <v>0</v>
      </c>
      <c r="I337" s="50">
        <f t="shared" si="590"/>
        <v>0</v>
      </c>
      <c r="J337" s="50">
        <f t="shared" si="590"/>
        <v>0</v>
      </c>
      <c r="K337" s="50">
        <f t="shared" si="590"/>
        <v>0</v>
      </c>
      <c r="L337" s="50">
        <f t="shared" si="544"/>
        <v>0</v>
      </c>
      <c r="M337" s="50">
        <f t="shared" si="590"/>
        <v>2050000000</v>
      </c>
      <c r="N337" s="51">
        <f t="shared" si="575"/>
        <v>1.9997285975782456E-4</v>
      </c>
      <c r="O337" s="50">
        <f t="shared" si="590"/>
        <v>0</v>
      </c>
      <c r="P337" s="50">
        <f t="shared" si="590"/>
        <v>1796878399</v>
      </c>
      <c r="Q337" s="50">
        <f t="shared" si="590"/>
        <v>253121601</v>
      </c>
      <c r="R337" s="50">
        <f t="shared" si="590"/>
        <v>1559410242.1199999</v>
      </c>
      <c r="S337" s="50">
        <f t="shared" si="590"/>
        <v>490589757.88000011</v>
      </c>
      <c r="T337" s="50">
        <f t="shared" si="590"/>
        <v>237468156.88000011</v>
      </c>
      <c r="U337" s="50">
        <f t="shared" si="590"/>
        <v>467270358.12</v>
      </c>
      <c r="V337" s="50">
        <f t="shared" ref="T337:X339" si="591">+V338</f>
        <v>1092139884</v>
      </c>
      <c r="W337" s="50">
        <f t="shared" si="591"/>
        <v>467270358.12</v>
      </c>
      <c r="X337" s="50">
        <f t="shared" si="591"/>
        <v>0</v>
      </c>
      <c r="Y337" s="52">
        <f t="shared" si="577"/>
        <v>0.76068792298536581</v>
      </c>
      <c r="Z337" s="52">
        <f t="shared" si="578"/>
        <v>0.22793676005853658</v>
      </c>
      <c r="AA337" s="52">
        <f t="shared" si="579"/>
        <v>0.22793676005853658</v>
      </c>
      <c r="AB337" s="52">
        <f t="shared" si="512"/>
        <v>0.2996455618277532</v>
      </c>
      <c r="AC337" s="53">
        <f t="shared" si="513"/>
        <v>1</v>
      </c>
    </row>
    <row r="338" spans="1:29" ht="79.5" customHeight="1" x14ac:dyDescent="0.25">
      <c r="A338" s="46" t="s">
        <v>509</v>
      </c>
      <c r="B338" s="115" t="s">
        <v>38</v>
      </c>
      <c r="C338" s="47">
        <v>10</v>
      </c>
      <c r="D338" s="47" t="s">
        <v>39</v>
      </c>
      <c r="E338" s="105" t="s">
        <v>258</v>
      </c>
      <c r="F338" s="50">
        <f t="shared" si="590"/>
        <v>2050000000</v>
      </c>
      <c r="G338" s="50">
        <f t="shared" si="590"/>
        <v>0</v>
      </c>
      <c r="H338" s="50">
        <f t="shared" si="590"/>
        <v>0</v>
      </c>
      <c r="I338" s="50">
        <f t="shared" si="590"/>
        <v>0</v>
      </c>
      <c r="J338" s="50">
        <f t="shared" si="590"/>
        <v>0</v>
      </c>
      <c r="K338" s="50">
        <f t="shared" si="590"/>
        <v>0</v>
      </c>
      <c r="L338" s="50">
        <f t="shared" si="544"/>
        <v>0</v>
      </c>
      <c r="M338" s="50">
        <f t="shared" si="590"/>
        <v>2050000000</v>
      </c>
      <c r="N338" s="51">
        <f t="shared" si="575"/>
        <v>1.9997285975782456E-4</v>
      </c>
      <c r="O338" s="50">
        <f t="shared" si="590"/>
        <v>0</v>
      </c>
      <c r="P338" s="50">
        <f t="shared" si="590"/>
        <v>1796878399</v>
      </c>
      <c r="Q338" s="50">
        <f t="shared" si="590"/>
        <v>253121601</v>
      </c>
      <c r="R338" s="50">
        <f t="shared" si="590"/>
        <v>1559410242.1199999</v>
      </c>
      <c r="S338" s="50">
        <f t="shared" si="590"/>
        <v>490589757.88000011</v>
      </c>
      <c r="T338" s="50">
        <f t="shared" si="591"/>
        <v>237468156.88000011</v>
      </c>
      <c r="U338" s="50">
        <f t="shared" si="590"/>
        <v>467270358.12</v>
      </c>
      <c r="V338" s="50">
        <f t="shared" si="591"/>
        <v>1092139884</v>
      </c>
      <c r="W338" s="50">
        <f t="shared" si="591"/>
        <v>467270358.12</v>
      </c>
      <c r="X338" s="50">
        <f t="shared" si="591"/>
        <v>0</v>
      </c>
      <c r="Y338" s="52">
        <f t="shared" si="577"/>
        <v>0.76068792298536581</v>
      </c>
      <c r="Z338" s="52">
        <f t="shared" si="578"/>
        <v>0.22793676005853658</v>
      </c>
      <c r="AA338" s="52">
        <f t="shared" si="579"/>
        <v>0.22793676005853658</v>
      </c>
      <c r="AB338" s="52">
        <f t="shared" si="512"/>
        <v>0.2996455618277532</v>
      </c>
      <c r="AC338" s="53">
        <f t="shared" si="513"/>
        <v>1</v>
      </c>
    </row>
    <row r="339" spans="1:29" ht="42" customHeight="1" x14ac:dyDescent="0.25">
      <c r="A339" s="46" t="s">
        <v>510</v>
      </c>
      <c r="B339" s="115" t="s">
        <v>38</v>
      </c>
      <c r="C339" s="47">
        <v>10</v>
      </c>
      <c r="D339" s="47" t="s">
        <v>39</v>
      </c>
      <c r="E339" s="105" t="s">
        <v>511</v>
      </c>
      <c r="F339" s="50">
        <f t="shared" si="590"/>
        <v>2050000000</v>
      </c>
      <c r="G339" s="50">
        <f t="shared" si="590"/>
        <v>0</v>
      </c>
      <c r="H339" s="50">
        <f t="shared" si="590"/>
        <v>0</v>
      </c>
      <c r="I339" s="50">
        <f t="shared" si="590"/>
        <v>0</v>
      </c>
      <c r="J339" s="50">
        <f t="shared" si="590"/>
        <v>0</v>
      </c>
      <c r="K339" s="50">
        <f t="shared" si="590"/>
        <v>0</v>
      </c>
      <c r="L339" s="50">
        <f t="shared" si="544"/>
        <v>0</v>
      </c>
      <c r="M339" s="50">
        <f t="shared" si="590"/>
        <v>2050000000</v>
      </c>
      <c r="N339" s="51">
        <f t="shared" si="575"/>
        <v>1.9997285975782456E-4</v>
      </c>
      <c r="O339" s="50">
        <f t="shared" si="590"/>
        <v>0</v>
      </c>
      <c r="P339" s="50">
        <f t="shared" si="590"/>
        <v>1796878399</v>
      </c>
      <c r="Q339" s="50">
        <f t="shared" si="590"/>
        <v>253121601</v>
      </c>
      <c r="R339" s="50">
        <f t="shared" si="590"/>
        <v>1559410242.1199999</v>
      </c>
      <c r="S339" s="50">
        <f t="shared" si="590"/>
        <v>490589757.88000011</v>
      </c>
      <c r="T339" s="50">
        <f t="shared" si="591"/>
        <v>237468156.88000011</v>
      </c>
      <c r="U339" s="50">
        <f t="shared" si="590"/>
        <v>467270358.12</v>
      </c>
      <c r="V339" s="50">
        <f t="shared" si="591"/>
        <v>1092139884</v>
      </c>
      <c r="W339" s="50">
        <f t="shared" si="591"/>
        <v>467270358.12</v>
      </c>
      <c r="X339" s="50">
        <f t="shared" si="591"/>
        <v>0</v>
      </c>
      <c r="Y339" s="52">
        <f t="shared" si="577"/>
        <v>0.76068792298536581</v>
      </c>
      <c r="Z339" s="52">
        <f t="shared" si="578"/>
        <v>0.22793676005853658</v>
      </c>
      <c r="AA339" s="52">
        <f t="shared" si="579"/>
        <v>0.22793676005853658</v>
      </c>
      <c r="AB339" s="52">
        <f t="shared" si="512"/>
        <v>0.2996455618277532</v>
      </c>
      <c r="AC339" s="53">
        <f t="shared" si="513"/>
        <v>1</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44"/>
        <v>0</v>
      </c>
      <c r="M340" s="58">
        <f>+F340+L340</f>
        <v>2050000000</v>
      </c>
      <c r="N340" s="59">
        <f t="shared" si="575"/>
        <v>1.9997285975782456E-4</v>
      </c>
      <c r="O340" s="57">
        <v>0</v>
      </c>
      <c r="P340" s="57">
        <v>1796878399</v>
      </c>
      <c r="Q340" s="57">
        <f t="shared" ref="Q340" si="592">M340-P340</f>
        <v>253121601</v>
      </c>
      <c r="R340" s="57">
        <v>1559410242.1199999</v>
      </c>
      <c r="S340" s="109">
        <f>+M340-R340</f>
        <v>490589757.88000011</v>
      </c>
      <c r="T340" s="57">
        <f>P340-R340</f>
        <v>237468156.88000011</v>
      </c>
      <c r="U340" s="57">
        <v>467270358.12</v>
      </c>
      <c r="V340" s="57">
        <f>+R340-U340</f>
        <v>1092139884</v>
      </c>
      <c r="W340" s="57">
        <v>467270358.12</v>
      </c>
      <c r="X340" s="60">
        <f t="shared" ref="X340" si="593">+U340-W340</f>
        <v>0</v>
      </c>
      <c r="Y340" s="61">
        <f t="shared" si="577"/>
        <v>0.76068792298536581</v>
      </c>
      <c r="Z340" s="61">
        <f t="shared" si="578"/>
        <v>0.22793676005853658</v>
      </c>
      <c r="AA340" s="61">
        <f t="shared" si="579"/>
        <v>0.22793676005853658</v>
      </c>
      <c r="AB340" s="61">
        <f t="shared" si="512"/>
        <v>0.2996455618277532</v>
      </c>
      <c r="AC340" s="62">
        <f t="shared" si="513"/>
        <v>1</v>
      </c>
    </row>
    <row r="341" spans="1:29" ht="88.5" customHeight="1" x14ac:dyDescent="0.25">
      <c r="A341" s="46" t="s">
        <v>513</v>
      </c>
      <c r="B341" s="115" t="s">
        <v>38</v>
      </c>
      <c r="C341" s="47">
        <v>10</v>
      </c>
      <c r="D341" s="47" t="s">
        <v>39</v>
      </c>
      <c r="E341" s="105" t="s">
        <v>514</v>
      </c>
      <c r="F341" s="50">
        <f t="shared" ref="F341:U343" si="594">+F342</f>
        <v>1000000000</v>
      </c>
      <c r="G341" s="50">
        <f t="shared" si="594"/>
        <v>0</v>
      </c>
      <c r="H341" s="50">
        <f t="shared" si="594"/>
        <v>0</v>
      </c>
      <c r="I341" s="50">
        <f t="shared" si="594"/>
        <v>0</v>
      </c>
      <c r="J341" s="50">
        <f t="shared" si="594"/>
        <v>0</v>
      </c>
      <c r="K341" s="50">
        <f t="shared" si="594"/>
        <v>0</v>
      </c>
      <c r="L341" s="50">
        <f t="shared" si="544"/>
        <v>0</v>
      </c>
      <c r="M341" s="50">
        <f t="shared" si="594"/>
        <v>1000000000</v>
      </c>
      <c r="N341" s="51">
        <f t="shared" si="575"/>
        <v>9.7547736467231485E-5</v>
      </c>
      <c r="O341" s="50">
        <f t="shared" si="594"/>
        <v>0</v>
      </c>
      <c r="P341" s="50">
        <f t="shared" si="594"/>
        <v>996769000</v>
      </c>
      <c r="Q341" s="50">
        <f t="shared" si="594"/>
        <v>3231000</v>
      </c>
      <c r="R341" s="50">
        <f t="shared" si="594"/>
        <v>996734354.60000002</v>
      </c>
      <c r="S341" s="50">
        <f t="shared" si="594"/>
        <v>3265645.3999999762</v>
      </c>
      <c r="T341" s="50">
        <f t="shared" si="594"/>
        <v>34645.399999976158</v>
      </c>
      <c r="U341" s="50">
        <f t="shared" si="594"/>
        <v>296635021.60000002</v>
      </c>
      <c r="V341" s="50">
        <f t="shared" ref="P341:X343" si="595">+V342</f>
        <v>700099333</v>
      </c>
      <c r="W341" s="50">
        <f t="shared" si="595"/>
        <v>296635021.60000002</v>
      </c>
      <c r="X341" s="50">
        <f t="shared" si="595"/>
        <v>0</v>
      </c>
      <c r="Y341" s="52">
        <f t="shared" si="577"/>
        <v>0.99673435460000004</v>
      </c>
      <c r="Z341" s="52">
        <f t="shared" si="578"/>
        <v>0.29663502160000005</v>
      </c>
      <c r="AA341" s="52">
        <f t="shared" si="579"/>
        <v>0.29663502160000005</v>
      </c>
      <c r="AB341" s="52">
        <f t="shared" si="512"/>
        <v>0.29760690020466163</v>
      </c>
      <c r="AC341" s="53">
        <f t="shared" si="513"/>
        <v>1</v>
      </c>
    </row>
    <row r="342" spans="1:29" ht="75.75" customHeight="1" x14ac:dyDescent="0.25">
      <c r="A342" s="46" t="s">
        <v>515</v>
      </c>
      <c r="B342" s="115" t="s">
        <v>38</v>
      </c>
      <c r="C342" s="47">
        <v>10</v>
      </c>
      <c r="D342" s="47" t="s">
        <v>39</v>
      </c>
      <c r="E342" s="105" t="s">
        <v>516</v>
      </c>
      <c r="F342" s="50">
        <f t="shared" si="594"/>
        <v>1000000000</v>
      </c>
      <c r="G342" s="50">
        <f t="shared" si="594"/>
        <v>0</v>
      </c>
      <c r="H342" s="50">
        <f t="shared" si="594"/>
        <v>0</v>
      </c>
      <c r="I342" s="50">
        <f t="shared" si="594"/>
        <v>0</v>
      </c>
      <c r="J342" s="50">
        <f t="shared" si="594"/>
        <v>0</v>
      </c>
      <c r="K342" s="50">
        <f t="shared" si="594"/>
        <v>0</v>
      </c>
      <c r="L342" s="50">
        <f t="shared" si="544"/>
        <v>0</v>
      </c>
      <c r="M342" s="50">
        <f t="shared" si="594"/>
        <v>1000000000</v>
      </c>
      <c r="N342" s="51">
        <f t="shared" si="575"/>
        <v>9.7547736467231485E-5</v>
      </c>
      <c r="O342" s="50">
        <f t="shared" si="594"/>
        <v>0</v>
      </c>
      <c r="P342" s="50">
        <f t="shared" si="595"/>
        <v>996769000</v>
      </c>
      <c r="Q342" s="50">
        <f t="shared" si="595"/>
        <v>3231000</v>
      </c>
      <c r="R342" s="50">
        <f t="shared" si="595"/>
        <v>996734354.60000002</v>
      </c>
      <c r="S342" s="50">
        <f t="shared" si="595"/>
        <v>3265645.3999999762</v>
      </c>
      <c r="T342" s="50">
        <f t="shared" si="595"/>
        <v>34645.399999976158</v>
      </c>
      <c r="U342" s="50">
        <f t="shared" si="594"/>
        <v>296635021.60000002</v>
      </c>
      <c r="V342" s="50">
        <f t="shared" si="595"/>
        <v>700099333</v>
      </c>
      <c r="W342" s="50">
        <f t="shared" si="595"/>
        <v>296635021.60000002</v>
      </c>
      <c r="X342" s="50">
        <f t="shared" si="595"/>
        <v>0</v>
      </c>
      <c r="Y342" s="52">
        <f t="shared" si="577"/>
        <v>0.99673435460000004</v>
      </c>
      <c r="Z342" s="52">
        <f t="shared" si="578"/>
        <v>0.29663502160000005</v>
      </c>
      <c r="AA342" s="52">
        <f t="shared" si="579"/>
        <v>0.29663502160000005</v>
      </c>
      <c r="AB342" s="52">
        <f t="shared" si="512"/>
        <v>0.29760690020466163</v>
      </c>
      <c r="AC342" s="53">
        <f t="shared" si="513"/>
        <v>1</v>
      </c>
    </row>
    <row r="343" spans="1:29" ht="42" customHeight="1" x14ac:dyDescent="0.25">
      <c r="A343" s="46" t="s">
        <v>517</v>
      </c>
      <c r="B343" s="115" t="s">
        <v>38</v>
      </c>
      <c r="C343" s="47">
        <v>10</v>
      </c>
      <c r="D343" s="47" t="s">
        <v>39</v>
      </c>
      <c r="E343" s="105" t="s">
        <v>491</v>
      </c>
      <c r="F343" s="50">
        <f t="shared" si="594"/>
        <v>1000000000</v>
      </c>
      <c r="G343" s="50">
        <f t="shared" si="594"/>
        <v>0</v>
      </c>
      <c r="H343" s="50">
        <f t="shared" si="594"/>
        <v>0</v>
      </c>
      <c r="I343" s="50">
        <f t="shared" si="594"/>
        <v>0</v>
      </c>
      <c r="J343" s="50">
        <f t="shared" si="594"/>
        <v>0</v>
      </c>
      <c r="K343" s="50">
        <f t="shared" si="594"/>
        <v>0</v>
      </c>
      <c r="L343" s="50">
        <f t="shared" si="544"/>
        <v>0</v>
      </c>
      <c r="M343" s="50">
        <f t="shared" si="594"/>
        <v>1000000000</v>
      </c>
      <c r="N343" s="51">
        <f t="shared" si="575"/>
        <v>9.7547736467231485E-5</v>
      </c>
      <c r="O343" s="50">
        <f t="shared" si="594"/>
        <v>0</v>
      </c>
      <c r="P343" s="50">
        <f t="shared" si="595"/>
        <v>996769000</v>
      </c>
      <c r="Q343" s="50">
        <f t="shared" si="595"/>
        <v>3231000</v>
      </c>
      <c r="R343" s="50">
        <f t="shared" si="595"/>
        <v>996734354.60000002</v>
      </c>
      <c r="S343" s="50">
        <f t="shared" si="595"/>
        <v>3265645.3999999762</v>
      </c>
      <c r="T343" s="50">
        <f t="shared" si="595"/>
        <v>34645.399999976158</v>
      </c>
      <c r="U343" s="50">
        <f t="shared" si="594"/>
        <v>296635021.60000002</v>
      </c>
      <c r="V343" s="50">
        <f t="shared" si="595"/>
        <v>700099333</v>
      </c>
      <c r="W343" s="50">
        <f t="shared" si="595"/>
        <v>296635021.60000002</v>
      </c>
      <c r="X343" s="50">
        <f t="shared" si="595"/>
        <v>0</v>
      </c>
      <c r="Y343" s="52">
        <f t="shared" si="577"/>
        <v>0.99673435460000004</v>
      </c>
      <c r="Z343" s="52">
        <f t="shared" si="578"/>
        <v>0.29663502160000005</v>
      </c>
      <c r="AA343" s="52">
        <f t="shared" si="579"/>
        <v>0.29663502160000005</v>
      </c>
      <c r="AB343" s="52">
        <f t="shared" si="512"/>
        <v>0.29760690020466163</v>
      </c>
      <c r="AC343" s="53">
        <f t="shared" si="513"/>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44"/>
        <v>0</v>
      </c>
      <c r="M344" s="122">
        <f>+F344+L344</f>
        <v>1000000000</v>
      </c>
      <c r="N344" s="123">
        <f t="shared" si="575"/>
        <v>9.7547736467231485E-5</v>
      </c>
      <c r="O344" s="121">
        <v>0</v>
      </c>
      <c r="P344" s="121">
        <v>996769000</v>
      </c>
      <c r="Q344" s="57">
        <f t="shared" ref="Q344" si="596">M344-P344</f>
        <v>3231000</v>
      </c>
      <c r="R344" s="121">
        <v>996734354.60000002</v>
      </c>
      <c r="S344" s="109">
        <f>+M344-R344</f>
        <v>3265645.3999999762</v>
      </c>
      <c r="T344" s="57">
        <f>P344-R344</f>
        <v>34645.399999976158</v>
      </c>
      <c r="U344" s="121">
        <v>296635021.60000002</v>
      </c>
      <c r="V344" s="57">
        <f>+R344-U344</f>
        <v>700099333</v>
      </c>
      <c r="W344" s="121">
        <v>296635021.60000002</v>
      </c>
      <c r="X344" s="60">
        <f t="shared" ref="X344" si="597">+U344-W344</f>
        <v>0</v>
      </c>
      <c r="Y344" s="61">
        <f t="shared" si="577"/>
        <v>0.99673435460000004</v>
      </c>
      <c r="Z344" s="61">
        <f t="shared" si="578"/>
        <v>0.29663502160000005</v>
      </c>
      <c r="AA344" s="61">
        <f t="shared" si="579"/>
        <v>0.29663502160000005</v>
      </c>
      <c r="AB344" s="61">
        <f t="shared" si="512"/>
        <v>0.29760690020466163</v>
      </c>
      <c r="AC344" s="62">
        <f t="shared" si="513"/>
        <v>1</v>
      </c>
    </row>
    <row r="345" spans="1:29" ht="30.75" customHeight="1" thickBot="1" x14ac:dyDescent="0.3">
      <c r="A345" s="318" t="s">
        <v>519</v>
      </c>
      <c r="B345" s="319"/>
      <c r="C345" s="319"/>
      <c r="D345" s="319"/>
      <c r="E345" s="320"/>
      <c r="F345" s="28">
        <f t="shared" ref="F345:X345" si="598">+F9+F10+F111+F112+F120+F121+F122+F123</f>
        <v>10596552460394</v>
      </c>
      <c r="G345" s="28">
        <f t="shared" si="598"/>
        <v>0</v>
      </c>
      <c r="H345" s="28">
        <f t="shared" si="598"/>
        <v>0</v>
      </c>
      <c r="I345" s="28">
        <f t="shared" si="598"/>
        <v>345161334205</v>
      </c>
      <c r="J345" s="28">
        <f t="shared" si="598"/>
        <v>21259223864</v>
      </c>
      <c r="K345" s="28">
        <f t="shared" si="598"/>
        <v>21259223864</v>
      </c>
      <c r="L345" s="28">
        <f t="shared" si="598"/>
        <v>-345161334205</v>
      </c>
      <c r="M345" s="28">
        <f t="shared" si="598"/>
        <v>10251391126189</v>
      </c>
      <c r="N345" s="126">
        <f t="shared" si="598"/>
        <v>1</v>
      </c>
      <c r="O345" s="28">
        <f t="shared" si="598"/>
        <v>12281565410</v>
      </c>
      <c r="P345" s="28">
        <f t="shared" si="598"/>
        <v>7235649078445.2197</v>
      </c>
      <c r="Q345" s="28">
        <f t="shared" si="598"/>
        <v>3015742047743.7798</v>
      </c>
      <c r="R345" s="28">
        <f t="shared" si="598"/>
        <v>6781744864177.0488</v>
      </c>
      <c r="S345" s="28">
        <f t="shared" si="598"/>
        <v>3469646262011.9497</v>
      </c>
      <c r="T345" s="28">
        <f t="shared" si="598"/>
        <v>453904214268.16998</v>
      </c>
      <c r="U345" s="28">
        <f t="shared" si="598"/>
        <v>1095363625376.8101</v>
      </c>
      <c r="V345" s="28">
        <f t="shared" si="598"/>
        <v>5686381238800.2412</v>
      </c>
      <c r="W345" s="28">
        <f t="shared" si="598"/>
        <v>1020417539896.27</v>
      </c>
      <c r="X345" s="28">
        <f t="shared" si="598"/>
        <v>74946085480.539993</v>
      </c>
      <c r="Y345" s="126">
        <f>+R345/M345</f>
        <v>0.66154386079874339</v>
      </c>
      <c r="Z345" s="126">
        <f>+U345/M345</f>
        <v>0.10685024226404835</v>
      </c>
      <c r="AA345" s="126">
        <f t="shared" si="579"/>
        <v>9.9539421268342018E-2</v>
      </c>
      <c r="AB345" s="126">
        <f t="shared" si="512"/>
        <v>0.16151648982886505</v>
      </c>
      <c r="AC345" s="127">
        <f t="shared" si="513"/>
        <v>0.93157880748983402</v>
      </c>
    </row>
    <row r="346" spans="1:29" s="129" customFormat="1" ht="31.5" customHeight="1" thickBot="1" x14ac:dyDescent="0.3">
      <c r="A346" s="128" t="s">
        <v>520</v>
      </c>
      <c r="E346" s="130"/>
      <c r="F346" s="131"/>
      <c r="G346" s="131"/>
      <c r="H346" s="131"/>
      <c r="I346" s="131"/>
      <c r="J346" s="131"/>
      <c r="K346" s="131"/>
      <c r="L346" s="131"/>
      <c r="M346" s="131"/>
      <c r="N346" s="132"/>
      <c r="O346" s="131"/>
      <c r="P346" s="285"/>
      <c r="Q346" s="131"/>
      <c r="R346" s="131"/>
      <c r="S346" s="131"/>
      <c r="T346" s="131"/>
      <c r="U346" s="131"/>
      <c r="V346" s="131"/>
      <c r="W346" s="131"/>
      <c r="X346" s="131"/>
      <c r="Y346" s="133"/>
      <c r="Z346" s="133"/>
      <c r="AA346" s="133"/>
      <c r="AB346" s="133"/>
      <c r="AC346" s="133"/>
    </row>
    <row r="347" spans="1:29" ht="166.5" customHeight="1" thickBot="1" x14ac:dyDescent="0.3">
      <c r="A347" s="313" t="s">
        <v>521</v>
      </c>
      <c r="B347" s="314"/>
      <c r="C347" s="314"/>
      <c r="D347" s="314"/>
      <c r="E347" s="314"/>
      <c r="F347" s="314"/>
      <c r="G347" s="314"/>
      <c r="H347" s="314"/>
      <c r="I347" s="314"/>
      <c r="J347" s="314"/>
      <c r="K347" s="314"/>
      <c r="L347" s="314"/>
      <c r="M347" s="314"/>
      <c r="N347" s="314"/>
      <c r="O347" s="315"/>
      <c r="Q347" s="21"/>
      <c r="S347" s="20"/>
      <c r="T347" s="134"/>
      <c r="X347" s="289"/>
    </row>
    <row r="348" spans="1:29" s="136" customFormat="1" ht="16.5" customHeight="1" x14ac:dyDescent="0.25">
      <c r="A348" s="111" t="s">
        <v>619</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 ref="A246:A247"/>
    <mergeCell ref="D246:D247"/>
    <mergeCell ref="E246:E247"/>
    <mergeCell ref="A248:A249"/>
    <mergeCell ref="D248:D249"/>
    <mergeCell ref="E248:E249"/>
    <mergeCell ref="A232:A233"/>
    <mergeCell ref="E232:E233"/>
    <mergeCell ref="A234:A235"/>
    <mergeCell ref="E234:E235"/>
    <mergeCell ref="A236:A237"/>
    <mergeCell ref="D236:D237"/>
    <mergeCell ref="E236:E237"/>
    <mergeCell ref="A127:A129"/>
    <mergeCell ref="B127:B128"/>
    <mergeCell ref="D127:D129"/>
    <mergeCell ref="E127:E129"/>
    <mergeCell ref="A230:A231"/>
    <mergeCell ref="E230:E231"/>
    <mergeCell ref="A120:A123"/>
    <mergeCell ref="D120:D123"/>
    <mergeCell ref="E120:E123"/>
    <mergeCell ref="A124:A126"/>
    <mergeCell ref="B124:B125"/>
    <mergeCell ref="D124:D126"/>
    <mergeCell ref="E124:E126"/>
    <mergeCell ref="A111:A112"/>
    <mergeCell ref="B111:B112"/>
    <mergeCell ref="C111:C112"/>
    <mergeCell ref="E111:E112"/>
    <mergeCell ref="A113:A114"/>
    <mergeCell ref="B113:B114"/>
    <mergeCell ref="C113:C114"/>
    <mergeCell ref="E113:E114"/>
    <mergeCell ref="A94:A95"/>
    <mergeCell ref="D94:D95"/>
    <mergeCell ref="E94:E95"/>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2445-BB69-4308-88DB-C6C7C7368EE4}">
  <dimension ref="A1:AC351"/>
  <sheetViews>
    <sheetView zoomScale="71" zoomScaleNormal="71" workbookViewId="0">
      <pane xSplit="6" ySplit="8" topLeftCell="R9" activePane="bottomRight" state="frozen"/>
      <selection activeCell="B90" sqref="B90"/>
      <selection pane="topRight" activeCell="B90" sqref="B90"/>
      <selection pane="bottomLeft" activeCell="B90" sqref="B90"/>
      <selection pane="bottomRight" activeCell="S5" sqref="S5:T5"/>
    </sheetView>
  </sheetViews>
  <sheetFormatPr baseColWidth="10" defaultColWidth="11.42578125" defaultRowHeight="15.75" x14ac:dyDescent="0.25"/>
  <cols>
    <col min="1" max="1" width="47.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8.425781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626</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E6" s="287"/>
      <c r="F6" s="20"/>
      <c r="M6" s="20"/>
      <c r="P6" s="134"/>
      <c r="R6" s="21"/>
      <c r="U6" s="21"/>
      <c r="V6" s="14"/>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60"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+F104</f>
        <v>10647256000</v>
      </c>
      <c r="G9" s="28">
        <f t="shared" si="0"/>
        <v>0</v>
      </c>
      <c r="H9" s="28">
        <f t="shared" si="0"/>
        <v>0</v>
      </c>
      <c r="I9" s="28">
        <f t="shared" si="0"/>
        <v>0</v>
      </c>
      <c r="J9" s="28">
        <f t="shared" si="0"/>
        <v>115000000</v>
      </c>
      <c r="K9" s="28">
        <f t="shared" si="0"/>
        <v>115000000</v>
      </c>
      <c r="L9" s="28">
        <f t="shared" ref="L9:L74" si="1">+G9-H9-I9+J9-K9</f>
        <v>0</v>
      </c>
      <c r="M9" s="28">
        <f t="shared" ref="M9" si="2">+M104</f>
        <v>10647256000</v>
      </c>
      <c r="N9" s="29">
        <f t="shared" ref="N9:N53" si="3">M9/$M$345</f>
        <v>1.0386157223871493E-3</v>
      </c>
      <c r="O9" s="28">
        <f t="shared" ref="O9:X9" si="4">+O104</f>
        <v>0</v>
      </c>
      <c r="P9" s="28">
        <f t="shared" si="4"/>
        <v>9264110294.5599995</v>
      </c>
      <c r="Q9" s="28">
        <f t="shared" si="4"/>
        <v>1383145705.4399998</v>
      </c>
      <c r="R9" s="28">
        <f t="shared" si="4"/>
        <v>6673624779.9499998</v>
      </c>
      <c r="S9" s="28">
        <f t="shared" si="4"/>
        <v>3973631220.0500002</v>
      </c>
      <c r="T9" s="28">
        <f t="shared" si="4"/>
        <v>2590485514.6100006</v>
      </c>
      <c r="U9" s="28">
        <f t="shared" si="4"/>
        <v>6231024650.6800003</v>
      </c>
      <c r="V9" s="28">
        <f t="shared" si="4"/>
        <v>442600129.2699995</v>
      </c>
      <c r="W9" s="28">
        <f t="shared" si="4"/>
        <v>5998253658.5699997</v>
      </c>
      <c r="X9" s="28">
        <f t="shared" si="4"/>
        <v>232770992.11000061</v>
      </c>
      <c r="Y9" s="30">
        <f t="shared" ref="Y9:Y72" si="5">+R9/M9</f>
        <v>0.62679292955386812</v>
      </c>
      <c r="Z9" s="30">
        <f t="shared" ref="Z9:Z72" si="6">+U9/M9</f>
        <v>0.58522352150450785</v>
      </c>
      <c r="AA9" s="30">
        <f t="shared" ref="AA9:AA72" si="7">+W9/M9</f>
        <v>0.56336145750322897</v>
      </c>
      <c r="AB9" s="36">
        <f t="shared" ref="AB9:AB72" si="8">+U9/R9</f>
        <v>0.93367920075462862</v>
      </c>
      <c r="AC9" s="37">
        <f t="shared" ref="AC9:AC72" si="9">+W9/U9</f>
        <v>0.96264322400255664</v>
      </c>
    </row>
    <row r="10" spans="1:29" s="32" customFormat="1" ht="42.75" customHeight="1" thickBot="1" x14ac:dyDescent="0.3">
      <c r="A10" s="326"/>
      <c r="B10" s="33" t="s">
        <v>42</v>
      </c>
      <c r="C10" s="33">
        <v>20</v>
      </c>
      <c r="D10" s="353"/>
      <c r="E10" s="341"/>
      <c r="F10" s="34">
        <f t="shared" ref="F10:K10" si="10">+F11+F41+F95+F108</f>
        <v>128854066130</v>
      </c>
      <c r="G10" s="34">
        <f t="shared" si="10"/>
        <v>0</v>
      </c>
      <c r="H10" s="34">
        <f t="shared" si="10"/>
        <v>0</v>
      </c>
      <c r="I10" s="34">
        <f t="shared" si="10"/>
        <v>0</v>
      </c>
      <c r="J10" s="34">
        <f t="shared" si="10"/>
        <v>681173283</v>
      </c>
      <c r="K10" s="34">
        <f t="shared" si="10"/>
        <v>681173283</v>
      </c>
      <c r="L10" s="34">
        <f t="shared" si="1"/>
        <v>0</v>
      </c>
      <c r="M10" s="34">
        <f t="shared" ref="M10" si="11">+M11+M41+M95+M108</f>
        <v>128854066130</v>
      </c>
      <c r="N10" s="35">
        <f t="shared" si="3"/>
        <v>1.2569422485580458E-2</v>
      </c>
      <c r="O10" s="34">
        <f t="shared" ref="O10:X10" si="12">+O11+O41+O95+O108</f>
        <v>6357911050</v>
      </c>
      <c r="P10" s="34">
        <f t="shared" si="12"/>
        <v>99817261971.800003</v>
      </c>
      <c r="Q10" s="34">
        <f t="shared" si="12"/>
        <v>29036804158.200001</v>
      </c>
      <c r="R10" s="34">
        <f t="shared" si="12"/>
        <v>46399172558.619995</v>
      </c>
      <c r="S10" s="34">
        <f t="shared" si="12"/>
        <v>82454893571.380005</v>
      </c>
      <c r="T10" s="34">
        <f t="shared" si="12"/>
        <v>53418089413.18</v>
      </c>
      <c r="U10" s="34">
        <f t="shared" si="12"/>
        <v>41825919270.339996</v>
      </c>
      <c r="V10" s="34">
        <f t="shared" si="12"/>
        <v>4573253288.2799997</v>
      </c>
      <c r="W10" s="34">
        <f t="shared" si="12"/>
        <v>41810226670.339996</v>
      </c>
      <c r="X10" s="34">
        <f t="shared" si="12"/>
        <v>15692600</v>
      </c>
      <c r="Y10" s="36">
        <f>+R10/M10</f>
        <v>0.3600908683146109</v>
      </c>
      <c r="Z10" s="36">
        <f t="shared" si="6"/>
        <v>0.32459914169989879</v>
      </c>
      <c r="AA10" s="36">
        <f t="shared" si="7"/>
        <v>0.32447735586518428</v>
      </c>
      <c r="AB10" s="36">
        <f t="shared" si="8"/>
        <v>0.90143674906050919</v>
      </c>
      <c r="AC10" s="37">
        <f t="shared" si="9"/>
        <v>0.99962481159353433</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18142420</v>
      </c>
      <c r="K11" s="41">
        <f t="shared" si="13"/>
        <v>18142420</v>
      </c>
      <c r="L11" s="42">
        <f t="shared" si="1"/>
        <v>0</v>
      </c>
      <c r="M11" s="41">
        <f t="shared" si="13"/>
        <v>83734229386</v>
      </c>
      <c r="N11" s="43">
        <f t="shared" si="3"/>
        <v>8.1680845414322384E-3</v>
      </c>
      <c r="O11" s="41">
        <f t="shared" si="13"/>
        <v>6357911050</v>
      </c>
      <c r="P11" s="41">
        <f t="shared" si="13"/>
        <v>77376318336</v>
      </c>
      <c r="Q11" s="41">
        <f t="shared" si="13"/>
        <v>6357911050</v>
      </c>
      <c r="R11" s="41">
        <f t="shared" si="13"/>
        <v>31261948879.84</v>
      </c>
      <c r="S11" s="41">
        <f t="shared" si="13"/>
        <v>52472280506.160004</v>
      </c>
      <c r="T11" s="41">
        <f t="shared" si="13"/>
        <v>46114369456.160004</v>
      </c>
      <c r="U11" s="41">
        <f t="shared" si="13"/>
        <v>31261319253.84</v>
      </c>
      <c r="V11" s="41">
        <f t="shared" si="13"/>
        <v>629626</v>
      </c>
      <c r="W11" s="41">
        <f t="shared" si="13"/>
        <v>31261319253.84</v>
      </c>
      <c r="X11" s="41">
        <f t="shared" si="13"/>
        <v>0</v>
      </c>
      <c r="Y11" s="44">
        <f t="shared" si="5"/>
        <v>0.37334730502776758</v>
      </c>
      <c r="Z11" s="44">
        <f t="shared" si="6"/>
        <v>0.3733397856894442</v>
      </c>
      <c r="AA11" s="44">
        <f t="shared" si="7"/>
        <v>0.3733397856894442</v>
      </c>
      <c r="AB11" s="44">
        <f t="shared" si="8"/>
        <v>0.99997985966894065</v>
      </c>
      <c r="AC11" s="45">
        <f t="shared" si="9"/>
        <v>1</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18142420</v>
      </c>
      <c r="K12" s="49">
        <f t="shared" si="14"/>
        <v>18142420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31261948879.84</v>
      </c>
      <c r="S12" s="49">
        <f t="shared" si="15"/>
        <v>52472280506.160004</v>
      </c>
      <c r="T12" s="49">
        <f t="shared" si="15"/>
        <v>46114369456.160004</v>
      </c>
      <c r="U12" s="49">
        <f t="shared" si="15"/>
        <v>31261319253.84</v>
      </c>
      <c r="V12" s="49">
        <f t="shared" si="15"/>
        <v>629626</v>
      </c>
      <c r="W12" s="49">
        <f t="shared" si="15"/>
        <v>31261319253.84</v>
      </c>
      <c r="X12" s="49">
        <f t="shared" si="15"/>
        <v>0</v>
      </c>
      <c r="Y12" s="52">
        <f t="shared" si="5"/>
        <v>0.37334730502776758</v>
      </c>
      <c r="Z12" s="52">
        <f t="shared" si="6"/>
        <v>0.3733397856894442</v>
      </c>
      <c r="AA12" s="52">
        <f t="shared" si="7"/>
        <v>0.3733397856894442</v>
      </c>
      <c r="AB12" s="52">
        <f t="shared" si="8"/>
        <v>0.99997985966894065</v>
      </c>
      <c r="AC12" s="53">
        <f t="shared" si="9"/>
        <v>1</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18142420</v>
      </c>
      <c r="K13" s="49">
        <f t="shared" si="16"/>
        <v>18142420</v>
      </c>
      <c r="L13" s="50">
        <f t="shared" si="1"/>
        <v>0</v>
      </c>
      <c r="M13" s="49">
        <f t="shared" si="16"/>
        <v>52733623992</v>
      </c>
      <c r="N13" s="51">
        <f t="shared" si="3"/>
        <v>5.1440456561336915E-3</v>
      </c>
      <c r="O13" s="49">
        <f t="shared" si="16"/>
        <v>0</v>
      </c>
      <c r="P13" s="49">
        <f t="shared" si="16"/>
        <v>52733623992</v>
      </c>
      <c r="Q13" s="49">
        <f t="shared" si="16"/>
        <v>0</v>
      </c>
      <c r="R13" s="49">
        <f t="shared" si="16"/>
        <v>21216086509.759998</v>
      </c>
      <c r="S13" s="49">
        <f t="shared" si="16"/>
        <v>31517537482.240002</v>
      </c>
      <c r="T13" s="49">
        <f t="shared" si="16"/>
        <v>31517537482.240002</v>
      </c>
      <c r="U13" s="49">
        <f t="shared" si="16"/>
        <v>21215456883.759998</v>
      </c>
      <c r="V13" s="49">
        <f t="shared" si="16"/>
        <v>629626</v>
      </c>
      <c r="W13" s="49">
        <f t="shared" si="16"/>
        <v>21215456883.759998</v>
      </c>
      <c r="X13" s="49">
        <f t="shared" si="16"/>
        <v>0</v>
      </c>
      <c r="Y13" s="52">
        <f t="shared" si="5"/>
        <v>0.40232559235789678</v>
      </c>
      <c r="Z13" s="52">
        <f t="shared" si="6"/>
        <v>0.40231365261334034</v>
      </c>
      <c r="AA13" s="52">
        <f t="shared" si="7"/>
        <v>0.40231365261334034</v>
      </c>
      <c r="AB13" s="52">
        <f t="shared" si="8"/>
        <v>0.99997032317907875</v>
      </c>
      <c r="AC13" s="53">
        <f t="shared" si="9"/>
        <v>1</v>
      </c>
    </row>
    <row r="14" spans="1:29" ht="42" customHeight="1" x14ac:dyDescent="0.25">
      <c r="A14" s="46" t="s">
        <v>49</v>
      </c>
      <c r="B14" s="47" t="s">
        <v>42</v>
      </c>
      <c r="C14" s="47">
        <v>20</v>
      </c>
      <c r="D14" s="47" t="s">
        <v>39</v>
      </c>
      <c r="E14" s="48" t="s">
        <v>50</v>
      </c>
      <c r="F14" s="49">
        <f t="shared" ref="F14:K14" si="17">SUM(F15:F23)</f>
        <v>52733623992</v>
      </c>
      <c r="G14" s="49">
        <f t="shared" si="17"/>
        <v>0</v>
      </c>
      <c r="H14" s="49">
        <f t="shared" si="17"/>
        <v>0</v>
      </c>
      <c r="I14" s="49">
        <f t="shared" si="17"/>
        <v>0</v>
      </c>
      <c r="J14" s="49">
        <f t="shared" si="17"/>
        <v>18142420</v>
      </c>
      <c r="K14" s="49">
        <f t="shared" si="17"/>
        <v>18142420</v>
      </c>
      <c r="L14" s="50">
        <f t="shared" si="1"/>
        <v>0</v>
      </c>
      <c r="M14" s="49">
        <f t="shared" ref="M14" si="18">SUM(M15:M23)</f>
        <v>52733623992</v>
      </c>
      <c r="N14" s="51">
        <f t="shared" si="3"/>
        <v>5.1440456561336915E-3</v>
      </c>
      <c r="O14" s="49">
        <f t="shared" ref="O14:X14" si="19">SUM(O15:O23)</f>
        <v>0</v>
      </c>
      <c r="P14" s="49">
        <f t="shared" si="19"/>
        <v>52733623992</v>
      </c>
      <c r="Q14" s="49">
        <f t="shared" si="19"/>
        <v>0</v>
      </c>
      <c r="R14" s="49">
        <f t="shared" si="19"/>
        <v>21216086509.759998</v>
      </c>
      <c r="S14" s="49">
        <f t="shared" si="19"/>
        <v>31517537482.240002</v>
      </c>
      <c r="T14" s="49">
        <f t="shared" si="19"/>
        <v>31517537482.240002</v>
      </c>
      <c r="U14" s="49">
        <f t="shared" si="19"/>
        <v>21215456883.759998</v>
      </c>
      <c r="V14" s="49">
        <f t="shared" si="19"/>
        <v>629626</v>
      </c>
      <c r="W14" s="49">
        <f t="shared" si="19"/>
        <v>21215456883.759998</v>
      </c>
      <c r="X14" s="49">
        <f t="shared" si="19"/>
        <v>0</v>
      </c>
      <c r="Y14" s="52">
        <f t="shared" si="5"/>
        <v>0.40232559235789678</v>
      </c>
      <c r="Z14" s="52">
        <f t="shared" si="6"/>
        <v>0.40231365261334034</v>
      </c>
      <c r="AA14" s="52">
        <f t="shared" si="7"/>
        <v>0.40231365261334034</v>
      </c>
      <c r="AB14" s="52">
        <f t="shared" si="8"/>
        <v>0.99997032317907875</v>
      </c>
      <c r="AC14" s="53">
        <f t="shared" si="9"/>
        <v>1</v>
      </c>
    </row>
    <row r="15" spans="1:29" ht="42" customHeight="1" x14ac:dyDescent="0.25">
      <c r="A15" s="54" t="s">
        <v>51</v>
      </c>
      <c r="B15" s="55" t="s">
        <v>42</v>
      </c>
      <c r="C15" s="55">
        <v>20</v>
      </c>
      <c r="D15" s="55" t="s">
        <v>39</v>
      </c>
      <c r="E15" s="56" t="s">
        <v>52</v>
      </c>
      <c r="F15" s="57">
        <v>38721538266</v>
      </c>
      <c r="G15" s="57">
        <v>0</v>
      </c>
      <c r="H15" s="57">
        <v>0</v>
      </c>
      <c r="I15" s="57">
        <v>0</v>
      </c>
      <c r="J15" s="57">
        <v>0</v>
      </c>
      <c r="K15" s="57">
        <v>18142420</v>
      </c>
      <c r="L15" s="57">
        <f t="shared" si="1"/>
        <v>-18142420</v>
      </c>
      <c r="M15" s="58">
        <f t="shared" ref="M15:M23" si="20">+F15+L15</f>
        <v>38703395846</v>
      </c>
      <c r="N15" s="59">
        <f t="shared" si="3"/>
        <v>3.77542865837255E-3</v>
      </c>
      <c r="O15" s="57">
        <v>0</v>
      </c>
      <c r="P15" s="57">
        <v>38703395846</v>
      </c>
      <c r="Q15" s="57">
        <f>M15-P15</f>
        <v>0</v>
      </c>
      <c r="R15" s="57">
        <v>18228627230.619999</v>
      </c>
      <c r="S15" s="57">
        <f>+M15-R15</f>
        <v>20474768615.380001</v>
      </c>
      <c r="T15" s="57">
        <f>P15-R15</f>
        <v>20474768615.380001</v>
      </c>
      <c r="U15" s="57">
        <v>18227997604.619999</v>
      </c>
      <c r="V15" s="57">
        <f>+R15-U15</f>
        <v>629626</v>
      </c>
      <c r="W15" s="57">
        <v>18227997604.619999</v>
      </c>
      <c r="X15" s="60">
        <f>+U15-W15</f>
        <v>0</v>
      </c>
      <c r="Y15" s="61">
        <f t="shared" si="5"/>
        <v>0.47098263168305243</v>
      </c>
      <c r="Z15" s="61">
        <f t="shared" si="6"/>
        <v>0.47096636370484957</v>
      </c>
      <c r="AA15" s="61">
        <f t="shared" si="7"/>
        <v>0.47096636370484957</v>
      </c>
      <c r="AB15" s="61">
        <f t="shared" si="8"/>
        <v>0.99996545949445159</v>
      </c>
      <c r="AC15" s="62">
        <f t="shared" si="9"/>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0"/>
        <v>4145085069</v>
      </c>
      <c r="N16" s="59">
        <f t="shared" si="3"/>
        <v>4.0434366594506807E-4</v>
      </c>
      <c r="O16" s="57">
        <v>0</v>
      </c>
      <c r="P16" s="57">
        <v>4145085069</v>
      </c>
      <c r="Q16" s="57">
        <f t="shared" ref="Q16:Q23" si="21">M16-P16</f>
        <v>0</v>
      </c>
      <c r="R16" s="57">
        <v>1477733060</v>
      </c>
      <c r="S16" s="57">
        <f t="shared" ref="S16:S23" si="22">+M16-R16</f>
        <v>2667352009</v>
      </c>
      <c r="T16" s="57">
        <f t="shared" ref="T16:T23" si="23">P16-R16</f>
        <v>2667352009</v>
      </c>
      <c r="U16" s="57">
        <v>1477733060</v>
      </c>
      <c r="V16" s="57">
        <f t="shared" ref="V16:V31" si="24">+R16-U16</f>
        <v>0</v>
      </c>
      <c r="W16" s="57">
        <v>1477733060</v>
      </c>
      <c r="X16" s="60">
        <f t="shared" ref="X16:X23" si="25">+U16-W16</f>
        <v>0</v>
      </c>
      <c r="Y16" s="61">
        <f t="shared" si="5"/>
        <v>0.35650246868311014</v>
      </c>
      <c r="Z16" s="61">
        <f t="shared" si="6"/>
        <v>0.35650246868311014</v>
      </c>
      <c r="AA16" s="61">
        <f t="shared" si="7"/>
        <v>0.35650246868311014</v>
      </c>
      <c r="AB16" s="61">
        <f t="shared" si="8"/>
        <v>1</v>
      </c>
      <c r="AC16" s="62">
        <f t="shared" si="9"/>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0"/>
        <v>3506312</v>
      </c>
      <c r="N17" s="63">
        <f t="shared" si="3"/>
        <v>3.4203279894789137E-7</v>
      </c>
      <c r="O17" s="57">
        <v>0</v>
      </c>
      <c r="P17" s="57">
        <v>3506312</v>
      </c>
      <c r="Q17" s="57">
        <f t="shared" si="21"/>
        <v>0</v>
      </c>
      <c r="R17" s="57">
        <v>635142</v>
      </c>
      <c r="S17" s="57">
        <f t="shared" si="22"/>
        <v>2871170</v>
      </c>
      <c r="T17" s="57">
        <f t="shared" si="23"/>
        <v>2871170</v>
      </c>
      <c r="U17" s="57">
        <v>635142</v>
      </c>
      <c r="V17" s="57">
        <f t="shared" si="24"/>
        <v>0</v>
      </c>
      <c r="W17" s="57">
        <v>635142</v>
      </c>
      <c r="X17" s="60">
        <f t="shared" si="25"/>
        <v>0</v>
      </c>
      <c r="Y17" s="61">
        <f t="shared" si="5"/>
        <v>0.18114246535961431</v>
      </c>
      <c r="Z17" s="61">
        <f t="shared" si="6"/>
        <v>0.18114246535961431</v>
      </c>
      <c r="AA17" s="61">
        <f t="shared" si="7"/>
        <v>0.18114246535961431</v>
      </c>
      <c r="AB17" s="61">
        <f t="shared" si="8"/>
        <v>1</v>
      </c>
      <c r="AC17" s="62">
        <f t="shared" si="9"/>
        <v>1</v>
      </c>
    </row>
    <row r="18" spans="1:29" ht="42" customHeight="1" x14ac:dyDescent="0.25">
      <c r="A18" s="54" t="s">
        <v>57</v>
      </c>
      <c r="B18" s="55" t="s">
        <v>42</v>
      </c>
      <c r="C18" s="55">
        <v>20</v>
      </c>
      <c r="D18" s="55" t="s">
        <v>39</v>
      </c>
      <c r="E18" s="56" t="s">
        <v>58</v>
      </c>
      <c r="F18" s="57">
        <v>8220135</v>
      </c>
      <c r="G18" s="57">
        <v>0</v>
      </c>
      <c r="H18" s="57">
        <v>0</v>
      </c>
      <c r="I18" s="57">
        <v>0</v>
      </c>
      <c r="J18" s="57">
        <v>18142420</v>
      </c>
      <c r="K18" s="57">
        <v>0</v>
      </c>
      <c r="L18" s="57">
        <f t="shared" si="1"/>
        <v>18142420</v>
      </c>
      <c r="M18" s="58">
        <f t="shared" si="20"/>
        <v>26362555</v>
      </c>
      <c r="N18" s="64">
        <f t="shared" si="3"/>
        <v>2.5716075677428959E-6</v>
      </c>
      <c r="O18" s="57">
        <v>0</v>
      </c>
      <c r="P18" s="57">
        <v>26362555</v>
      </c>
      <c r="Q18" s="57">
        <f t="shared" si="21"/>
        <v>0</v>
      </c>
      <c r="R18" s="57">
        <v>11242489</v>
      </c>
      <c r="S18" s="57">
        <f t="shared" si="22"/>
        <v>15120066</v>
      </c>
      <c r="T18" s="57">
        <f t="shared" si="23"/>
        <v>15120066</v>
      </c>
      <c r="U18" s="57">
        <v>11242489</v>
      </c>
      <c r="V18" s="57">
        <f t="shared" si="24"/>
        <v>0</v>
      </c>
      <c r="W18" s="57">
        <v>11242489</v>
      </c>
      <c r="X18" s="60">
        <f t="shared" si="25"/>
        <v>0</v>
      </c>
      <c r="Y18" s="61">
        <f t="shared" si="5"/>
        <v>0.42645673000966711</v>
      </c>
      <c r="Z18" s="61">
        <f t="shared" si="6"/>
        <v>0.42645673000966711</v>
      </c>
      <c r="AA18" s="61">
        <f t="shared" si="7"/>
        <v>0.42645673000966711</v>
      </c>
      <c r="AB18" s="61">
        <f t="shared" si="8"/>
        <v>1</v>
      </c>
      <c r="AC18" s="62">
        <f t="shared" si="9"/>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1"/>
        <v>0</v>
      </c>
      <c r="R19" s="57">
        <v>31732988</v>
      </c>
      <c r="S19" s="57">
        <f t="shared" si="22"/>
        <v>1944399988</v>
      </c>
      <c r="T19" s="57">
        <f t="shared" si="23"/>
        <v>1944399988</v>
      </c>
      <c r="U19" s="57">
        <v>31732988</v>
      </c>
      <c r="V19" s="57">
        <f t="shared" si="24"/>
        <v>0</v>
      </c>
      <c r="W19" s="57">
        <v>31732988</v>
      </c>
      <c r="X19" s="60">
        <f t="shared" si="25"/>
        <v>0</v>
      </c>
      <c r="Y19" s="61">
        <f t="shared" si="5"/>
        <v>1.6058123813222577E-2</v>
      </c>
      <c r="Z19" s="61">
        <f t="shared" si="6"/>
        <v>1.6058123813222577E-2</v>
      </c>
      <c r="AA19" s="61">
        <f t="shared" si="7"/>
        <v>1.6058123813222577E-2</v>
      </c>
      <c r="AB19" s="61">
        <f t="shared" si="8"/>
        <v>1</v>
      </c>
      <c r="AC19" s="62">
        <f t="shared" si="9"/>
        <v>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0"/>
        <v>1456827907</v>
      </c>
      <c r="N20" s="59">
        <f t="shared" si="3"/>
        <v>1.4211026475014442E-4</v>
      </c>
      <c r="O20" s="57">
        <v>0</v>
      </c>
      <c r="P20" s="57">
        <v>1456827907</v>
      </c>
      <c r="Q20" s="57">
        <f t="shared" si="21"/>
        <v>0</v>
      </c>
      <c r="R20" s="57">
        <v>532271218.73000002</v>
      </c>
      <c r="S20" s="57">
        <f t="shared" si="22"/>
        <v>924556688.26999998</v>
      </c>
      <c r="T20" s="57">
        <f t="shared" si="23"/>
        <v>924556688.26999998</v>
      </c>
      <c r="U20" s="57">
        <v>532271218.73000002</v>
      </c>
      <c r="V20" s="57">
        <f t="shared" si="24"/>
        <v>0</v>
      </c>
      <c r="W20" s="57">
        <v>532271218.73000002</v>
      </c>
      <c r="X20" s="60">
        <f t="shared" si="25"/>
        <v>0</v>
      </c>
      <c r="Y20" s="61">
        <f t="shared" si="5"/>
        <v>0.36536314012963234</v>
      </c>
      <c r="Z20" s="61">
        <f t="shared" si="6"/>
        <v>0.36536314012963234</v>
      </c>
      <c r="AA20" s="61">
        <f t="shared" si="7"/>
        <v>0.36536314012963234</v>
      </c>
      <c r="AB20" s="61">
        <f t="shared" si="8"/>
        <v>1</v>
      </c>
      <c r="AC20" s="62">
        <f t="shared" si="9"/>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0"/>
        <v>194197353</v>
      </c>
      <c r="N21" s="65">
        <f t="shared" si="3"/>
        <v>1.8943512213077926E-5</v>
      </c>
      <c r="O21" s="57">
        <v>0</v>
      </c>
      <c r="P21" s="57">
        <v>194197353</v>
      </c>
      <c r="Q21" s="57">
        <f t="shared" si="21"/>
        <v>0</v>
      </c>
      <c r="R21" s="57">
        <v>51270962</v>
      </c>
      <c r="S21" s="57">
        <f t="shared" si="22"/>
        <v>142926391</v>
      </c>
      <c r="T21" s="57">
        <f t="shared" si="23"/>
        <v>142926391</v>
      </c>
      <c r="U21" s="57">
        <v>51270962</v>
      </c>
      <c r="V21" s="57">
        <f t="shared" si="24"/>
        <v>0</v>
      </c>
      <c r="W21" s="57">
        <v>51270962</v>
      </c>
      <c r="X21" s="60">
        <f t="shared" si="25"/>
        <v>0</v>
      </c>
      <c r="Y21" s="61">
        <f t="shared" si="5"/>
        <v>0.26401473144693172</v>
      </c>
      <c r="Z21" s="61">
        <f t="shared" si="6"/>
        <v>0.26401473144693172</v>
      </c>
      <c r="AA21" s="61">
        <f t="shared" si="7"/>
        <v>0.26401473144693172</v>
      </c>
      <c r="AB21" s="61">
        <f t="shared" si="8"/>
        <v>1</v>
      </c>
      <c r="AC21" s="62">
        <f t="shared" si="9"/>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0"/>
        <v>3935409545</v>
      </c>
      <c r="N22" s="59">
        <f t="shared" si="3"/>
        <v>3.8389029318628738E-4</v>
      </c>
      <c r="O22" s="57">
        <v>0</v>
      </c>
      <c r="P22" s="57">
        <v>3935409545</v>
      </c>
      <c r="Q22" s="57">
        <f t="shared" si="21"/>
        <v>0</v>
      </c>
      <c r="R22" s="57">
        <v>32383595</v>
      </c>
      <c r="S22" s="57">
        <f t="shared" si="22"/>
        <v>3903025950</v>
      </c>
      <c r="T22" s="57">
        <f t="shared" si="23"/>
        <v>3903025950</v>
      </c>
      <c r="U22" s="57">
        <v>32383595</v>
      </c>
      <c r="V22" s="57">
        <f t="shared" si="24"/>
        <v>0</v>
      </c>
      <c r="W22" s="57">
        <v>32383595</v>
      </c>
      <c r="X22" s="60">
        <f t="shared" si="25"/>
        <v>0</v>
      </c>
      <c r="Y22" s="61">
        <f t="shared" si="5"/>
        <v>8.2287738111383787E-3</v>
      </c>
      <c r="Z22" s="61">
        <f t="shared" si="6"/>
        <v>8.2287738111383787E-3</v>
      </c>
      <c r="AA22" s="61">
        <f t="shared" si="7"/>
        <v>8.2287738111383787E-3</v>
      </c>
      <c r="AB22" s="61">
        <f t="shared" si="8"/>
        <v>1</v>
      </c>
      <c r="AC22" s="62">
        <f t="shared" si="9"/>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0"/>
        <v>2292706429</v>
      </c>
      <c r="N23" s="59">
        <f t="shared" si="3"/>
        <v>2.2364832253281939E-4</v>
      </c>
      <c r="O23" s="57">
        <v>0</v>
      </c>
      <c r="P23" s="57">
        <v>2292706429</v>
      </c>
      <c r="Q23" s="57">
        <f t="shared" si="21"/>
        <v>0</v>
      </c>
      <c r="R23" s="57">
        <v>850189824.40999997</v>
      </c>
      <c r="S23" s="57">
        <f t="shared" si="22"/>
        <v>1442516604.5900002</v>
      </c>
      <c r="T23" s="57">
        <f t="shared" si="23"/>
        <v>1442516604.5900002</v>
      </c>
      <c r="U23" s="57">
        <v>850189824.40999997</v>
      </c>
      <c r="V23" s="57">
        <f t="shared" si="24"/>
        <v>0</v>
      </c>
      <c r="W23" s="57">
        <v>850189824.40999997</v>
      </c>
      <c r="X23" s="60">
        <f t="shared" si="25"/>
        <v>0</v>
      </c>
      <c r="Y23" s="61">
        <f t="shared" si="5"/>
        <v>0.37082367531059074</v>
      </c>
      <c r="Z23" s="61">
        <f t="shared" si="6"/>
        <v>0.37082367531059074</v>
      </c>
      <c r="AA23" s="61">
        <f t="shared" si="7"/>
        <v>0.37082367531059074</v>
      </c>
      <c r="AB23" s="61">
        <f t="shared" si="8"/>
        <v>1</v>
      </c>
      <c r="AC23" s="62">
        <f t="shared" si="9"/>
        <v>1</v>
      </c>
    </row>
    <row r="24" spans="1:29" ht="42" customHeight="1" x14ac:dyDescent="0.25">
      <c r="A24" s="46" t="s">
        <v>69</v>
      </c>
      <c r="B24" s="47" t="s">
        <v>42</v>
      </c>
      <c r="C24" s="47">
        <v>20</v>
      </c>
      <c r="D24" s="47" t="s">
        <v>39</v>
      </c>
      <c r="E24" s="48" t="s">
        <v>70</v>
      </c>
      <c r="F24" s="49">
        <f t="shared" ref="F24:X24" si="26">SUM(F25:F31)</f>
        <v>18396307560</v>
      </c>
      <c r="G24" s="49">
        <f t="shared" si="26"/>
        <v>0</v>
      </c>
      <c r="H24" s="49">
        <f t="shared" si="26"/>
        <v>0</v>
      </c>
      <c r="I24" s="49">
        <f t="shared" si="26"/>
        <v>0</v>
      </c>
      <c r="J24" s="49">
        <f t="shared" si="26"/>
        <v>0</v>
      </c>
      <c r="K24" s="49">
        <f t="shared" si="26"/>
        <v>0</v>
      </c>
      <c r="L24" s="50">
        <f t="shared" si="1"/>
        <v>0</v>
      </c>
      <c r="M24" s="49">
        <f t="shared" si="26"/>
        <v>18396307560</v>
      </c>
      <c r="N24" s="51">
        <f t="shared" si="3"/>
        <v>1.7945181618330183E-3</v>
      </c>
      <c r="O24" s="49">
        <f t="shared" si="26"/>
        <v>0</v>
      </c>
      <c r="P24" s="49">
        <f t="shared" si="26"/>
        <v>18396307560</v>
      </c>
      <c r="Q24" s="49">
        <f t="shared" si="26"/>
        <v>0</v>
      </c>
      <c r="R24" s="49">
        <f t="shared" si="26"/>
        <v>6998811941.8099995</v>
      </c>
      <c r="S24" s="49">
        <f t="shared" si="26"/>
        <v>11397495618.189999</v>
      </c>
      <c r="T24" s="49">
        <f t="shared" si="26"/>
        <v>11397495618.189999</v>
      </c>
      <c r="U24" s="49">
        <f t="shared" si="26"/>
        <v>6998811941.8099995</v>
      </c>
      <c r="V24" s="49">
        <f t="shared" si="26"/>
        <v>0</v>
      </c>
      <c r="W24" s="49">
        <f t="shared" si="26"/>
        <v>6998811941.8099995</v>
      </c>
      <c r="X24" s="49">
        <f t="shared" si="26"/>
        <v>0</v>
      </c>
      <c r="Y24" s="52">
        <f t="shared" si="5"/>
        <v>0.38044656075591288</v>
      </c>
      <c r="Z24" s="52">
        <f t="shared" si="6"/>
        <v>0.38044656075591288</v>
      </c>
      <c r="AA24" s="52">
        <f t="shared" si="7"/>
        <v>0.38044656075591288</v>
      </c>
      <c r="AB24" s="52">
        <f t="shared" si="8"/>
        <v>1</v>
      </c>
      <c r="AC24" s="53">
        <f t="shared" si="9"/>
        <v>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7">+F25+L25</f>
        <v>5533645481</v>
      </c>
      <c r="N25" s="59">
        <f t="shared" si="3"/>
        <v>5.3979459108367443E-4</v>
      </c>
      <c r="O25" s="57">
        <v>0</v>
      </c>
      <c r="P25" s="57">
        <v>5533645481</v>
      </c>
      <c r="Q25" s="57">
        <f t="shared" ref="Q25:Q31" si="28">M25-P25</f>
        <v>0</v>
      </c>
      <c r="R25" s="57">
        <v>2166522970.8000002</v>
      </c>
      <c r="S25" s="57">
        <f t="shared" ref="S25:S31" si="29">+M25-R25</f>
        <v>3367122510.1999998</v>
      </c>
      <c r="T25" s="57">
        <f t="shared" ref="T25:T31" si="30">P25-R25</f>
        <v>3367122510.1999998</v>
      </c>
      <c r="U25" s="57">
        <v>2166522970.8000002</v>
      </c>
      <c r="V25" s="57">
        <f t="shared" si="24"/>
        <v>0</v>
      </c>
      <c r="W25" s="57">
        <v>2166522970.8000002</v>
      </c>
      <c r="X25" s="60">
        <f>+U25-W25</f>
        <v>0</v>
      </c>
      <c r="Y25" s="61">
        <f t="shared" si="5"/>
        <v>0.39151820951285121</v>
      </c>
      <c r="Z25" s="61">
        <f t="shared" si="6"/>
        <v>0.39151820951285121</v>
      </c>
      <c r="AA25" s="61">
        <f t="shared" si="7"/>
        <v>0.39151820951285121</v>
      </c>
      <c r="AB25" s="61">
        <f t="shared" si="8"/>
        <v>1</v>
      </c>
      <c r="AC25" s="62">
        <f t="shared" si="9"/>
        <v>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7"/>
        <v>3919665549</v>
      </c>
      <c r="N26" s="59">
        <f t="shared" si="3"/>
        <v>3.8235450201353822E-4</v>
      </c>
      <c r="O26" s="57">
        <v>0</v>
      </c>
      <c r="P26" s="57">
        <v>3919665549</v>
      </c>
      <c r="Q26" s="57">
        <f t="shared" si="28"/>
        <v>0</v>
      </c>
      <c r="R26" s="57">
        <v>1534893508.4000001</v>
      </c>
      <c r="S26" s="57">
        <f t="shared" si="29"/>
        <v>2384772040.5999999</v>
      </c>
      <c r="T26" s="57">
        <f t="shared" si="30"/>
        <v>2384772040.5999999</v>
      </c>
      <c r="U26" s="57">
        <v>1534893508.4000001</v>
      </c>
      <c r="V26" s="57">
        <f t="shared" si="24"/>
        <v>0</v>
      </c>
      <c r="W26" s="57">
        <v>1534893508.4000001</v>
      </c>
      <c r="X26" s="60">
        <f t="shared" ref="X26:X31" si="31">+U26-W26</f>
        <v>0</v>
      </c>
      <c r="Y26" s="61">
        <f t="shared" si="5"/>
        <v>0.39158787636654052</v>
      </c>
      <c r="Z26" s="61">
        <f t="shared" si="6"/>
        <v>0.39158787636654052</v>
      </c>
      <c r="AA26" s="61">
        <f t="shared" si="7"/>
        <v>0.39158787636654052</v>
      </c>
      <c r="AB26" s="61">
        <f t="shared" si="8"/>
        <v>1</v>
      </c>
      <c r="AC26" s="62">
        <f t="shared" si="9"/>
        <v>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7"/>
        <v>4516776816</v>
      </c>
      <c r="N27" s="59">
        <f t="shared" si="3"/>
        <v>4.4060135452846891E-4</v>
      </c>
      <c r="O27" s="57">
        <v>0</v>
      </c>
      <c r="P27" s="57">
        <v>4516776816</v>
      </c>
      <c r="Q27" s="57">
        <f t="shared" si="28"/>
        <v>0</v>
      </c>
      <c r="R27" s="57">
        <v>1536205366.01</v>
      </c>
      <c r="S27" s="57">
        <f t="shared" si="29"/>
        <v>2980571449.9899998</v>
      </c>
      <c r="T27" s="57">
        <f t="shared" si="30"/>
        <v>2980571449.9899998</v>
      </c>
      <c r="U27" s="57">
        <v>1536205366.01</v>
      </c>
      <c r="V27" s="57">
        <f t="shared" si="24"/>
        <v>0</v>
      </c>
      <c r="W27" s="57">
        <v>1536205366.01</v>
      </c>
      <c r="X27" s="60">
        <f t="shared" si="31"/>
        <v>0</v>
      </c>
      <c r="Y27" s="61">
        <f t="shared" si="5"/>
        <v>0.34011097483679609</v>
      </c>
      <c r="Z27" s="61">
        <f t="shared" si="6"/>
        <v>0.34011097483679609</v>
      </c>
      <c r="AA27" s="61">
        <f t="shared" si="7"/>
        <v>0.34011097483679609</v>
      </c>
      <c r="AB27" s="61">
        <f t="shared" si="8"/>
        <v>1</v>
      </c>
      <c r="AC27" s="62">
        <f t="shared" si="9"/>
        <v>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7"/>
        <v>1844548494</v>
      </c>
      <c r="N28" s="59">
        <f t="shared" si="3"/>
        <v>1.7993153039374074E-4</v>
      </c>
      <c r="O28" s="57">
        <v>0</v>
      </c>
      <c r="P28" s="57">
        <v>1844548494</v>
      </c>
      <c r="Q28" s="57">
        <f t="shared" si="28"/>
        <v>0</v>
      </c>
      <c r="R28" s="57">
        <v>734705867.60000002</v>
      </c>
      <c r="S28" s="57">
        <f t="shared" si="29"/>
        <v>1109842626.4000001</v>
      </c>
      <c r="T28" s="57">
        <f t="shared" si="30"/>
        <v>1109842626.4000001</v>
      </c>
      <c r="U28" s="57">
        <v>734705867.60000002</v>
      </c>
      <c r="V28" s="57">
        <f t="shared" si="24"/>
        <v>0</v>
      </c>
      <c r="W28" s="57">
        <v>734705867.60000002</v>
      </c>
      <c r="X28" s="60">
        <f t="shared" si="31"/>
        <v>0</v>
      </c>
      <c r="Y28" s="61">
        <f t="shared" si="5"/>
        <v>0.39831203678833721</v>
      </c>
      <c r="Z28" s="61">
        <f t="shared" si="6"/>
        <v>0.39831203678833721</v>
      </c>
      <c r="AA28" s="61">
        <f t="shared" si="7"/>
        <v>0.39831203678833721</v>
      </c>
      <c r="AB28" s="61">
        <f t="shared" si="8"/>
        <v>1</v>
      </c>
      <c r="AC28" s="62">
        <f t="shared" si="9"/>
        <v>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7"/>
        <v>275985603</v>
      </c>
      <c r="N29" s="65">
        <f t="shared" si="3"/>
        <v>2.6921770870193974E-5</v>
      </c>
      <c r="O29" s="57">
        <v>0</v>
      </c>
      <c r="P29" s="57">
        <v>275985603</v>
      </c>
      <c r="Q29" s="57">
        <f t="shared" si="28"/>
        <v>0</v>
      </c>
      <c r="R29" s="57">
        <v>108056063.40000001</v>
      </c>
      <c r="S29" s="57">
        <f t="shared" si="29"/>
        <v>167929539.59999999</v>
      </c>
      <c r="T29" s="57">
        <f t="shared" si="30"/>
        <v>167929539.59999999</v>
      </c>
      <c r="U29" s="57">
        <v>108056063.40000001</v>
      </c>
      <c r="V29" s="57">
        <f t="shared" si="24"/>
        <v>0</v>
      </c>
      <c r="W29" s="57">
        <v>108056063.40000001</v>
      </c>
      <c r="X29" s="60">
        <f t="shared" si="31"/>
        <v>0</v>
      </c>
      <c r="Y29" s="61">
        <f t="shared" si="5"/>
        <v>0.39152789937379451</v>
      </c>
      <c r="Z29" s="61">
        <f t="shared" si="6"/>
        <v>0.39152789937379451</v>
      </c>
      <c r="AA29" s="61">
        <f t="shared" si="7"/>
        <v>0.39152789937379451</v>
      </c>
      <c r="AB29" s="61">
        <f t="shared" si="8"/>
        <v>1</v>
      </c>
      <c r="AC29" s="62">
        <f t="shared" si="9"/>
        <v>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7"/>
        <v>1383411370</v>
      </c>
      <c r="N30" s="59">
        <f t="shared" si="3"/>
        <v>1.3494864774653167E-4</v>
      </c>
      <c r="O30" s="57">
        <v>0</v>
      </c>
      <c r="P30" s="57">
        <v>1383411370</v>
      </c>
      <c r="Q30" s="57">
        <f t="shared" si="28"/>
        <v>0</v>
      </c>
      <c r="R30" s="57">
        <v>544195939.20000005</v>
      </c>
      <c r="S30" s="57">
        <f t="shared" si="29"/>
        <v>839215430.79999995</v>
      </c>
      <c r="T30" s="57">
        <f t="shared" si="30"/>
        <v>839215430.79999995</v>
      </c>
      <c r="U30" s="57">
        <v>544195939.20000005</v>
      </c>
      <c r="V30" s="57">
        <f t="shared" si="24"/>
        <v>0</v>
      </c>
      <c r="W30" s="57">
        <v>544195939.20000005</v>
      </c>
      <c r="X30" s="60">
        <f t="shared" si="31"/>
        <v>0</v>
      </c>
      <c r="Y30" s="61">
        <f t="shared" si="5"/>
        <v>0.39337246389698244</v>
      </c>
      <c r="Z30" s="61">
        <f t="shared" si="6"/>
        <v>0.39337246389698244</v>
      </c>
      <c r="AA30" s="61">
        <f t="shared" si="7"/>
        <v>0.39337246389698244</v>
      </c>
      <c r="AB30" s="61">
        <f t="shared" si="8"/>
        <v>1</v>
      </c>
      <c r="AC30" s="62">
        <f t="shared" si="9"/>
        <v>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7"/>
        <v>922274247</v>
      </c>
      <c r="N31" s="59">
        <f t="shared" si="3"/>
        <v>8.9965765196870368E-5</v>
      </c>
      <c r="O31" s="57">
        <v>0</v>
      </c>
      <c r="P31" s="57">
        <v>922274247</v>
      </c>
      <c r="Q31" s="57">
        <f t="shared" si="28"/>
        <v>0</v>
      </c>
      <c r="R31" s="57">
        <v>374232226.39999998</v>
      </c>
      <c r="S31" s="57">
        <f t="shared" si="29"/>
        <v>548042020.60000002</v>
      </c>
      <c r="T31" s="57">
        <f t="shared" si="30"/>
        <v>548042020.60000002</v>
      </c>
      <c r="U31" s="57">
        <v>374232226.39999998</v>
      </c>
      <c r="V31" s="57">
        <f t="shared" si="24"/>
        <v>0</v>
      </c>
      <c r="W31" s="57">
        <v>374232226.39999998</v>
      </c>
      <c r="X31" s="60">
        <f t="shared" si="31"/>
        <v>0</v>
      </c>
      <c r="Y31" s="61">
        <f t="shared" si="5"/>
        <v>0.40577108990879152</v>
      </c>
      <c r="Z31" s="61">
        <f t="shared" si="6"/>
        <v>0.40577108990879152</v>
      </c>
      <c r="AA31" s="61">
        <f t="shared" si="7"/>
        <v>0.40577108990879152</v>
      </c>
      <c r="AB31" s="61">
        <f t="shared" si="8"/>
        <v>1</v>
      </c>
      <c r="AC31" s="62">
        <f t="shared" si="9"/>
        <v>1</v>
      </c>
    </row>
    <row r="32" spans="1:29" ht="48" customHeight="1" x14ac:dyDescent="0.25">
      <c r="A32" s="46" t="s">
        <v>85</v>
      </c>
      <c r="B32" s="47" t="s">
        <v>42</v>
      </c>
      <c r="C32" s="47">
        <v>20</v>
      </c>
      <c r="D32" s="47" t="s">
        <v>39</v>
      </c>
      <c r="E32" s="48" t="s">
        <v>86</v>
      </c>
      <c r="F32" s="49">
        <f t="shared" ref="F32:K32" si="32">+F33+F37+F38</f>
        <v>6246386784</v>
      </c>
      <c r="G32" s="49">
        <f t="shared" si="32"/>
        <v>0</v>
      </c>
      <c r="H32" s="49">
        <f t="shared" si="32"/>
        <v>0</v>
      </c>
      <c r="I32" s="49">
        <f t="shared" si="32"/>
        <v>0</v>
      </c>
      <c r="J32" s="49">
        <f t="shared" si="32"/>
        <v>0</v>
      </c>
      <c r="K32" s="49">
        <f t="shared" si="32"/>
        <v>0</v>
      </c>
      <c r="L32" s="50">
        <f t="shared" si="1"/>
        <v>0</v>
      </c>
      <c r="M32" s="49">
        <f>+M33+M37+M38</f>
        <v>6246386784</v>
      </c>
      <c r="N32" s="51">
        <f t="shared" si="3"/>
        <v>6.0932089187802965E-4</v>
      </c>
      <c r="O32" s="49">
        <f t="shared" ref="O32:X32" si="33">+O33+O37+O38</f>
        <v>0</v>
      </c>
      <c r="P32" s="49">
        <f t="shared" si="33"/>
        <v>6246386784</v>
      </c>
      <c r="Q32" s="49">
        <f t="shared" si="33"/>
        <v>0</v>
      </c>
      <c r="R32" s="49">
        <f t="shared" si="33"/>
        <v>3047050428.27</v>
      </c>
      <c r="S32" s="49">
        <f t="shared" si="33"/>
        <v>3199336355.73</v>
      </c>
      <c r="T32" s="49">
        <f t="shared" si="33"/>
        <v>3199336355.73</v>
      </c>
      <c r="U32" s="49">
        <f t="shared" si="33"/>
        <v>3047050428.27</v>
      </c>
      <c r="V32" s="49">
        <f t="shared" si="33"/>
        <v>0</v>
      </c>
      <c r="W32" s="49">
        <f t="shared" si="33"/>
        <v>3047050428.27</v>
      </c>
      <c r="X32" s="49">
        <f t="shared" si="33"/>
        <v>0</v>
      </c>
      <c r="Y32" s="52">
        <f t="shared" si="5"/>
        <v>0.48781007863217202</v>
      </c>
      <c r="Z32" s="52">
        <f t="shared" si="6"/>
        <v>0.48781007863217202</v>
      </c>
      <c r="AA32" s="52">
        <f t="shared" si="7"/>
        <v>0.48781007863217202</v>
      </c>
      <c r="AB32" s="52">
        <f t="shared" si="8"/>
        <v>1</v>
      </c>
      <c r="AC32" s="53">
        <f t="shared" si="9"/>
        <v>1</v>
      </c>
    </row>
    <row r="33" spans="1:29" s="32" customFormat="1" ht="42" customHeight="1" x14ac:dyDescent="0.25">
      <c r="A33" s="46" t="s">
        <v>87</v>
      </c>
      <c r="B33" s="47" t="s">
        <v>42</v>
      </c>
      <c r="C33" s="47">
        <v>20</v>
      </c>
      <c r="D33" s="47" t="s">
        <v>39</v>
      </c>
      <c r="E33" s="48" t="s">
        <v>88</v>
      </c>
      <c r="F33" s="49">
        <f>+F34+F35+F36</f>
        <v>3581381152</v>
      </c>
      <c r="G33" s="49">
        <f t="shared" ref="G33:K33" si="34">+G34+G35+G36</f>
        <v>0</v>
      </c>
      <c r="H33" s="49">
        <f t="shared" si="34"/>
        <v>0</v>
      </c>
      <c r="I33" s="49">
        <f t="shared" si="34"/>
        <v>0</v>
      </c>
      <c r="J33" s="49">
        <f t="shared" si="34"/>
        <v>0</v>
      </c>
      <c r="K33" s="49">
        <f t="shared" si="34"/>
        <v>0</v>
      </c>
      <c r="L33" s="50">
        <f t="shared" si="1"/>
        <v>0</v>
      </c>
      <c r="M33" s="49">
        <f>+M34+M35+M36</f>
        <v>3581381152</v>
      </c>
      <c r="N33" s="51">
        <f t="shared" si="3"/>
        <v>3.4935562480400593E-4</v>
      </c>
      <c r="O33" s="49">
        <f t="shared" ref="O33:X33" si="35">+O34+O35+O36</f>
        <v>0</v>
      </c>
      <c r="P33" s="49">
        <f t="shared" si="35"/>
        <v>3581381152</v>
      </c>
      <c r="Q33" s="49">
        <f t="shared" si="35"/>
        <v>0</v>
      </c>
      <c r="R33" s="49">
        <f t="shared" si="35"/>
        <v>1408071742.27</v>
      </c>
      <c r="S33" s="49">
        <f t="shared" si="35"/>
        <v>2173309409.73</v>
      </c>
      <c r="T33" s="49">
        <f t="shared" si="35"/>
        <v>2173309409.73</v>
      </c>
      <c r="U33" s="49">
        <f t="shared" si="35"/>
        <v>1408071742.27</v>
      </c>
      <c r="V33" s="49">
        <f t="shared" si="35"/>
        <v>0</v>
      </c>
      <c r="W33" s="49">
        <f t="shared" si="35"/>
        <v>1408071742.27</v>
      </c>
      <c r="X33" s="49">
        <f t="shared" si="35"/>
        <v>0</v>
      </c>
      <c r="Y33" s="52">
        <f t="shared" si="5"/>
        <v>0.393164447599684</v>
      </c>
      <c r="Z33" s="52">
        <f t="shared" si="6"/>
        <v>0.393164447599684</v>
      </c>
      <c r="AA33" s="52">
        <f t="shared" si="7"/>
        <v>0.393164447599684</v>
      </c>
      <c r="AB33" s="52">
        <f t="shared" si="8"/>
        <v>1</v>
      </c>
      <c r="AC33" s="53">
        <f t="shared" si="9"/>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6">+F34+L34</f>
        <v>2327977181</v>
      </c>
      <c r="N34" s="59">
        <f t="shared" si="3"/>
        <v>2.2708890455391646E-4</v>
      </c>
      <c r="O34" s="57">
        <v>0</v>
      </c>
      <c r="P34" s="57">
        <v>2327977181</v>
      </c>
      <c r="Q34" s="57">
        <f t="shared" ref="Q34:Q40" si="37">M34-P34</f>
        <v>0</v>
      </c>
      <c r="R34" s="57">
        <v>1146541450.27</v>
      </c>
      <c r="S34" s="57">
        <f t="shared" ref="S34:S39" si="38">+M34-R34</f>
        <v>1181435730.73</v>
      </c>
      <c r="T34" s="57">
        <f t="shared" ref="T34:T40" si="39">P34-R34</f>
        <v>1181435730.73</v>
      </c>
      <c r="U34" s="57">
        <v>1146541450.27</v>
      </c>
      <c r="V34" s="57">
        <f t="shared" ref="V34:V40" si="40">+R34-U34</f>
        <v>0</v>
      </c>
      <c r="W34" s="57">
        <v>1146541450.27</v>
      </c>
      <c r="X34" s="60">
        <f t="shared" ref="X34:X40" si="41">+U34-W34</f>
        <v>0</v>
      </c>
      <c r="Y34" s="61">
        <f t="shared" si="5"/>
        <v>0.49250545049479161</v>
      </c>
      <c r="Z34" s="61">
        <f t="shared" si="6"/>
        <v>0.49250545049479161</v>
      </c>
      <c r="AA34" s="61">
        <f t="shared" si="7"/>
        <v>0.49250545049479161</v>
      </c>
      <c r="AB34" s="61">
        <f t="shared" si="8"/>
        <v>1</v>
      </c>
      <c r="AC34" s="62">
        <f t="shared" si="9"/>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6"/>
        <v>980776140</v>
      </c>
      <c r="N35" s="59">
        <f t="shared" si="3"/>
        <v>9.5672492438068541E-5</v>
      </c>
      <c r="O35" s="57">
        <v>0</v>
      </c>
      <c r="P35" s="57">
        <v>980776140</v>
      </c>
      <c r="Q35" s="57">
        <f t="shared" si="37"/>
        <v>0</v>
      </c>
      <c r="R35" s="57">
        <v>112139893</v>
      </c>
      <c r="S35" s="57">
        <f t="shared" si="38"/>
        <v>868636247</v>
      </c>
      <c r="T35" s="57">
        <f t="shared" si="39"/>
        <v>868636247</v>
      </c>
      <c r="U35" s="57">
        <v>112139893</v>
      </c>
      <c r="V35" s="57">
        <f t="shared" si="40"/>
        <v>0</v>
      </c>
      <c r="W35" s="57">
        <v>112139893</v>
      </c>
      <c r="X35" s="60">
        <f t="shared" si="41"/>
        <v>0</v>
      </c>
      <c r="Y35" s="61">
        <f t="shared" si="5"/>
        <v>0.11433790895443276</v>
      </c>
      <c r="Z35" s="61">
        <f t="shared" si="6"/>
        <v>0.11433790895443276</v>
      </c>
      <c r="AA35" s="61">
        <f t="shared" si="7"/>
        <v>0.11433790895443276</v>
      </c>
      <c r="AB35" s="61">
        <f t="shared" si="8"/>
        <v>1</v>
      </c>
      <c r="AC35" s="62">
        <f t="shared" si="9"/>
        <v>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6"/>
        <v>272627831</v>
      </c>
      <c r="N36" s="65">
        <f t="shared" si="3"/>
        <v>2.6594227812020922E-5</v>
      </c>
      <c r="O36" s="57">
        <v>0</v>
      </c>
      <c r="P36" s="57">
        <v>272627831</v>
      </c>
      <c r="Q36" s="57">
        <f t="shared" si="37"/>
        <v>0</v>
      </c>
      <c r="R36" s="57">
        <v>149390399</v>
      </c>
      <c r="S36" s="57">
        <f t="shared" si="38"/>
        <v>123237432</v>
      </c>
      <c r="T36" s="57">
        <f t="shared" si="39"/>
        <v>123237432</v>
      </c>
      <c r="U36" s="57">
        <v>149390399</v>
      </c>
      <c r="V36" s="57">
        <f t="shared" si="40"/>
        <v>0</v>
      </c>
      <c r="W36" s="57">
        <v>149390399</v>
      </c>
      <c r="X36" s="60">
        <f t="shared" si="41"/>
        <v>0</v>
      </c>
      <c r="Y36" s="61">
        <f t="shared" si="5"/>
        <v>0.5479645950013079</v>
      </c>
      <c r="Z36" s="61">
        <f t="shared" si="6"/>
        <v>0.5479645950013079</v>
      </c>
      <c r="AA36" s="61">
        <f t="shared" si="7"/>
        <v>0.5479645950013079</v>
      </c>
      <c r="AB36" s="61">
        <f t="shared" si="8"/>
        <v>1</v>
      </c>
      <c r="AC36" s="62">
        <f t="shared" si="9"/>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6"/>
        <v>2454985812</v>
      </c>
      <c r="N37" s="59">
        <f t="shared" si="3"/>
        <v>2.394783090197683E-4</v>
      </c>
      <c r="O37" s="57">
        <v>0</v>
      </c>
      <c r="P37" s="57">
        <v>2454985812</v>
      </c>
      <c r="Q37" s="57">
        <f t="shared" si="37"/>
        <v>0</v>
      </c>
      <c r="R37" s="57">
        <v>1534359874</v>
      </c>
      <c r="S37" s="57">
        <f t="shared" si="38"/>
        <v>920625938</v>
      </c>
      <c r="T37" s="57">
        <f t="shared" si="39"/>
        <v>920625938</v>
      </c>
      <c r="U37" s="57">
        <v>1534359874</v>
      </c>
      <c r="V37" s="57">
        <f t="shared" si="40"/>
        <v>0</v>
      </c>
      <c r="W37" s="57">
        <v>1534359874</v>
      </c>
      <c r="X37" s="60">
        <f t="shared" si="41"/>
        <v>0</v>
      </c>
      <c r="Y37" s="61">
        <f t="shared" si="5"/>
        <v>0.62499745069809798</v>
      </c>
      <c r="Z37" s="61">
        <f t="shared" si="6"/>
        <v>0.62499745069809798</v>
      </c>
      <c r="AA37" s="61">
        <f t="shared" si="7"/>
        <v>0.62499745069809798</v>
      </c>
      <c r="AB37" s="61">
        <f t="shared" si="8"/>
        <v>1</v>
      </c>
      <c r="AC37" s="62">
        <f t="shared" si="9"/>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6"/>
        <v>210019820</v>
      </c>
      <c r="N38" s="65">
        <f t="shared" si="3"/>
        <v>2.0486958054255392E-5</v>
      </c>
      <c r="O38" s="57">
        <v>0</v>
      </c>
      <c r="P38" s="57">
        <v>210019820</v>
      </c>
      <c r="Q38" s="57">
        <f t="shared" si="37"/>
        <v>0</v>
      </c>
      <c r="R38" s="57">
        <v>104618812</v>
      </c>
      <c r="S38" s="57">
        <f t="shared" si="38"/>
        <v>105401008</v>
      </c>
      <c r="T38" s="57">
        <f t="shared" si="39"/>
        <v>105401008</v>
      </c>
      <c r="U38" s="57">
        <v>104618812</v>
      </c>
      <c r="V38" s="57">
        <f t="shared" si="40"/>
        <v>0</v>
      </c>
      <c r="W38" s="57">
        <v>104618812</v>
      </c>
      <c r="X38" s="60">
        <f t="shared" si="41"/>
        <v>0</v>
      </c>
      <c r="Y38" s="61">
        <f t="shared" si="5"/>
        <v>0.49813780432722971</v>
      </c>
      <c r="Z38" s="61">
        <f t="shared" si="6"/>
        <v>0.49813780432722971</v>
      </c>
      <c r="AA38" s="61">
        <f t="shared" si="7"/>
        <v>0.49813780432722971</v>
      </c>
      <c r="AB38" s="61">
        <f t="shared" si="8"/>
        <v>1</v>
      </c>
      <c r="AC38" s="62">
        <f t="shared" si="9"/>
        <v>1</v>
      </c>
    </row>
    <row r="39" spans="1:29" s="32" customFormat="1" ht="51.75" customHeight="1" x14ac:dyDescent="0.25">
      <c r="A39" s="46" t="s">
        <v>99</v>
      </c>
      <c r="B39" s="47" t="s">
        <v>42</v>
      </c>
      <c r="C39" s="47">
        <v>20</v>
      </c>
      <c r="D39" s="47" t="s">
        <v>39</v>
      </c>
      <c r="E39" s="48" t="s">
        <v>100</v>
      </c>
      <c r="F39" s="50">
        <v>6357911050</v>
      </c>
      <c r="G39" s="50">
        <f>+G40</f>
        <v>0</v>
      </c>
      <c r="H39" s="50">
        <f t="shared" ref="H39:K39" si="42">+H40</f>
        <v>0</v>
      </c>
      <c r="I39" s="50">
        <f t="shared" si="42"/>
        <v>0</v>
      </c>
      <c r="J39" s="50">
        <f t="shared" si="42"/>
        <v>0</v>
      </c>
      <c r="K39" s="50">
        <f t="shared" si="42"/>
        <v>0</v>
      </c>
      <c r="L39" s="50">
        <f t="shared" si="1"/>
        <v>0</v>
      </c>
      <c r="M39" s="49">
        <f>+F39+L39</f>
        <v>6357911050</v>
      </c>
      <c r="N39" s="51">
        <f t="shared" si="3"/>
        <v>6.2019983158749905E-4</v>
      </c>
      <c r="O39" s="50">
        <v>6357911050</v>
      </c>
      <c r="P39" s="50">
        <f>+P40</f>
        <v>0</v>
      </c>
      <c r="Q39" s="50">
        <f t="shared" si="37"/>
        <v>6357911050</v>
      </c>
      <c r="R39" s="50">
        <f>+R40</f>
        <v>0</v>
      </c>
      <c r="S39" s="50">
        <f t="shared" si="38"/>
        <v>6357911050</v>
      </c>
      <c r="T39" s="50">
        <f t="shared" si="39"/>
        <v>0</v>
      </c>
      <c r="U39" s="50">
        <f>+U40</f>
        <v>0</v>
      </c>
      <c r="V39" s="50">
        <f t="shared" si="40"/>
        <v>0</v>
      </c>
      <c r="W39" s="50">
        <f>+W40</f>
        <v>0</v>
      </c>
      <c r="X39" s="66">
        <f t="shared" si="41"/>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7"/>
        <v>0</v>
      </c>
      <c r="R40" s="57">
        <v>0</v>
      </c>
      <c r="S40" s="57">
        <f>+M40-R40</f>
        <v>0</v>
      </c>
      <c r="T40" s="57">
        <f t="shared" si="39"/>
        <v>0</v>
      </c>
      <c r="U40" s="57">
        <v>0</v>
      </c>
      <c r="V40" s="57">
        <f t="shared" si="40"/>
        <v>0</v>
      </c>
      <c r="W40" s="57">
        <v>0</v>
      </c>
      <c r="X40" s="60">
        <f t="shared" si="41"/>
        <v>0</v>
      </c>
      <c r="Y40" s="61" t="s">
        <v>613</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3">+F42+F49</f>
        <v>22397242000</v>
      </c>
      <c r="G41" s="50">
        <f t="shared" si="43"/>
        <v>0</v>
      </c>
      <c r="H41" s="50">
        <f t="shared" si="43"/>
        <v>0</v>
      </c>
      <c r="I41" s="50">
        <f t="shared" si="43"/>
        <v>0</v>
      </c>
      <c r="J41" s="50">
        <f t="shared" si="43"/>
        <v>663030863</v>
      </c>
      <c r="K41" s="50">
        <f t="shared" si="43"/>
        <v>663030863</v>
      </c>
      <c r="L41" s="50">
        <f t="shared" si="1"/>
        <v>0</v>
      </c>
      <c r="M41" s="50">
        <f t="shared" ref="M41" si="44">+M42+M49</f>
        <v>22397242000</v>
      </c>
      <c r="N41" s="51">
        <f t="shared" si="3"/>
        <v>2.1848002602088087E-3</v>
      </c>
      <c r="O41" s="50">
        <f t="shared" ref="O41:X41" si="45">+O42+O49</f>
        <v>0</v>
      </c>
      <c r="P41" s="50">
        <f t="shared" si="45"/>
        <v>16301569275.799999</v>
      </c>
      <c r="Q41" s="50">
        <f t="shared" si="45"/>
        <v>6095672724.2000008</v>
      </c>
      <c r="R41" s="50">
        <f t="shared" si="45"/>
        <v>15020883601.779997</v>
      </c>
      <c r="S41" s="50">
        <f t="shared" si="45"/>
        <v>7376358398.2200003</v>
      </c>
      <c r="T41" s="50">
        <f t="shared" si="45"/>
        <v>1280685674.0199995</v>
      </c>
      <c r="U41" s="50">
        <f t="shared" si="45"/>
        <v>10484788355.5</v>
      </c>
      <c r="V41" s="50">
        <f t="shared" si="45"/>
        <v>4536095246.2799997</v>
      </c>
      <c r="W41" s="50">
        <f t="shared" si="45"/>
        <v>10469095755.5</v>
      </c>
      <c r="X41" s="50">
        <f t="shared" si="45"/>
        <v>15692600</v>
      </c>
      <c r="Y41" s="52">
        <f t="shared" ref="Y41:Y45" si="46">+R41/M41</f>
        <v>0.67065773552743668</v>
      </c>
      <c r="Z41" s="52">
        <f t="shared" ref="Z41:Z45" si="47">+U41/M41</f>
        <v>0.4681285470550347</v>
      </c>
      <c r="AA41" s="52">
        <f t="shared" ref="AA41:AA45" si="48">+W41/M41</f>
        <v>0.46742789828765524</v>
      </c>
      <c r="AB41" s="52">
        <f t="shared" ref="AB41" si="49">+U41/R41</f>
        <v>0.69801408715114055</v>
      </c>
      <c r="AC41" s="53">
        <f t="shared" ref="AC41" si="50">+W41/U41</f>
        <v>0.99850329835301177</v>
      </c>
    </row>
    <row r="42" spans="1:29" ht="42" customHeight="1" x14ac:dyDescent="0.25">
      <c r="A42" s="46" t="s">
        <v>105</v>
      </c>
      <c r="B42" s="47" t="s">
        <v>42</v>
      </c>
      <c r="C42" s="47">
        <v>20</v>
      </c>
      <c r="D42" s="47" t="s">
        <v>39</v>
      </c>
      <c r="E42" s="48" t="s">
        <v>106</v>
      </c>
      <c r="F42" s="50">
        <f>+F43</f>
        <v>567000000</v>
      </c>
      <c r="G42" s="50">
        <f t="shared" ref="G42:K42" si="51">+G43</f>
        <v>0</v>
      </c>
      <c r="H42" s="50">
        <f t="shared" si="51"/>
        <v>0</v>
      </c>
      <c r="I42" s="50">
        <f t="shared" si="51"/>
        <v>0</v>
      </c>
      <c r="J42" s="50">
        <f t="shared" si="51"/>
        <v>0</v>
      </c>
      <c r="K42" s="50">
        <f t="shared" si="51"/>
        <v>510000000</v>
      </c>
      <c r="L42" s="50">
        <f t="shared" si="1"/>
        <v>-510000000</v>
      </c>
      <c r="M42" s="50">
        <f>+M43</f>
        <v>57000000</v>
      </c>
      <c r="N42" s="68">
        <f t="shared" si="3"/>
        <v>5.5602209786321951E-6</v>
      </c>
      <c r="O42" s="50">
        <f t="shared" ref="O42:X42" si="52">+O43</f>
        <v>0</v>
      </c>
      <c r="P42" s="50">
        <f t="shared" si="52"/>
        <v>200000</v>
      </c>
      <c r="Q42" s="50">
        <f t="shared" si="52"/>
        <v>56800000</v>
      </c>
      <c r="R42" s="50">
        <f t="shared" si="52"/>
        <v>0</v>
      </c>
      <c r="S42" s="50">
        <f t="shared" si="52"/>
        <v>57000000</v>
      </c>
      <c r="T42" s="50">
        <f t="shared" si="52"/>
        <v>200000</v>
      </c>
      <c r="U42" s="50">
        <f t="shared" si="52"/>
        <v>0</v>
      </c>
      <c r="V42" s="50">
        <f t="shared" si="52"/>
        <v>0</v>
      </c>
      <c r="W42" s="50">
        <f t="shared" si="52"/>
        <v>0</v>
      </c>
      <c r="X42" s="50">
        <f t="shared" si="52"/>
        <v>0</v>
      </c>
      <c r="Y42" s="52">
        <f t="shared" si="46"/>
        <v>0</v>
      </c>
      <c r="Z42" s="52">
        <f t="shared" si="47"/>
        <v>0</v>
      </c>
      <c r="AA42" s="52">
        <f t="shared" si="48"/>
        <v>0</v>
      </c>
      <c r="AB42" s="52" t="s">
        <v>41</v>
      </c>
      <c r="AC42" s="53" t="s">
        <v>41</v>
      </c>
    </row>
    <row r="43" spans="1:29" ht="42" customHeight="1" x14ac:dyDescent="0.25">
      <c r="A43" s="46" t="s">
        <v>107</v>
      </c>
      <c r="B43" s="47" t="s">
        <v>42</v>
      </c>
      <c r="C43" s="47">
        <v>20</v>
      </c>
      <c r="D43" s="47" t="s">
        <v>39</v>
      </c>
      <c r="E43" s="48" t="s">
        <v>108</v>
      </c>
      <c r="F43" s="50">
        <f t="shared" ref="F43:K43" si="53">+F44+F47</f>
        <v>567000000</v>
      </c>
      <c r="G43" s="50">
        <f t="shared" si="53"/>
        <v>0</v>
      </c>
      <c r="H43" s="50">
        <f t="shared" si="53"/>
        <v>0</v>
      </c>
      <c r="I43" s="50">
        <f t="shared" si="53"/>
        <v>0</v>
      </c>
      <c r="J43" s="50">
        <f t="shared" si="53"/>
        <v>0</v>
      </c>
      <c r="K43" s="50">
        <f t="shared" si="53"/>
        <v>510000000</v>
      </c>
      <c r="L43" s="50">
        <f t="shared" si="1"/>
        <v>-510000000</v>
      </c>
      <c r="M43" s="50">
        <f t="shared" ref="M43" si="54">+M44+M47</f>
        <v>57000000</v>
      </c>
      <c r="N43" s="68">
        <f t="shared" si="3"/>
        <v>5.5602209786321951E-6</v>
      </c>
      <c r="O43" s="50">
        <f t="shared" ref="O43:X43" si="55">+O44+O47</f>
        <v>0</v>
      </c>
      <c r="P43" s="50">
        <f t="shared" si="55"/>
        <v>200000</v>
      </c>
      <c r="Q43" s="50">
        <f t="shared" si="55"/>
        <v>56800000</v>
      </c>
      <c r="R43" s="50">
        <f t="shared" si="55"/>
        <v>0</v>
      </c>
      <c r="S43" s="50">
        <f t="shared" si="55"/>
        <v>57000000</v>
      </c>
      <c r="T43" s="50">
        <f t="shared" si="55"/>
        <v>200000</v>
      </c>
      <c r="U43" s="50">
        <f t="shared" si="55"/>
        <v>0</v>
      </c>
      <c r="V43" s="50">
        <f t="shared" si="55"/>
        <v>0</v>
      </c>
      <c r="W43" s="50">
        <f t="shared" si="55"/>
        <v>0</v>
      </c>
      <c r="X43" s="50">
        <f t="shared" si="55"/>
        <v>0</v>
      </c>
      <c r="Y43" s="52">
        <f t="shared" si="46"/>
        <v>0</v>
      </c>
      <c r="Z43" s="52">
        <f t="shared" si="47"/>
        <v>0</v>
      </c>
      <c r="AA43" s="52">
        <f t="shared" si="48"/>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56">+G45+G46</f>
        <v>0</v>
      </c>
      <c r="H44" s="50">
        <f t="shared" si="56"/>
        <v>0</v>
      </c>
      <c r="I44" s="50">
        <f t="shared" si="56"/>
        <v>0</v>
      </c>
      <c r="J44" s="50">
        <f t="shared" si="56"/>
        <v>0</v>
      </c>
      <c r="K44" s="50">
        <f t="shared" si="56"/>
        <v>510000000</v>
      </c>
      <c r="L44" s="50">
        <f t="shared" si="1"/>
        <v>-510000000</v>
      </c>
      <c r="M44" s="50">
        <f>+M45+M46</f>
        <v>27000000</v>
      </c>
      <c r="N44" s="68">
        <f t="shared" si="3"/>
        <v>2.63378888461525E-6</v>
      </c>
      <c r="O44" s="50">
        <f t="shared" ref="O44:X44" si="57">+O45+O46</f>
        <v>0</v>
      </c>
      <c r="P44" s="50">
        <f t="shared" si="57"/>
        <v>0</v>
      </c>
      <c r="Q44" s="50">
        <f t="shared" si="57"/>
        <v>27000000</v>
      </c>
      <c r="R44" s="50">
        <f t="shared" si="57"/>
        <v>0</v>
      </c>
      <c r="S44" s="50">
        <f t="shared" si="57"/>
        <v>27000000</v>
      </c>
      <c r="T44" s="50">
        <f t="shared" si="57"/>
        <v>0</v>
      </c>
      <c r="U44" s="50">
        <f t="shared" si="57"/>
        <v>0</v>
      </c>
      <c r="V44" s="50">
        <f t="shared" si="57"/>
        <v>0</v>
      </c>
      <c r="W44" s="50">
        <f t="shared" si="57"/>
        <v>0</v>
      </c>
      <c r="X44" s="50">
        <f t="shared" si="57"/>
        <v>0</v>
      </c>
      <c r="Y44" s="52">
        <f t="shared" si="46"/>
        <v>0</v>
      </c>
      <c r="Z44" s="52">
        <f t="shared" si="47"/>
        <v>0</v>
      </c>
      <c r="AA44" s="52">
        <f t="shared" si="48"/>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8">M45-P45</f>
        <v>27000000</v>
      </c>
      <c r="R45" s="57">
        <v>0</v>
      </c>
      <c r="S45" s="57">
        <f t="shared" ref="S45:S46" si="59">+M45-R45</f>
        <v>27000000</v>
      </c>
      <c r="T45" s="57">
        <f>P45-R45</f>
        <v>0</v>
      </c>
      <c r="U45" s="57">
        <v>0</v>
      </c>
      <c r="V45" s="57">
        <f t="shared" ref="V45:V46" si="60">+R45-U45</f>
        <v>0</v>
      </c>
      <c r="W45" s="57">
        <v>0</v>
      </c>
      <c r="X45" s="60">
        <f t="shared" ref="X45:X46" si="61">+U45-W45</f>
        <v>0</v>
      </c>
      <c r="Y45" s="61">
        <f t="shared" si="46"/>
        <v>0</v>
      </c>
      <c r="Z45" s="61">
        <f t="shared" si="47"/>
        <v>0</v>
      </c>
      <c r="AA45" s="61">
        <f t="shared" si="48"/>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510000000</v>
      </c>
      <c r="L46" s="57">
        <f t="shared" si="1"/>
        <v>-510000000</v>
      </c>
      <c r="M46" s="58">
        <f t="shared" ref="M46" si="62">+F46+L46</f>
        <v>0</v>
      </c>
      <c r="N46" s="64">
        <f t="shared" si="3"/>
        <v>0</v>
      </c>
      <c r="O46" s="57">
        <v>0</v>
      </c>
      <c r="P46" s="57">
        <v>0</v>
      </c>
      <c r="Q46" s="57">
        <f t="shared" si="58"/>
        <v>0</v>
      </c>
      <c r="R46" s="57">
        <v>0</v>
      </c>
      <c r="S46" s="57">
        <f t="shared" si="59"/>
        <v>0</v>
      </c>
      <c r="T46" s="57">
        <f t="shared" ref="T46" si="63">P46-R46</f>
        <v>0</v>
      </c>
      <c r="U46" s="57">
        <v>0</v>
      </c>
      <c r="V46" s="57">
        <f t="shared" si="60"/>
        <v>0</v>
      </c>
      <c r="W46" s="57">
        <v>0</v>
      </c>
      <c r="X46" s="60">
        <f t="shared" si="61"/>
        <v>0</v>
      </c>
      <c r="Y46" s="61" t="s">
        <v>41</v>
      </c>
      <c r="Z46" s="61" t="s">
        <v>41</v>
      </c>
      <c r="AA46" s="61" t="s">
        <v>41</v>
      </c>
      <c r="AB46" s="61" t="s">
        <v>41</v>
      </c>
      <c r="AC46" s="62" t="s">
        <v>41</v>
      </c>
    </row>
    <row r="47" spans="1:29" ht="66" customHeight="1" x14ac:dyDescent="0.25">
      <c r="A47" s="46" t="s">
        <v>115</v>
      </c>
      <c r="B47" s="47" t="s">
        <v>42</v>
      </c>
      <c r="C47" s="47">
        <v>20</v>
      </c>
      <c r="D47" s="47" t="s">
        <v>39</v>
      </c>
      <c r="E47" s="48" t="s">
        <v>116</v>
      </c>
      <c r="F47" s="50">
        <f>SUM(F48)</f>
        <v>30000000</v>
      </c>
      <c r="G47" s="50">
        <f t="shared" ref="G47:X47" si="64">+G48</f>
        <v>0</v>
      </c>
      <c r="H47" s="50">
        <f t="shared" si="64"/>
        <v>0</v>
      </c>
      <c r="I47" s="50">
        <f t="shared" si="64"/>
        <v>0</v>
      </c>
      <c r="J47" s="50">
        <f t="shared" si="64"/>
        <v>0</v>
      </c>
      <c r="K47" s="50">
        <f t="shared" si="64"/>
        <v>0</v>
      </c>
      <c r="L47" s="50">
        <f t="shared" si="1"/>
        <v>0</v>
      </c>
      <c r="M47" s="50">
        <f t="shared" si="64"/>
        <v>30000000</v>
      </c>
      <c r="N47" s="68">
        <f t="shared" si="3"/>
        <v>2.9264320940169447E-6</v>
      </c>
      <c r="O47" s="50">
        <f t="shared" si="64"/>
        <v>0</v>
      </c>
      <c r="P47" s="50">
        <f t="shared" si="64"/>
        <v>200000</v>
      </c>
      <c r="Q47" s="50">
        <f t="shared" si="64"/>
        <v>29800000</v>
      </c>
      <c r="R47" s="50">
        <f t="shared" si="64"/>
        <v>0</v>
      </c>
      <c r="S47" s="50">
        <f t="shared" si="64"/>
        <v>30000000</v>
      </c>
      <c r="T47" s="50">
        <f t="shared" si="64"/>
        <v>200000</v>
      </c>
      <c r="U47" s="50">
        <f t="shared" si="64"/>
        <v>0</v>
      </c>
      <c r="V47" s="50">
        <f t="shared" si="64"/>
        <v>0</v>
      </c>
      <c r="W47" s="50">
        <f t="shared" si="64"/>
        <v>0</v>
      </c>
      <c r="X47" s="50">
        <f t="shared" si="64"/>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200000</v>
      </c>
      <c r="Q48" s="57">
        <f t="shared" ref="Q48" si="65">M48-P48</f>
        <v>29800000</v>
      </c>
      <c r="R48" s="57">
        <v>0</v>
      </c>
      <c r="S48" s="57">
        <f>+M48-R48</f>
        <v>30000000</v>
      </c>
      <c r="T48" s="57">
        <f>P48-R48</f>
        <v>200000</v>
      </c>
      <c r="U48" s="57">
        <v>0</v>
      </c>
      <c r="V48" s="57">
        <f t="shared" ref="V48" si="66">+R48-U48</f>
        <v>0</v>
      </c>
      <c r="W48" s="57">
        <v>0</v>
      </c>
      <c r="X48" s="60">
        <f t="shared" ref="X48" si="67">+U48-W48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8">+F50+F67</f>
        <v>21830242000</v>
      </c>
      <c r="G49" s="50">
        <f t="shared" si="68"/>
        <v>0</v>
      </c>
      <c r="H49" s="50">
        <f t="shared" si="68"/>
        <v>0</v>
      </c>
      <c r="I49" s="50">
        <f t="shared" si="68"/>
        <v>0</v>
      </c>
      <c r="J49" s="50">
        <f t="shared" si="68"/>
        <v>663030863</v>
      </c>
      <c r="K49" s="50">
        <f t="shared" si="68"/>
        <v>153030863</v>
      </c>
      <c r="L49" s="50">
        <f t="shared" si="1"/>
        <v>510000000</v>
      </c>
      <c r="M49" s="50">
        <f t="shared" ref="M49" si="69">+M50+M67</f>
        <v>22340242000</v>
      </c>
      <c r="N49" s="51">
        <f t="shared" si="3"/>
        <v>2.1792400392301767E-3</v>
      </c>
      <c r="O49" s="50">
        <f t="shared" ref="O49:X49" si="70">+O50+O67</f>
        <v>0</v>
      </c>
      <c r="P49" s="50">
        <f t="shared" si="70"/>
        <v>16301369275.799999</v>
      </c>
      <c r="Q49" s="50">
        <f t="shared" si="70"/>
        <v>6038872724.2000008</v>
      </c>
      <c r="R49" s="50">
        <f t="shared" si="70"/>
        <v>15020883601.779997</v>
      </c>
      <c r="S49" s="50">
        <f t="shared" si="70"/>
        <v>7319358398.2200003</v>
      </c>
      <c r="T49" s="50">
        <f t="shared" si="70"/>
        <v>1280485674.0199995</v>
      </c>
      <c r="U49" s="50">
        <f t="shared" si="70"/>
        <v>10484788355.5</v>
      </c>
      <c r="V49" s="50">
        <f t="shared" si="70"/>
        <v>4536095246.2799997</v>
      </c>
      <c r="W49" s="50">
        <f t="shared" si="70"/>
        <v>10469095755.5</v>
      </c>
      <c r="X49" s="50">
        <f t="shared" si="70"/>
        <v>15692600</v>
      </c>
      <c r="Y49" s="52">
        <f t="shared" si="5"/>
        <v>0.67236888489301039</v>
      </c>
      <c r="Z49" s="52">
        <f t="shared" si="6"/>
        <v>0.46932295341742492</v>
      </c>
      <c r="AA49" s="52">
        <f t="shared" si="7"/>
        <v>0.46862051698007567</v>
      </c>
      <c r="AB49" s="52">
        <f t="shared" si="8"/>
        <v>0.69801408715114055</v>
      </c>
      <c r="AC49" s="53">
        <f t="shared" si="9"/>
        <v>0.99850329835301177</v>
      </c>
    </row>
    <row r="50" spans="1:29" ht="42" customHeight="1" x14ac:dyDescent="0.25">
      <c r="A50" s="46" t="s">
        <v>121</v>
      </c>
      <c r="B50" s="47" t="s">
        <v>42</v>
      </c>
      <c r="C50" s="47">
        <v>20</v>
      </c>
      <c r="D50" s="47" t="s">
        <v>39</v>
      </c>
      <c r="E50" s="48" t="s">
        <v>122</v>
      </c>
      <c r="F50" s="50">
        <f t="shared" ref="F50:K50" si="71">+F51+F55+F62</f>
        <v>397971097</v>
      </c>
      <c r="G50" s="50">
        <f t="shared" si="71"/>
        <v>0</v>
      </c>
      <c r="H50" s="50">
        <f t="shared" si="71"/>
        <v>0</v>
      </c>
      <c r="I50" s="50">
        <f t="shared" si="71"/>
        <v>0</v>
      </c>
      <c r="J50" s="50">
        <f t="shared" si="71"/>
        <v>182942947</v>
      </c>
      <c r="K50" s="50">
        <f t="shared" si="71"/>
        <v>49113625</v>
      </c>
      <c r="L50" s="50">
        <f t="shared" si="1"/>
        <v>133829322</v>
      </c>
      <c r="M50" s="50">
        <f t="shared" ref="M50" si="72">+M51+M55+M62</f>
        <v>531800419</v>
      </c>
      <c r="N50" s="70">
        <f t="shared" si="3"/>
        <v>5.1875927125775288E-5</v>
      </c>
      <c r="O50" s="50">
        <f t="shared" ref="O50:X50" si="73">+O51+O55+O62</f>
        <v>0</v>
      </c>
      <c r="P50" s="50">
        <f t="shared" si="73"/>
        <v>396774801.09000003</v>
      </c>
      <c r="Q50" s="50">
        <f t="shared" si="73"/>
        <v>135025617.91000003</v>
      </c>
      <c r="R50" s="50">
        <f t="shared" si="73"/>
        <v>218356705.47</v>
      </c>
      <c r="S50" s="50">
        <f t="shared" si="73"/>
        <v>313443713.52999997</v>
      </c>
      <c r="T50" s="50">
        <f t="shared" si="73"/>
        <v>178418095.61999995</v>
      </c>
      <c r="U50" s="50">
        <f t="shared" si="73"/>
        <v>112724603.10000001</v>
      </c>
      <c r="V50" s="50">
        <f t="shared" si="73"/>
        <v>105632102.37</v>
      </c>
      <c r="W50" s="50">
        <f t="shared" si="73"/>
        <v>112724603.10000001</v>
      </c>
      <c r="X50" s="50">
        <f t="shared" si="73"/>
        <v>0</v>
      </c>
      <c r="Y50" s="52">
        <f t="shared" si="5"/>
        <v>0.41059897222457808</v>
      </c>
      <c r="Z50" s="52">
        <f t="shared" si="6"/>
        <v>0.21196787191700203</v>
      </c>
      <c r="AA50" s="52">
        <f t="shared" si="7"/>
        <v>0.21196787191700203</v>
      </c>
      <c r="AB50" s="52">
        <f t="shared" si="8"/>
        <v>0.51624062955780048</v>
      </c>
      <c r="AC50" s="53">
        <f t="shared" si="9"/>
        <v>1</v>
      </c>
    </row>
    <row r="51" spans="1:29" ht="66" customHeight="1" x14ac:dyDescent="0.25">
      <c r="A51" s="46" t="s">
        <v>123</v>
      </c>
      <c r="B51" s="47" t="s">
        <v>42</v>
      </c>
      <c r="C51" s="47">
        <v>20</v>
      </c>
      <c r="D51" s="47" t="s">
        <v>39</v>
      </c>
      <c r="E51" s="48" t="s">
        <v>124</v>
      </c>
      <c r="F51" s="50">
        <f>SUM(F52:F54)</f>
        <v>108052511</v>
      </c>
      <c r="G51" s="50">
        <f t="shared" ref="G51:K51" si="74">SUM(G52:G54)</f>
        <v>0</v>
      </c>
      <c r="H51" s="50">
        <f t="shared" si="74"/>
        <v>0</v>
      </c>
      <c r="I51" s="50">
        <f t="shared" si="74"/>
        <v>0</v>
      </c>
      <c r="J51" s="50">
        <f t="shared" si="74"/>
        <v>50886787</v>
      </c>
      <c r="K51" s="50">
        <f t="shared" si="74"/>
        <v>0</v>
      </c>
      <c r="L51" s="50">
        <f t="shared" si="1"/>
        <v>50886787</v>
      </c>
      <c r="M51" s="50">
        <f>SUM(M52:M54)</f>
        <v>158939298</v>
      </c>
      <c r="N51" s="70">
        <f t="shared" si="3"/>
        <v>1.5504168755590772E-5</v>
      </c>
      <c r="O51" s="50">
        <f t="shared" ref="O51" si="75">+O52+O53</f>
        <v>0</v>
      </c>
      <c r="P51" s="50">
        <f t="shared" ref="P51:X51" si="76">SUM(P52:P54)</f>
        <v>136102998</v>
      </c>
      <c r="Q51" s="50">
        <f t="shared" si="76"/>
        <v>22836300</v>
      </c>
      <c r="R51" s="50">
        <f t="shared" si="76"/>
        <v>67737865.920000002</v>
      </c>
      <c r="S51" s="50">
        <f t="shared" si="76"/>
        <v>91201432.079999983</v>
      </c>
      <c r="T51" s="50">
        <f t="shared" si="76"/>
        <v>68365132.079999983</v>
      </c>
      <c r="U51" s="50">
        <f t="shared" si="76"/>
        <v>43200369.920000002</v>
      </c>
      <c r="V51" s="50">
        <f t="shared" si="76"/>
        <v>24537496</v>
      </c>
      <c r="W51" s="50">
        <f t="shared" si="76"/>
        <v>43200369.920000002</v>
      </c>
      <c r="X51" s="50">
        <f t="shared" si="76"/>
        <v>0</v>
      </c>
      <c r="Y51" s="52">
        <f t="shared" si="5"/>
        <v>0.4261870209090769</v>
      </c>
      <c r="Z51" s="52">
        <f t="shared" si="6"/>
        <v>0.27180420741508499</v>
      </c>
      <c r="AA51" s="52">
        <f t="shared" si="7"/>
        <v>0.27180420741508499</v>
      </c>
      <c r="AB51" s="52">
        <f t="shared" si="8"/>
        <v>0.63775805944374808</v>
      </c>
      <c r="AC51" s="53">
        <f t="shared" si="9"/>
        <v>1</v>
      </c>
    </row>
    <row r="52" spans="1:29" ht="66" customHeight="1" x14ac:dyDescent="0.25">
      <c r="A52" s="54" t="s">
        <v>125</v>
      </c>
      <c r="B52" s="55" t="s">
        <v>42</v>
      </c>
      <c r="C52" s="55">
        <v>20</v>
      </c>
      <c r="D52" s="55" t="s">
        <v>39</v>
      </c>
      <c r="E52" s="69" t="s">
        <v>126</v>
      </c>
      <c r="F52" s="57">
        <v>105078212</v>
      </c>
      <c r="G52" s="57">
        <v>0</v>
      </c>
      <c r="H52" s="57">
        <v>0</v>
      </c>
      <c r="I52" s="57">
        <v>0</v>
      </c>
      <c r="J52" s="57">
        <v>37384287</v>
      </c>
      <c r="K52" s="57">
        <v>0</v>
      </c>
      <c r="L52" s="57">
        <f t="shared" si="1"/>
        <v>37384287</v>
      </c>
      <c r="M52" s="58">
        <f>+F52+L52</f>
        <v>142462499</v>
      </c>
      <c r="N52" s="65">
        <f t="shared" si="3"/>
        <v>1.3896894308915229E-5</v>
      </c>
      <c r="O52" s="57">
        <v>0</v>
      </c>
      <c r="P52" s="57">
        <v>133397223</v>
      </c>
      <c r="Q52" s="57">
        <f t="shared" ref="Q52:Q54" si="77">M52-P52</f>
        <v>9065276</v>
      </c>
      <c r="R52" s="57">
        <v>66001759.270000003</v>
      </c>
      <c r="S52" s="57">
        <f t="shared" ref="S52:S66" si="78">+M52-R52</f>
        <v>76460739.729999989</v>
      </c>
      <c r="T52" s="57">
        <f>P52-R52</f>
        <v>67395463.729999989</v>
      </c>
      <c r="U52" s="57">
        <v>41900050.270000003</v>
      </c>
      <c r="V52" s="57">
        <f t="shared" ref="V52:V66" si="79">+R52-U52</f>
        <v>24101709</v>
      </c>
      <c r="W52" s="57">
        <v>41900050.270000003</v>
      </c>
      <c r="X52" s="60">
        <f t="shared" ref="X52:X54" si="80">+U52-W52</f>
        <v>0</v>
      </c>
      <c r="Y52" s="61">
        <f t="shared" si="5"/>
        <v>0.46329216273259394</v>
      </c>
      <c r="Z52" s="61">
        <f t="shared" si="6"/>
        <v>0.29411284067114396</v>
      </c>
      <c r="AA52" s="61">
        <f t="shared" si="7"/>
        <v>0.29411284067114396</v>
      </c>
      <c r="AB52" s="61">
        <f t="shared" si="8"/>
        <v>0.63483232467479045</v>
      </c>
      <c r="AC52" s="62">
        <f t="shared" si="9"/>
        <v>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2703275</v>
      </c>
      <c r="Q53" s="57">
        <f t="shared" si="77"/>
        <v>271024</v>
      </c>
      <c r="R53" s="57">
        <v>1736032.76</v>
      </c>
      <c r="S53" s="57">
        <f t="shared" si="78"/>
        <v>1238266.24</v>
      </c>
      <c r="T53" s="57">
        <f>P53-R53</f>
        <v>967242.23999999999</v>
      </c>
      <c r="U53" s="57">
        <v>1300245.76</v>
      </c>
      <c r="V53" s="57">
        <f t="shared" si="79"/>
        <v>435787</v>
      </c>
      <c r="W53" s="57">
        <v>1300245.76</v>
      </c>
      <c r="X53" s="60">
        <f t="shared" si="80"/>
        <v>0</v>
      </c>
      <c r="Y53" s="61">
        <f t="shared" si="5"/>
        <v>0.5836779557132622</v>
      </c>
      <c r="Z53" s="61">
        <f t="shared" si="6"/>
        <v>0.43716040653612837</v>
      </c>
      <c r="AA53" s="61">
        <f t="shared" si="7"/>
        <v>0.43716040653612837</v>
      </c>
      <c r="AB53" s="61">
        <f t="shared" si="8"/>
        <v>0.74897535919771463</v>
      </c>
      <c r="AC53" s="62">
        <f t="shared" si="9"/>
        <v>1</v>
      </c>
    </row>
    <row r="54" spans="1:29" ht="42" customHeight="1" x14ac:dyDescent="0.25">
      <c r="A54" s="54" t="s">
        <v>541</v>
      </c>
      <c r="B54" s="55" t="s">
        <v>42</v>
      </c>
      <c r="C54" s="55">
        <v>20</v>
      </c>
      <c r="D54" s="55" t="s">
        <v>39</v>
      </c>
      <c r="E54" s="69" t="s">
        <v>542</v>
      </c>
      <c r="F54" s="57">
        <v>0</v>
      </c>
      <c r="G54" s="57">
        <v>0</v>
      </c>
      <c r="H54" s="57">
        <v>0</v>
      </c>
      <c r="I54" s="57">
        <v>0</v>
      </c>
      <c r="J54" s="57">
        <f>2500+13500000</f>
        <v>13502500</v>
      </c>
      <c r="K54" s="57">
        <v>0</v>
      </c>
      <c r="L54" s="57">
        <f t="shared" si="1"/>
        <v>13502500</v>
      </c>
      <c r="M54" s="58">
        <f>+F54+L54</f>
        <v>13502500</v>
      </c>
      <c r="N54" s="63"/>
      <c r="O54" s="57"/>
      <c r="P54" s="57">
        <v>2500</v>
      </c>
      <c r="Q54" s="57">
        <f t="shared" si="77"/>
        <v>13500000</v>
      </c>
      <c r="R54" s="57">
        <v>73.89</v>
      </c>
      <c r="S54" s="57">
        <f t="shared" si="78"/>
        <v>13502426.109999999</v>
      </c>
      <c r="T54" s="57">
        <f>P54-R54</f>
        <v>2426.11</v>
      </c>
      <c r="U54" s="57">
        <v>73.89</v>
      </c>
      <c r="V54" s="57">
        <f t="shared" si="79"/>
        <v>0</v>
      </c>
      <c r="W54" s="57">
        <v>73.89</v>
      </c>
      <c r="X54" s="60">
        <f t="shared" si="80"/>
        <v>0</v>
      </c>
      <c r="Y54" s="288">
        <f t="shared" si="5"/>
        <v>5.472319940751713E-6</v>
      </c>
      <c r="Z54" s="288">
        <f t="shared" si="6"/>
        <v>5.472319940751713E-6</v>
      </c>
      <c r="AA54" s="288">
        <f t="shared" si="7"/>
        <v>5.472319940751713E-6</v>
      </c>
      <c r="AB54" s="61">
        <f t="shared" si="8"/>
        <v>1</v>
      </c>
      <c r="AC54" s="62">
        <f t="shared" si="9"/>
        <v>1</v>
      </c>
    </row>
    <row r="55" spans="1:29" ht="67.5" customHeight="1" x14ac:dyDescent="0.25">
      <c r="A55" s="71" t="s">
        <v>129</v>
      </c>
      <c r="B55" s="47" t="s">
        <v>42</v>
      </c>
      <c r="C55" s="47">
        <v>20</v>
      </c>
      <c r="D55" s="47" t="s">
        <v>39</v>
      </c>
      <c r="E55" s="48" t="s">
        <v>130</v>
      </c>
      <c r="F55" s="50">
        <f>SUM(F56:F61)</f>
        <v>188131108</v>
      </c>
      <c r="G55" s="50">
        <f t="shared" ref="G55:X55" si="81">SUM(G56:G61)</f>
        <v>0</v>
      </c>
      <c r="H55" s="50">
        <f t="shared" si="81"/>
        <v>0</v>
      </c>
      <c r="I55" s="50">
        <f t="shared" si="81"/>
        <v>0</v>
      </c>
      <c r="J55" s="50">
        <f t="shared" si="81"/>
        <v>91321456</v>
      </c>
      <c r="K55" s="50">
        <f t="shared" si="81"/>
        <v>19094943</v>
      </c>
      <c r="L55" s="50">
        <f t="shared" si="1"/>
        <v>72226513</v>
      </c>
      <c r="M55" s="50">
        <f t="shared" si="81"/>
        <v>260357621</v>
      </c>
      <c r="N55" s="70">
        <f t="shared" ref="N55:N118" si="82">M55/$M$345</f>
        <v>2.5397296600543335E-5</v>
      </c>
      <c r="O55" s="50">
        <f t="shared" si="81"/>
        <v>0</v>
      </c>
      <c r="P55" s="50">
        <f t="shared" si="81"/>
        <v>222847123.49000001</v>
      </c>
      <c r="Q55" s="50">
        <f t="shared" si="81"/>
        <v>37510497.510000005</v>
      </c>
      <c r="R55" s="50">
        <f t="shared" si="81"/>
        <v>112797555.42999999</v>
      </c>
      <c r="S55" s="50">
        <f t="shared" si="81"/>
        <v>147560065.56999999</v>
      </c>
      <c r="T55" s="50">
        <f t="shared" si="81"/>
        <v>110049568.05999997</v>
      </c>
      <c r="U55" s="50">
        <f t="shared" si="81"/>
        <v>59077878.660000004</v>
      </c>
      <c r="V55" s="50">
        <f t="shared" si="81"/>
        <v>53719676.769999996</v>
      </c>
      <c r="W55" s="50">
        <f t="shared" si="81"/>
        <v>59077878.660000004</v>
      </c>
      <c r="X55" s="50">
        <f t="shared" si="81"/>
        <v>0</v>
      </c>
      <c r="Y55" s="52">
        <f t="shared" si="5"/>
        <v>0.43324084386990153</v>
      </c>
      <c r="Z55" s="52">
        <f t="shared" si="6"/>
        <v>0.22691050268891497</v>
      </c>
      <c r="AA55" s="52">
        <f t="shared" si="7"/>
        <v>0.22691050268891497</v>
      </c>
      <c r="AB55" s="52">
        <f t="shared" si="8"/>
        <v>0.52375140963637823</v>
      </c>
      <c r="AC55" s="53">
        <f t="shared" si="9"/>
        <v>1</v>
      </c>
    </row>
    <row r="56" spans="1:29" ht="70.5" customHeight="1" x14ac:dyDescent="0.25">
      <c r="A56" s="72" t="s">
        <v>131</v>
      </c>
      <c r="B56" s="55" t="s">
        <v>42</v>
      </c>
      <c r="C56" s="55">
        <v>20</v>
      </c>
      <c r="D56" s="55" t="s">
        <v>39</v>
      </c>
      <c r="E56" s="56" t="s">
        <v>132</v>
      </c>
      <c r="F56" s="57">
        <v>29626524</v>
      </c>
      <c r="G56" s="57">
        <v>0</v>
      </c>
      <c r="H56" s="57">
        <v>0</v>
      </c>
      <c r="I56" s="57">
        <v>0</v>
      </c>
      <c r="J56" s="57">
        <v>52225193</v>
      </c>
      <c r="K56" s="57">
        <v>0</v>
      </c>
      <c r="L56" s="57">
        <f t="shared" si="1"/>
        <v>52225193</v>
      </c>
      <c r="M56" s="58">
        <f t="shared" ref="M56:M61" si="83">+F56+L56</f>
        <v>81851717</v>
      </c>
      <c r="N56" s="64">
        <f t="shared" si="82"/>
        <v>7.9844497193064114E-6</v>
      </c>
      <c r="O56" s="57">
        <v>0</v>
      </c>
      <c r="P56" s="57">
        <v>52351717</v>
      </c>
      <c r="Q56" s="57">
        <f t="shared" ref="Q56:Q61" si="84">M56-P56</f>
        <v>29500000</v>
      </c>
      <c r="R56" s="57">
        <v>12921703.42</v>
      </c>
      <c r="S56" s="57">
        <f t="shared" si="78"/>
        <v>68930013.579999998</v>
      </c>
      <c r="T56" s="57">
        <f t="shared" ref="T56:T66" si="85">P56-R56</f>
        <v>39430013.579999998</v>
      </c>
      <c r="U56" s="57">
        <v>3265029.42</v>
      </c>
      <c r="V56" s="57">
        <f t="shared" si="79"/>
        <v>9656674</v>
      </c>
      <c r="W56" s="57">
        <v>3265029.42</v>
      </c>
      <c r="X56" s="60">
        <f t="shared" ref="X56:X66" si="86">+U56-W56</f>
        <v>0</v>
      </c>
      <c r="Y56" s="61">
        <f t="shared" si="5"/>
        <v>0.15786722494776745</v>
      </c>
      <c r="Z56" s="61">
        <f t="shared" si="6"/>
        <v>3.9889565419867733E-2</v>
      </c>
      <c r="AA56" s="61">
        <f t="shared" si="7"/>
        <v>3.9889565419867733E-2</v>
      </c>
      <c r="AB56" s="61">
        <f t="shared" si="8"/>
        <v>0.25267794143506195</v>
      </c>
      <c r="AC56" s="62">
        <f t="shared" si="9"/>
        <v>1</v>
      </c>
    </row>
    <row r="57" spans="1:29" ht="70.5" customHeight="1" x14ac:dyDescent="0.25">
      <c r="A57" s="72" t="s">
        <v>133</v>
      </c>
      <c r="B57" s="55" t="s">
        <v>42</v>
      </c>
      <c r="C57" s="55">
        <v>20</v>
      </c>
      <c r="D57" s="55" t="s">
        <v>39</v>
      </c>
      <c r="E57" s="56" t="s">
        <v>134</v>
      </c>
      <c r="F57" s="57">
        <v>67160143</v>
      </c>
      <c r="G57" s="57">
        <v>0</v>
      </c>
      <c r="H57" s="57">
        <v>0</v>
      </c>
      <c r="I57" s="57">
        <v>0</v>
      </c>
      <c r="J57" s="57">
        <v>18941847</v>
      </c>
      <c r="K57" s="57">
        <v>0</v>
      </c>
      <c r="L57" s="57">
        <f t="shared" si="1"/>
        <v>18941847</v>
      </c>
      <c r="M57" s="58">
        <f t="shared" si="83"/>
        <v>86101990</v>
      </c>
      <c r="N57" s="65">
        <f t="shared" si="82"/>
        <v>8.3990542298242008E-6</v>
      </c>
      <c r="O57" s="57">
        <v>0</v>
      </c>
      <c r="P57" s="57">
        <v>82750130.409999996</v>
      </c>
      <c r="Q57" s="57">
        <f t="shared" si="84"/>
        <v>3351859.5900000036</v>
      </c>
      <c r="R57" s="57">
        <v>37569216.289999999</v>
      </c>
      <c r="S57" s="57">
        <f t="shared" si="78"/>
        <v>48532773.710000001</v>
      </c>
      <c r="T57" s="57">
        <f t="shared" si="85"/>
        <v>45180914.119999997</v>
      </c>
      <c r="U57" s="57">
        <v>31065853.600000001</v>
      </c>
      <c r="V57" s="57">
        <f t="shared" si="79"/>
        <v>6503362.6899999976</v>
      </c>
      <c r="W57" s="57">
        <v>31065853.600000001</v>
      </c>
      <c r="X57" s="60">
        <f t="shared" si="86"/>
        <v>0</v>
      </c>
      <c r="Y57" s="61">
        <f t="shared" si="5"/>
        <v>0.43633389065688261</v>
      </c>
      <c r="Z57" s="61">
        <f t="shared" si="6"/>
        <v>0.36080296866541645</v>
      </c>
      <c r="AA57" s="61">
        <f t="shared" si="7"/>
        <v>0.36080296866541645</v>
      </c>
      <c r="AB57" s="61">
        <f t="shared" si="8"/>
        <v>0.82689650378118129</v>
      </c>
      <c r="AC57" s="62">
        <f t="shared" si="9"/>
        <v>1</v>
      </c>
    </row>
    <row r="58" spans="1:29" ht="70.5" customHeight="1" x14ac:dyDescent="0.25">
      <c r="A58" s="72" t="s">
        <v>135</v>
      </c>
      <c r="B58" s="55" t="s">
        <v>42</v>
      </c>
      <c r="C58" s="55">
        <v>20</v>
      </c>
      <c r="D58" s="55" t="s">
        <v>39</v>
      </c>
      <c r="E58" s="56" t="s">
        <v>136</v>
      </c>
      <c r="F58" s="57">
        <v>36885931</v>
      </c>
      <c r="G58" s="57">
        <v>0</v>
      </c>
      <c r="H58" s="57">
        <v>0</v>
      </c>
      <c r="I58" s="57">
        <v>0</v>
      </c>
      <c r="J58" s="57">
        <v>0</v>
      </c>
      <c r="K58" s="57">
        <v>9208798</v>
      </c>
      <c r="L58" s="57">
        <f t="shared" si="1"/>
        <v>-9208798</v>
      </c>
      <c r="M58" s="58">
        <f t="shared" si="83"/>
        <v>27677133</v>
      </c>
      <c r="N58" s="64">
        <f t="shared" si="82"/>
        <v>2.699841676052516E-6</v>
      </c>
      <c r="O58" s="57">
        <v>0</v>
      </c>
      <c r="P58" s="57">
        <v>25677133</v>
      </c>
      <c r="Q58" s="57">
        <f t="shared" si="84"/>
        <v>2000000</v>
      </c>
      <c r="R58" s="57">
        <v>20969654.420000002</v>
      </c>
      <c r="S58" s="57">
        <f t="shared" si="78"/>
        <v>6707478.5799999982</v>
      </c>
      <c r="T58" s="57">
        <f t="shared" si="85"/>
        <v>4707478.5799999982</v>
      </c>
      <c r="U58" s="57">
        <v>6675159.4199999999</v>
      </c>
      <c r="V58" s="57">
        <f t="shared" si="79"/>
        <v>14294495.000000002</v>
      </c>
      <c r="W58" s="57">
        <v>6675159.4199999999</v>
      </c>
      <c r="X58" s="60">
        <f t="shared" si="86"/>
        <v>0</v>
      </c>
      <c r="Y58" s="61">
        <f t="shared" si="5"/>
        <v>0.75765269545801595</v>
      </c>
      <c r="Z58" s="61">
        <f t="shared" si="6"/>
        <v>0.24117958388247801</v>
      </c>
      <c r="AA58" s="61">
        <f t="shared" si="7"/>
        <v>0.24117958388247801</v>
      </c>
      <c r="AB58" s="61">
        <f t="shared" si="8"/>
        <v>0.31832472230126524</v>
      </c>
      <c r="AC58" s="62">
        <f t="shared" si="9"/>
        <v>1</v>
      </c>
    </row>
    <row r="59" spans="1:29" ht="42" customHeight="1" x14ac:dyDescent="0.25">
      <c r="A59" s="72" t="s">
        <v>137</v>
      </c>
      <c r="B59" s="55" t="s">
        <v>42</v>
      </c>
      <c r="C59" s="55">
        <v>20</v>
      </c>
      <c r="D59" s="55" t="s">
        <v>39</v>
      </c>
      <c r="E59" s="56" t="s">
        <v>138</v>
      </c>
      <c r="F59" s="57">
        <v>38212556</v>
      </c>
      <c r="G59" s="57">
        <v>0</v>
      </c>
      <c r="H59" s="57">
        <v>0</v>
      </c>
      <c r="I59" s="57">
        <v>0</v>
      </c>
      <c r="J59" s="57">
        <v>0</v>
      </c>
      <c r="K59" s="57">
        <v>9886145</v>
      </c>
      <c r="L59" s="57">
        <f t="shared" si="1"/>
        <v>-9886145</v>
      </c>
      <c r="M59" s="58">
        <f t="shared" si="83"/>
        <v>28326411</v>
      </c>
      <c r="N59" s="64">
        <f t="shared" si="82"/>
        <v>2.7631772752904873E-6</v>
      </c>
      <c r="O59" s="57">
        <v>0</v>
      </c>
      <c r="P59" s="57">
        <v>28326411</v>
      </c>
      <c r="Q59" s="57">
        <f t="shared" si="84"/>
        <v>0</v>
      </c>
      <c r="R59" s="57">
        <v>21489103.120000001</v>
      </c>
      <c r="S59" s="57">
        <f t="shared" si="78"/>
        <v>6837307.879999999</v>
      </c>
      <c r="T59" s="57">
        <f t="shared" si="85"/>
        <v>6837307.879999999</v>
      </c>
      <c r="U59" s="57">
        <v>12750226.119999999</v>
      </c>
      <c r="V59" s="57">
        <f t="shared" si="79"/>
        <v>8738877.0000000019</v>
      </c>
      <c r="W59" s="57">
        <v>12750226.119999999</v>
      </c>
      <c r="X59" s="60">
        <f t="shared" si="86"/>
        <v>0</v>
      </c>
      <c r="Y59" s="61">
        <f t="shared" si="5"/>
        <v>0.75862427894589257</v>
      </c>
      <c r="Z59" s="61">
        <f t="shared" si="6"/>
        <v>0.45011795246492747</v>
      </c>
      <c r="AA59" s="61">
        <f t="shared" si="7"/>
        <v>0.45011795246492747</v>
      </c>
      <c r="AB59" s="61">
        <f t="shared" si="8"/>
        <v>0.59333449371059643</v>
      </c>
      <c r="AC59" s="62">
        <f t="shared" si="9"/>
        <v>1</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83"/>
        <v>12350190</v>
      </c>
      <c r="N60" s="63">
        <f t="shared" si="82"/>
        <v>1.2047330794402377E-6</v>
      </c>
      <c r="O60" s="57">
        <v>0</v>
      </c>
      <c r="P60" s="57">
        <v>11690893</v>
      </c>
      <c r="Q60" s="57">
        <f t="shared" si="84"/>
        <v>659297</v>
      </c>
      <c r="R60" s="57">
        <v>11316951.32</v>
      </c>
      <c r="S60" s="57">
        <f t="shared" si="78"/>
        <v>1033238.6799999997</v>
      </c>
      <c r="T60" s="57">
        <f t="shared" si="85"/>
        <v>373941.6799999997</v>
      </c>
      <c r="U60" s="57">
        <v>1028001.32</v>
      </c>
      <c r="V60" s="57">
        <f t="shared" si="79"/>
        <v>10288950</v>
      </c>
      <c r="W60" s="57">
        <v>1028001.32</v>
      </c>
      <c r="X60" s="60">
        <f t="shared" si="86"/>
        <v>0</v>
      </c>
      <c r="Y60" s="61">
        <f t="shared" si="5"/>
        <v>0.91633823609191445</v>
      </c>
      <c r="Z60" s="61">
        <f t="shared" si="6"/>
        <v>8.3237692699464544E-2</v>
      </c>
      <c r="AA60" s="61">
        <f t="shared" si="7"/>
        <v>8.3237692699464544E-2</v>
      </c>
      <c r="AB60" s="61">
        <f t="shared" si="8"/>
        <v>9.0837301578142682E-2</v>
      </c>
      <c r="AC60" s="62">
        <f t="shared" si="9"/>
        <v>1</v>
      </c>
    </row>
    <row r="61" spans="1:29" ht="42" customHeight="1" x14ac:dyDescent="0.25">
      <c r="A61" s="72" t="s">
        <v>141</v>
      </c>
      <c r="B61" s="55" t="s">
        <v>42</v>
      </c>
      <c r="C61" s="55">
        <v>20</v>
      </c>
      <c r="D61" s="55" t="s">
        <v>39</v>
      </c>
      <c r="E61" s="56" t="s">
        <v>142</v>
      </c>
      <c r="F61" s="57">
        <v>13895764</v>
      </c>
      <c r="G61" s="57">
        <v>0</v>
      </c>
      <c r="H61" s="57">
        <v>0</v>
      </c>
      <c r="I61" s="57">
        <v>0</v>
      </c>
      <c r="J61" s="57">
        <v>10154416</v>
      </c>
      <c r="K61" s="57">
        <v>0</v>
      </c>
      <c r="L61" s="57">
        <f t="shared" si="1"/>
        <v>10154416</v>
      </c>
      <c r="M61" s="58">
        <f t="shared" si="83"/>
        <v>24050180</v>
      </c>
      <c r="N61" s="64">
        <f t="shared" si="82"/>
        <v>2.3460406206294815E-6</v>
      </c>
      <c r="O61" s="57">
        <v>0</v>
      </c>
      <c r="P61" s="57">
        <v>22050839.079999998</v>
      </c>
      <c r="Q61" s="57">
        <f t="shared" si="84"/>
        <v>1999340.9200000018</v>
      </c>
      <c r="R61" s="57">
        <v>8530926.8599999994</v>
      </c>
      <c r="S61" s="57">
        <f t="shared" si="78"/>
        <v>15519253.140000001</v>
      </c>
      <c r="T61" s="57">
        <f t="shared" si="85"/>
        <v>13519912.219999999</v>
      </c>
      <c r="U61" s="57">
        <v>4293608.78</v>
      </c>
      <c r="V61" s="57">
        <f t="shared" si="79"/>
        <v>4237318.0799999991</v>
      </c>
      <c r="W61" s="57">
        <v>4293608.78</v>
      </c>
      <c r="X61" s="60">
        <f t="shared" si="86"/>
        <v>0</v>
      </c>
      <c r="Y61" s="61">
        <f t="shared" si="5"/>
        <v>0.35471363873368095</v>
      </c>
      <c r="Z61" s="61">
        <f t="shared" si="6"/>
        <v>0.17852709543130241</v>
      </c>
      <c r="AA61" s="61">
        <f t="shared" si="7"/>
        <v>0.17852709543130241</v>
      </c>
      <c r="AB61" s="61">
        <f t="shared" si="8"/>
        <v>0.50329921360971563</v>
      </c>
      <c r="AC61" s="62">
        <f t="shared" si="9"/>
        <v>1</v>
      </c>
    </row>
    <row r="62" spans="1:29" ht="42" customHeight="1" x14ac:dyDescent="0.25">
      <c r="A62" s="46" t="s">
        <v>143</v>
      </c>
      <c r="B62" s="47" t="s">
        <v>42</v>
      </c>
      <c r="C62" s="47">
        <v>20</v>
      </c>
      <c r="D62" s="47" t="s">
        <v>39</v>
      </c>
      <c r="E62" s="48" t="s">
        <v>144</v>
      </c>
      <c r="F62" s="50">
        <f>SUM(F63:F66)</f>
        <v>101787478</v>
      </c>
      <c r="G62" s="50">
        <f t="shared" ref="G62:S62" si="87">SUM(G63:G66)</f>
        <v>0</v>
      </c>
      <c r="H62" s="50">
        <f t="shared" si="87"/>
        <v>0</v>
      </c>
      <c r="I62" s="50">
        <f t="shared" si="87"/>
        <v>0</v>
      </c>
      <c r="J62" s="50">
        <f t="shared" si="87"/>
        <v>40734704</v>
      </c>
      <c r="K62" s="50">
        <f t="shared" si="87"/>
        <v>30018682</v>
      </c>
      <c r="L62" s="50">
        <f t="shared" si="1"/>
        <v>10716022</v>
      </c>
      <c r="M62" s="50">
        <f t="shared" si="87"/>
        <v>112503500</v>
      </c>
      <c r="N62" s="70">
        <f t="shared" si="82"/>
        <v>1.0974461769641178E-5</v>
      </c>
      <c r="O62" s="50">
        <f t="shared" si="87"/>
        <v>0</v>
      </c>
      <c r="P62" s="50">
        <f t="shared" si="87"/>
        <v>37824679.600000001</v>
      </c>
      <c r="Q62" s="50">
        <f t="shared" si="87"/>
        <v>74678820.400000006</v>
      </c>
      <c r="R62" s="50">
        <f t="shared" si="87"/>
        <v>37821284.119999997</v>
      </c>
      <c r="S62" s="50">
        <f t="shared" si="87"/>
        <v>74682215.88000001</v>
      </c>
      <c r="T62" s="50">
        <f>SUM(T63:T66)</f>
        <v>3395.480000000447</v>
      </c>
      <c r="U62" s="50">
        <f>SUM(U63:U66)</f>
        <v>10446354.52</v>
      </c>
      <c r="V62" s="50">
        <f>SUM(V63:V66)</f>
        <v>27374929.600000001</v>
      </c>
      <c r="W62" s="50">
        <f>SUM(W63:W66)</f>
        <v>10446354.52</v>
      </c>
      <c r="X62" s="50">
        <f>SUM(X63:X66)</f>
        <v>0</v>
      </c>
      <c r="Y62" s="52">
        <f t="shared" si="5"/>
        <v>0.33617873328385339</v>
      </c>
      <c r="Z62" s="52">
        <f t="shared" si="6"/>
        <v>9.2853595843684855E-2</v>
      </c>
      <c r="AA62" s="52">
        <f t="shared" si="7"/>
        <v>9.2853595843684855E-2</v>
      </c>
      <c r="AB62" s="52">
        <f t="shared" si="8"/>
        <v>0.27620306298579478</v>
      </c>
      <c r="AC62" s="53">
        <f t="shared" si="9"/>
        <v>1</v>
      </c>
    </row>
    <row r="63" spans="1:29" ht="54.75" customHeight="1" x14ac:dyDescent="0.25">
      <c r="A63" s="54" t="s">
        <v>145</v>
      </c>
      <c r="B63" s="55" t="s">
        <v>42</v>
      </c>
      <c r="C63" s="55">
        <v>20</v>
      </c>
      <c r="D63" s="55" t="s">
        <v>39</v>
      </c>
      <c r="E63" s="69" t="s">
        <v>146</v>
      </c>
      <c r="F63" s="57">
        <v>25266796</v>
      </c>
      <c r="G63" s="57">
        <v>0</v>
      </c>
      <c r="H63" s="57">
        <v>0</v>
      </c>
      <c r="I63" s="57">
        <v>0</v>
      </c>
      <c r="J63" s="57">
        <v>31234204</v>
      </c>
      <c r="K63" s="57">
        <v>0</v>
      </c>
      <c r="L63" s="57">
        <f t="shared" si="1"/>
        <v>31234204</v>
      </c>
      <c r="M63" s="58">
        <f>+F63+L63</f>
        <v>56501000</v>
      </c>
      <c r="N63" s="64">
        <f t="shared" si="82"/>
        <v>5.5115446581350464E-6</v>
      </c>
      <c r="O63" s="57">
        <v>0</v>
      </c>
      <c r="P63" s="57">
        <v>6501000</v>
      </c>
      <c r="Q63" s="57">
        <f t="shared" ref="Q63:Q66" si="88">M63-P63</f>
        <v>50000000</v>
      </c>
      <c r="R63" s="57">
        <v>6500000</v>
      </c>
      <c r="S63" s="57">
        <f t="shared" si="78"/>
        <v>50001000</v>
      </c>
      <c r="T63" s="57">
        <f t="shared" si="85"/>
        <v>1000</v>
      </c>
      <c r="U63" s="57">
        <v>5000000</v>
      </c>
      <c r="V63" s="57">
        <f t="shared" si="79"/>
        <v>1500000</v>
      </c>
      <c r="W63" s="57">
        <v>5000000</v>
      </c>
      <c r="X63" s="60">
        <f t="shared" si="86"/>
        <v>0</v>
      </c>
      <c r="Y63" s="61">
        <f t="shared" si="5"/>
        <v>0.11504221164227182</v>
      </c>
      <c r="Z63" s="61">
        <f t="shared" si="6"/>
        <v>8.84940089555937E-2</v>
      </c>
      <c r="AA63" s="61">
        <f t="shared" si="7"/>
        <v>8.84940089555937E-2</v>
      </c>
      <c r="AB63" s="61">
        <f t="shared" si="8"/>
        <v>0.76923076923076927</v>
      </c>
      <c r="AC63" s="62">
        <f t="shared" si="9"/>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82"/>
        <v>3.4141707763531021E-7</v>
      </c>
      <c r="O64" s="57">
        <v>0</v>
      </c>
      <c r="P64" s="57">
        <v>3500000</v>
      </c>
      <c r="Q64" s="57">
        <f t="shared" si="88"/>
        <v>0</v>
      </c>
      <c r="R64" s="57">
        <v>3500000</v>
      </c>
      <c r="S64" s="57">
        <f t="shared" si="78"/>
        <v>0</v>
      </c>
      <c r="T64" s="57">
        <f t="shared" si="85"/>
        <v>0</v>
      </c>
      <c r="U64" s="57">
        <v>0</v>
      </c>
      <c r="V64" s="57">
        <f t="shared" si="79"/>
        <v>3500000</v>
      </c>
      <c r="W64" s="57">
        <v>0</v>
      </c>
      <c r="X64" s="60">
        <f t="shared" si="86"/>
        <v>0</v>
      </c>
      <c r="Y64" s="61">
        <f t="shared" si="5"/>
        <v>1</v>
      </c>
      <c r="Z64" s="61">
        <f t="shared" si="6"/>
        <v>0</v>
      </c>
      <c r="AA64" s="61">
        <f t="shared" si="7"/>
        <v>0</v>
      </c>
      <c r="AB64" s="61">
        <f t="shared" si="8"/>
        <v>0</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30018682</v>
      </c>
      <c r="L65" s="57">
        <f t="shared" si="1"/>
        <v>-30018682</v>
      </c>
      <c r="M65" s="58">
        <f>+F65+L65</f>
        <v>41502000</v>
      </c>
      <c r="N65" s="64">
        <f t="shared" si="82"/>
        <v>4.0484261588630413E-6</v>
      </c>
      <c r="O65" s="57">
        <v>0</v>
      </c>
      <c r="P65" s="57">
        <v>26502000</v>
      </c>
      <c r="Q65" s="57">
        <f t="shared" si="88"/>
        <v>15000000</v>
      </c>
      <c r="R65" s="57">
        <v>26500104.52</v>
      </c>
      <c r="S65" s="57">
        <f t="shared" si="78"/>
        <v>15001895.48</v>
      </c>
      <c r="T65" s="57">
        <f t="shared" si="85"/>
        <v>1895.480000000447</v>
      </c>
      <c r="U65" s="57">
        <v>4446354.5199999996</v>
      </c>
      <c r="V65" s="57">
        <f t="shared" si="79"/>
        <v>22053750</v>
      </c>
      <c r="W65" s="57">
        <v>4446354.5199999996</v>
      </c>
      <c r="X65" s="60">
        <f t="shared" si="86"/>
        <v>0</v>
      </c>
      <c r="Y65" s="61">
        <f t="shared" si="5"/>
        <v>0.63852596308611631</v>
      </c>
      <c r="Z65" s="61">
        <f t="shared" si="6"/>
        <v>0.10713590959471832</v>
      </c>
      <c r="AA65" s="61">
        <f t="shared" si="7"/>
        <v>0.10713590959471832</v>
      </c>
      <c r="AB65" s="61">
        <f t="shared" si="8"/>
        <v>0.16778630124436958</v>
      </c>
      <c r="AC65" s="62">
        <f t="shared" si="9"/>
        <v>1</v>
      </c>
    </row>
    <row r="66" spans="1:29" ht="47.25" customHeight="1" x14ac:dyDescent="0.25">
      <c r="A66" s="54" t="s">
        <v>149</v>
      </c>
      <c r="B66" s="55" t="s">
        <v>42</v>
      </c>
      <c r="C66" s="55">
        <v>20</v>
      </c>
      <c r="D66" s="55" t="s">
        <v>39</v>
      </c>
      <c r="E66" s="69" t="s">
        <v>150</v>
      </c>
      <c r="F66" s="57">
        <v>5000000</v>
      </c>
      <c r="G66" s="57">
        <v>0</v>
      </c>
      <c r="H66" s="57">
        <v>0</v>
      </c>
      <c r="I66" s="57">
        <v>0</v>
      </c>
      <c r="J66" s="57">
        <v>6000500</v>
      </c>
      <c r="K66" s="57">
        <v>0</v>
      </c>
      <c r="L66" s="57">
        <f t="shared" si="1"/>
        <v>6000500</v>
      </c>
      <c r="M66" s="58">
        <f>+F66+L66</f>
        <v>11000500</v>
      </c>
      <c r="N66" s="63">
        <f t="shared" si="82"/>
        <v>1.0730738750077799E-6</v>
      </c>
      <c r="O66" s="57">
        <v>0</v>
      </c>
      <c r="P66" s="57">
        <v>1321679.6000000001</v>
      </c>
      <c r="Q66" s="57">
        <f t="shared" si="88"/>
        <v>9678820.4000000004</v>
      </c>
      <c r="R66" s="57">
        <v>1321179.6000000001</v>
      </c>
      <c r="S66" s="57">
        <f t="shared" si="78"/>
        <v>9679320.4000000004</v>
      </c>
      <c r="T66" s="57">
        <f t="shared" si="85"/>
        <v>500</v>
      </c>
      <c r="U66" s="57">
        <v>1000000</v>
      </c>
      <c r="V66" s="57">
        <f t="shared" si="79"/>
        <v>321179.60000000009</v>
      </c>
      <c r="W66" s="57">
        <v>1000000</v>
      </c>
      <c r="X66" s="60">
        <f t="shared" si="86"/>
        <v>0</v>
      </c>
      <c r="Y66" s="61">
        <f t="shared" si="5"/>
        <v>0.12010177719194583</v>
      </c>
      <c r="Z66" s="61">
        <f t="shared" si="6"/>
        <v>9.0904958865506119E-2</v>
      </c>
      <c r="AA66" s="61">
        <f t="shared" si="7"/>
        <v>9.0904958865506119E-2</v>
      </c>
      <c r="AB66" s="61">
        <f t="shared" si="8"/>
        <v>0.75689936477977704</v>
      </c>
      <c r="AC66" s="62">
        <f t="shared" si="9"/>
        <v>1</v>
      </c>
    </row>
    <row r="67" spans="1:29" ht="42" customHeight="1" x14ac:dyDescent="0.25">
      <c r="A67" s="46" t="s">
        <v>151</v>
      </c>
      <c r="B67" s="47" t="s">
        <v>42</v>
      </c>
      <c r="C67" s="47">
        <v>20</v>
      </c>
      <c r="D67" s="47" t="s">
        <v>39</v>
      </c>
      <c r="E67" s="48" t="s">
        <v>152</v>
      </c>
      <c r="F67" s="50">
        <f t="shared" ref="F67:K67" si="89">+F70+F80+F87+F93+F76+F68</f>
        <v>21432270903</v>
      </c>
      <c r="G67" s="50">
        <f t="shared" si="89"/>
        <v>0</v>
      </c>
      <c r="H67" s="50">
        <f t="shared" si="89"/>
        <v>0</v>
      </c>
      <c r="I67" s="50">
        <f t="shared" si="89"/>
        <v>0</v>
      </c>
      <c r="J67" s="50">
        <f t="shared" si="89"/>
        <v>480087916</v>
      </c>
      <c r="K67" s="50">
        <f t="shared" si="89"/>
        <v>103917238</v>
      </c>
      <c r="L67" s="50">
        <f t="shared" si="1"/>
        <v>376170678</v>
      </c>
      <c r="M67" s="50">
        <f t="shared" ref="M67:X67" si="90">+M70+M80+M87+M93+M76+M68</f>
        <v>21808441581</v>
      </c>
      <c r="N67" s="51">
        <f t="shared" si="82"/>
        <v>2.1273641121044014E-3</v>
      </c>
      <c r="O67" s="50">
        <f t="shared" si="90"/>
        <v>0</v>
      </c>
      <c r="P67" s="50">
        <f t="shared" si="90"/>
        <v>15904594474.709999</v>
      </c>
      <c r="Q67" s="50">
        <f t="shared" si="90"/>
        <v>5903847106.2900009</v>
      </c>
      <c r="R67" s="50">
        <f t="shared" si="90"/>
        <v>14802526896.309998</v>
      </c>
      <c r="S67" s="50">
        <f t="shared" si="90"/>
        <v>7005914684.6900005</v>
      </c>
      <c r="T67" s="50">
        <f t="shared" si="90"/>
        <v>1102067578.3999996</v>
      </c>
      <c r="U67" s="50">
        <f t="shared" si="90"/>
        <v>10372063752.4</v>
      </c>
      <c r="V67" s="50">
        <f t="shared" si="90"/>
        <v>4430463143.9099998</v>
      </c>
      <c r="W67" s="50">
        <f t="shared" si="90"/>
        <v>10356371152.4</v>
      </c>
      <c r="X67" s="50">
        <f t="shared" si="90"/>
        <v>15692600</v>
      </c>
      <c r="Y67" s="52">
        <f t="shared" si="5"/>
        <v>0.67875216307094077</v>
      </c>
      <c r="Z67" s="52">
        <f t="shared" si="6"/>
        <v>0.47559857561928554</v>
      </c>
      <c r="AA67" s="52">
        <f t="shared" si="7"/>
        <v>0.47487901021880907</v>
      </c>
      <c r="AB67" s="52">
        <f t="shared" si="8"/>
        <v>0.70069548429502049</v>
      </c>
      <c r="AC67" s="53">
        <f t="shared" si="9"/>
        <v>0.99848703205315636</v>
      </c>
    </row>
    <row r="68" spans="1:29" ht="42" customHeight="1" x14ac:dyDescent="0.25">
      <c r="A68" s="46" t="s">
        <v>153</v>
      </c>
      <c r="B68" s="47" t="s">
        <v>42</v>
      </c>
      <c r="C68" s="47">
        <v>20</v>
      </c>
      <c r="D68" s="47" t="s">
        <v>39</v>
      </c>
      <c r="E68" s="48" t="s">
        <v>154</v>
      </c>
      <c r="F68" s="50">
        <f>SUM(F69)</f>
        <v>31530000</v>
      </c>
      <c r="G68" s="50">
        <f t="shared" ref="G68:X68" si="91">+G69</f>
        <v>0</v>
      </c>
      <c r="H68" s="50">
        <f t="shared" si="91"/>
        <v>0</v>
      </c>
      <c r="I68" s="50">
        <f t="shared" si="91"/>
        <v>0</v>
      </c>
      <c r="J68" s="50">
        <f t="shared" si="91"/>
        <v>0</v>
      </c>
      <c r="K68" s="50">
        <f t="shared" si="91"/>
        <v>4029000</v>
      </c>
      <c r="L68" s="50">
        <f t="shared" si="1"/>
        <v>-4029000</v>
      </c>
      <c r="M68" s="50">
        <f t="shared" si="91"/>
        <v>27501000</v>
      </c>
      <c r="N68" s="68">
        <f t="shared" si="82"/>
        <v>2.6826603005853334E-6</v>
      </c>
      <c r="O68" s="50">
        <f t="shared" si="91"/>
        <v>0</v>
      </c>
      <c r="P68" s="50">
        <f t="shared" si="91"/>
        <v>27501000</v>
      </c>
      <c r="Q68" s="50">
        <f t="shared" si="91"/>
        <v>0</v>
      </c>
      <c r="R68" s="50">
        <f t="shared" si="91"/>
        <v>27500000</v>
      </c>
      <c r="S68" s="50">
        <f>+S69</f>
        <v>1000</v>
      </c>
      <c r="T68" s="50">
        <f t="shared" si="91"/>
        <v>1000</v>
      </c>
      <c r="U68" s="50">
        <f t="shared" si="91"/>
        <v>0</v>
      </c>
      <c r="V68" s="50">
        <f t="shared" si="91"/>
        <v>27500000</v>
      </c>
      <c r="W68" s="50">
        <f t="shared" si="91"/>
        <v>0</v>
      </c>
      <c r="X68" s="50">
        <f t="shared" si="91"/>
        <v>0</v>
      </c>
      <c r="Y68" s="52">
        <f t="shared" si="5"/>
        <v>0.99996363768590235</v>
      </c>
      <c r="Z68" s="52">
        <f t="shared" si="6"/>
        <v>0</v>
      </c>
      <c r="AA68" s="52">
        <f t="shared" si="7"/>
        <v>0</v>
      </c>
      <c r="AB68" s="52">
        <f t="shared" si="8"/>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4029000</v>
      </c>
      <c r="L69" s="57">
        <f t="shared" si="1"/>
        <v>-4029000</v>
      </c>
      <c r="M69" s="58">
        <f>+F69+L69</f>
        <v>27501000</v>
      </c>
      <c r="N69" s="64">
        <f t="shared" si="82"/>
        <v>2.6826603005853334E-6</v>
      </c>
      <c r="O69" s="57">
        <v>0</v>
      </c>
      <c r="P69" s="57">
        <v>27501000</v>
      </c>
      <c r="Q69" s="57">
        <f t="shared" ref="Q69" si="92">M69-P69</f>
        <v>0</v>
      </c>
      <c r="R69" s="57">
        <v>27500000</v>
      </c>
      <c r="S69" s="57">
        <f t="shared" ref="S69" si="93">+M69-R69</f>
        <v>1000</v>
      </c>
      <c r="T69" s="57">
        <f t="shared" ref="T69:T93" si="94">P69-R69</f>
        <v>1000</v>
      </c>
      <c r="U69" s="57">
        <v>0</v>
      </c>
      <c r="V69" s="57">
        <f t="shared" ref="V69" si="95">+R69-U69</f>
        <v>27500000</v>
      </c>
      <c r="W69" s="57">
        <v>0</v>
      </c>
      <c r="X69" s="60">
        <f t="shared" ref="X69" si="96">+U69-W69</f>
        <v>0</v>
      </c>
      <c r="Y69" s="61">
        <f t="shared" si="5"/>
        <v>0.99996363768590235</v>
      </c>
      <c r="Z69" s="61">
        <f t="shared" si="6"/>
        <v>0</v>
      </c>
      <c r="AA69" s="61">
        <f t="shared" si="7"/>
        <v>0</v>
      </c>
      <c r="AB69" s="61">
        <f t="shared" si="8"/>
        <v>0</v>
      </c>
      <c r="AC69" s="62" t="s">
        <v>41</v>
      </c>
    </row>
    <row r="70" spans="1:29" ht="90" customHeight="1" x14ac:dyDescent="0.25">
      <c r="A70" s="46" t="s">
        <v>157</v>
      </c>
      <c r="B70" s="47" t="s">
        <v>42</v>
      </c>
      <c r="C70" s="47">
        <v>20</v>
      </c>
      <c r="D70" s="47" t="s">
        <v>39</v>
      </c>
      <c r="E70" s="48" t="s">
        <v>158</v>
      </c>
      <c r="F70" s="50">
        <f>SUM(F71:F75)</f>
        <v>825691953</v>
      </c>
      <c r="G70" s="50">
        <f t="shared" ref="G70:X70" si="97">SUM(G71:G75)</f>
        <v>0</v>
      </c>
      <c r="H70" s="50">
        <f t="shared" si="97"/>
        <v>0</v>
      </c>
      <c r="I70" s="50">
        <f t="shared" si="97"/>
        <v>0</v>
      </c>
      <c r="J70" s="50">
        <f t="shared" si="97"/>
        <v>71880206</v>
      </c>
      <c r="K70" s="50">
        <f t="shared" si="97"/>
        <v>1968048</v>
      </c>
      <c r="L70" s="50">
        <f t="shared" si="1"/>
        <v>69912158</v>
      </c>
      <c r="M70" s="50">
        <f t="shared" si="97"/>
        <v>895604111</v>
      </c>
      <c r="N70" s="51">
        <f t="shared" si="82"/>
        <v>8.7364153798797143E-5</v>
      </c>
      <c r="O70" s="50">
        <f t="shared" si="97"/>
        <v>0</v>
      </c>
      <c r="P70" s="50">
        <f t="shared" si="97"/>
        <v>789212313.83000004</v>
      </c>
      <c r="Q70" s="50">
        <f t="shared" si="97"/>
        <v>106391797.17</v>
      </c>
      <c r="R70" s="50">
        <f t="shared" si="97"/>
        <v>775207320.64999998</v>
      </c>
      <c r="S70" s="50">
        <f t="shared" si="97"/>
        <v>120396790.35000002</v>
      </c>
      <c r="T70" s="50">
        <f t="shared" si="97"/>
        <v>14004993.180000037</v>
      </c>
      <c r="U70" s="50">
        <f t="shared" si="97"/>
        <v>181989883.64999998</v>
      </c>
      <c r="V70" s="50">
        <f t="shared" si="97"/>
        <v>593217437</v>
      </c>
      <c r="W70" s="50">
        <f t="shared" si="97"/>
        <v>181989883.64999998</v>
      </c>
      <c r="X70" s="50">
        <f t="shared" si="97"/>
        <v>0</v>
      </c>
      <c r="Y70" s="52">
        <f t="shared" si="5"/>
        <v>0.86556918523345183</v>
      </c>
      <c r="Z70" s="52">
        <f t="shared" si="6"/>
        <v>0.20320349294377008</v>
      </c>
      <c r="AA70" s="52">
        <f t="shared" si="7"/>
        <v>0.20320349294377008</v>
      </c>
      <c r="AB70" s="52">
        <f t="shared" si="8"/>
        <v>0.23476285479012779</v>
      </c>
      <c r="AC70" s="53">
        <f t="shared" si="9"/>
        <v>1</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82"/>
        <v>2.1979409157883095E-6</v>
      </c>
      <c r="O71" s="57">
        <v>0</v>
      </c>
      <c r="P71" s="57">
        <v>5950559.25</v>
      </c>
      <c r="Q71" s="57">
        <f t="shared" ref="Q71:Q75" si="98">M71-P71</f>
        <v>16581392.75</v>
      </c>
      <c r="R71" s="57">
        <v>5950559.25</v>
      </c>
      <c r="S71" s="57">
        <f t="shared" ref="S71:S93" si="99">+M71-R71</f>
        <v>16581392.75</v>
      </c>
      <c r="T71" s="57">
        <f t="shared" si="94"/>
        <v>0</v>
      </c>
      <c r="U71" s="57">
        <v>5950559.25</v>
      </c>
      <c r="V71" s="57">
        <f t="shared" ref="V71:V75" si="100">+R71-U71</f>
        <v>0</v>
      </c>
      <c r="W71" s="57">
        <v>5950559.25</v>
      </c>
      <c r="X71" s="60">
        <f t="shared" ref="X71:X93" si="101">+U71-W71</f>
        <v>0</v>
      </c>
      <c r="Y71" s="61">
        <f t="shared" si="5"/>
        <v>0.26409426267196023</v>
      </c>
      <c r="Z71" s="61">
        <f t="shared" si="6"/>
        <v>0.26409426267196023</v>
      </c>
      <c r="AA71" s="61">
        <f t="shared" si="7"/>
        <v>0.26409426267196023</v>
      </c>
      <c r="AB71" s="61">
        <f t="shared" si="8"/>
        <v>1</v>
      </c>
      <c r="AC71" s="62">
        <f t="shared" si="9"/>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82"/>
        <v>6.7981485773148668E-7</v>
      </c>
      <c r="O72" s="57">
        <v>0</v>
      </c>
      <c r="P72" s="57">
        <v>6969048</v>
      </c>
      <c r="Q72" s="57">
        <f t="shared" si="98"/>
        <v>0</v>
      </c>
      <c r="R72" s="57">
        <v>6968182.4100000001</v>
      </c>
      <c r="S72" s="57">
        <f t="shared" si="99"/>
        <v>865.58999999985099</v>
      </c>
      <c r="T72" s="57">
        <f t="shared" si="94"/>
        <v>865.58999999985099</v>
      </c>
      <c r="U72" s="57">
        <v>134.41</v>
      </c>
      <c r="V72" s="57">
        <f t="shared" si="100"/>
        <v>6968048</v>
      </c>
      <c r="W72" s="57">
        <v>134.41</v>
      </c>
      <c r="X72" s="60">
        <f t="shared" si="101"/>
        <v>0</v>
      </c>
      <c r="Y72" s="61">
        <f t="shared" si="5"/>
        <v>0.99987579508707647</v>
      </c>
      <c r="Z72" s="288">
        <f t="shared" si="6"/>
        <v>1.9286708887641467E-5</v>
      </c>
      <c r="AA72" s="288">
        <f t="shared" si="7"/>
        <v>1.9286708887641467E-5</v>
      </c>
      <c r="AB72" s="288">
        <f t="shared" si="8"/>
        <v>1.9289104689209763E-5</v>
      </c>
      <c r="AC72" s="62">
        <f t="shared" si="9"/>
        <v>1</v>
      </c>
    </row>
    <row r="73" spans="1:29" ht="42" customHeight="1" x14ac:dyDescent="0.25">
      <c r="A73" s="54" t="s">
        <v>163</v>
      </c>
      <c r="B73" s="55" t="s">
        <v>42</v>
      </c>
      <c r="C73" s="55">
        <v>20</v>
      </c>
      <c r="D73" s="55" t="s">
        <v>39</v>
      </c>
      <c r="E73" s="69" t="s">
        <v>164</v>
      </c>
      <c r="F73" s="57">
        <v>25423160</v>
      </c>
      <c r="G73" s="57">
        <v>0</v>
      </c>
      <c r="H73" s="57">
        <v>0</v>
      </c>
      <c r="I73" s="57">
        <v>0</v>
      </c>
      <c r="J73" s="57">
        <v>3232138</v>
      </c>
      <c r="K73" s="57">
        <v>0</v>
      </c>
      <c r="L73" s="57">
        <f t="shared" si="1"/>
        <v>3232138</v>
      </c>
      <c r="M73" s="58">
        <f>+F73+L73</f>
        <v>28655298</v>
      </c>
      <c r="N73" s="64">
        <f t="shared" si="82"/>
        <v>2.7952594576939855E-6</v>
      </c>
      <c r="O73" s="57">
        <v>0</v>
      </c>
      <c r="P73" s="57">
        <v>11715133.58</v>
      </c>
      <c r="Q73" s="57">
        <f t="shared" si="98"/>
        <v>16940164.420000002</v>
      </c>
      <c r="R73" s="57">
        <v>11714682.380000001</v>
      </c>
      <c r="S73" s="57">
        <f t="shared" si="99"/>
        <v>16940615.619999997</v>
      </c>
      <c r="T73" s="57">
        <f t="shared" si="94"/>
        <v>451.19999999925494</v>
      </c>
      <c r="U73" s="57">
        <v>8913612.3800000008</v>
      </c>
      <c r="V73" s="57">
        <f t="shared" si="100"/>
        <v>2801070</v>
      </c>
      <c r="W73" s="57">
        <v>8913612.3800000008</v>
      </c>
      <c r="X73" s="60">
        <f t="shared" si="101"/>
        <v>0</v>
      </c>
      <c r="Y73" s="61">
        <f t="shared" ref="Y73:Y136" si="102">+R73/M73</f>
        <v>0.40881383889289863</v>
      </c>
      <c r="Z73" s="61">
        <f t="shared" ref="Z73:Z136" si="103">+U73/M73</f>
        <v>0.31106332867311309</v>
      </c>
      <c r="AA73" s="61">
        <f t="shared" ref="AA73:AA136" si="104">+W73/M73</f>
        <v>0.31106332867311309</v>
      </c>
      <c r="AB73" s="61">
        <f t="shared" ref="AB73:AB136" si="105">+U73/R73</f>
        <v>0.76089236488544043</v>
      </c>
      <c r="AC73" s="62">
        <f t="shared" ref="AC73:AC136" si="106">+W73/U73</f>
        <v>1</v>
      </c>
    </row>
    <row r="74" spans="1:29" ht="42" customHeight="1" x14ac:dyDescent="0.25">
      <c r="A74" s="54" t="s">
        <v>165</v>
      </c>
      <c r="B74" s="55" t="s">
        <v>42</v>
      </c>
      <c r="C74" s="55">
        <v>20</v>
      </c>
      <c r="D74" s="55" t="s">
        <v>39</v>
      </c>
      <c r="E74" s="69" t="s">
        <v>166</v>
      </c>
      <c r="F74" s="57">
        <v>752677982</v>
      </c>
      <c r="G74" s="57">
        <v>0</v>
      </c>
      <c r="H74" s="57">
        <v>0</v>
      </c>
      <c r="I74" s="57">
        <v>0</v>
      </c>
      <c r="J74" s="57">
        <v>61679020</v>
      </c>
      <c r="K74" s="57">
        <v>0</v>
      </c>
      <c r="L74" s="57">
        <f t="shared" si="1"/>
        <v>61679020</v>
      </c>
      <c r="M74" s="58">
        <f>+F74+L74</f>
        <v>814357002</v>
      </c>
      <c r="N74" s="65">
        <f t="shared" si="82"/>
        <v>7.9438682221340707E-5</v>
      </c>
      <c r="O74" s="57">
        <v>0</v>
      </c>
      <c r="P74" s="57">
        <v>749357002</v>
      </c>
      <c r="Q74" s="57">
        <f t="shared" si="98"/>
        <v>65000000</v>
      </c>
      <c r="R74" s="57">
        <v>749318991.03999996</v>
      </c>
      <c r="S74" s="57">
        <f t="shared" si="99"/>
        <v>65038010.960000038</v>
      </c>
      <c r="T74" s="57">
        <f t="shared" si="94"/>
        <v>38010.960000038147</v>
      </c>
      <c r="U74" s="57">
        <v>165870672.03999999</v>
      </c>
      <c r="V74" s="57">
        <f t="shared" si="100"/>
        <v>583448319</v>
      </c>
      <c r="W74" s="57">
        <v>165870672.03999999</v>
      </c>
      <c r="X74" s="60">
        <f t="shared" si="101"/>
        <v>0</v>
      </c>
      <c r="Y74" s="61">
        <f t="shared" si="102"/>
        <v>0.9201357502910007</v>
      </c>
      <c r="Z74" s="61">
        <f t="shared" si="103"/>
        <v>0.20368299361660058</v>
      </c>
      <c r="AA74" s="288">
        <f t="shared" si="104"/>
        <v>0.20368299361660058</v>
      </c>
      <c r="AB74" s="61">
        <f t="shared" si="105"/>
        <v>0.22136189529880143</v>
      </c>
      <c r="AC74" s="62">
        <f t="shared" si="106"/>
        <v>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7">+G75-H75-I75+J75-K75</f>
        <v>0</v>
      </c>
      <c r="M75" s="58">
        <f>+F75+L75</f>
        <v>23090811</v>
      </c>
      <c r="N75" s="64">
        <f t="shared" si="82"/>
        <v>2.2524563462426498E-6</v>
      </c>
      <c r="O75" s="57">
        <v>0</v>
      </c>
      <c r="P75" s="57">
        <v>15220571</v>
      </c>
      <c r="Q75" s="57">
        <f t="shared" si="98"/>
        <v>7870240</v>
      </c>
      <c r="R75" s="57">
        <v>1254905.57</v>
      </c>
      <c r="S75" s="57">
        <f t="shared" si="99"/>
        <v>21835905.43</v>
      </c>
      <c r="T75" s="57">
        <f t="shared" si="94"/>
        <v>13965665.43</v>
      </c>
      <c r="U75" s="57">
        <v>1254905.57</v>
      </c>
      <c r="V75" s="57">
        <f t="shared" si="100"/>
        <v>0</v>
      </c>
      <c r="W75" s="57">
        <v>1254905.57</v>
      </c>
      <c r="X75" s="60">
        <f t="shared" si="101"/>
        <v>0</v>
      </c>
      <c r="Y75" s="61">
        <f t="shared" si="102"/>
        <v>5.4346535078391142E-2</v>
      </c>
      <c r="Z75" s="61">
        <f t="shared" si="103"/>
        <v>5.4346535078391142E-2</v>
      </c>
      <c r="AA75" s="61">
        <f t="shared" si="104"/>
        <v>5.4346535078391142E-2</v>
      </c>
      <c r="AB75" s="61">
        <f t="shared" si="105"/>
        <v>1</v>
      </c>
      <c r="AC75" s="62">
        <f t="shared" si="106"/>
        <v>1</v>
      </c>
    </row>
    <row r="76" spans="1:29" ht="69.75" customHeight="1" x14ac:dyDescent="0.25">
      <c r="A76" s="46" t="s">
        <v>169</v>
      </c>
      <c r="B76" s="47" t="s">
        <v>42</v>
      </c>
      <c r="C76" s="47">
        <v>20</v>
      </c>
      <c r="D76" s="47" t="s">
        <v>39</v>
      </c>
      <c r="E76" s="74" t="s">
        <v>170</v>
      </c>
      <c r="F76" s="50">
        <f t="shared" ref="F76:X76" si="108">SUM(F77:F79)</f>
        <v>10466197495</v>
      </c>
      <c r="G76" s="50">
        <f t="shared" si="108"/>
        <v>0</v>
      </c>
      <c r="H76" s="50">
        <f t="shared" si="108"/>
        <v>0</v>
      </c>
      <c r="I76" s="50">
        <f t="shared" si="108"/>
        <v>0</v>
      </c>
      <c r="J76" s="50">
        <f t="shared" si="108"/>
        <v>64185139</v>
      </c>
      <c r="K76" s="50">
        <f t="shared" si="108"/>
        <v>14062149</v>
      </c>
      <c r="L76" s="50">
        <f t="shared" si="107"/>
        <v>50122990</v>
      </c>
      <c r="M76" s="50">
        <f t="shared" si="108"/>
        <v>10516320485</v>
      </c>
      <c r="N76" s="51">
        <f t="shared" si="82"/>
        <v>1.0258432592757281E-3</v>
      </c>
      <c r="O76" s="50">
        <f t="shared" si="108"/>
        <v>0</v>
      </c>
      <c r="P76" s="50">
        <f t="shared" si="108"/>
        <v>7444782587.5799999</v>
      </c>
      <c r="Q76" s="50">
        <f t="shared" si="108"/>
        <v>3071537897.4200006</v>
      </c>
      <c r="R76" s="50">
        <f t="shared" si="108"/>
        <v>7415338169.4300003</v>
      </c>
      <c r="S76" s="50">
        <f t="shared" si="108"/>
        <v>3100982315.5700002</v>
      </c>
      <c r="T76" s="50">
        <f t="shared" si="108"/>
        <v>29444418.149999529</v>
      </c>
      <c r="U76" s="50">
        <f t="shared" si="108"/>
        <v>6031129754.5100002</v>
      </c>
      <c r="V76" s="50">
        <f t="shared" si="108"/>
        <v>1384208414.9199996</v>
      </c>
      <c r="W76" s="50">
        <f t="shared" si="108"/>
        <v>6015437154.5100002</v>
      </c>
      <c r="X76" s="50">
        <f t="shared" si="108"/>
        <v>15692600</v>
      </c>
      <c r="Y76" s="52">
        <f t="shared" si="102"/>
        <v>0.70512668190427441</v>
      </c>
      <c r="Z76" s="52">
        <f t="shared" si="103"/>
        <v>0.57350189765636461</v>
      </c>
      <c r="AA76" s="52">
        <f t="shared" si="104"/>
        <v>0.57200968371876315</v>
      </c>
      <c r="AB76" s="52">
        <f t="shared" si="105"/>
        <v>0.81333172091510952</v>
      </c>
      <c r="AC76" s="53">
        <f t="shared" si="106"/>
        <v>0.99739806625976413</v>
      </c>
    </row>
    <row r="77" spans="1:29" ht="42" customHeight="1" x14ac:dyDescent="0.25">
      <c r="A77" s="54" t="s">
        <v>171</v>
      </c>
      <c r="B77" s="55" t="s">
        <v>42</v>
      </c>
      <c r="C77" s="55">
        <v>20</v>
      </c>
      <c r="D77" s="55" t="s">
        <v>39</v>
      </c>
      <c r="E77" s="56" t="s">
        <v>172</v>
      </c>
      <c r="F77" s="57">
        <v>2058984641</v>
      </c>
      <c r="G77" s="57">
        <v>0</v>
      </c>
      <c r="H77" s="57">
        <v>0</v>
      </c>
      <c r="I77" s="57">
        <v>0</v>
      </c>
      <c r="J77" s="57">
        <v>0</v>
      </c>
      <c r="K77" s="57">
        <v>14062149</v>
      </c>
      <c r="L77" s="57">
        <f t="shared" si="107"/>
        <v>-14062149</v>
      </c>
      <c r="M77" s="58">
        <f>+F77+L77</f>
        <v>2044922492</v>
      </c>
      <c r="N77" s="59">
        <f t="shared" si="82"/>
        <v>1.994775603455303E-4</v>
      </c>
      <c r="O77" s="57">
        <v>0</v>
      </c>
      <c r="P77" s="57">
        <v>1143864561</v>
      </c>
      <c r="Q77" s="57">
        <f t="shared" ref="Q77:Q79" si="109">M77-P77</f>
        <v>901057931</v>
      </c>
      <c r="R77" s="57">
        <v>1129864561</v>
      </c>
      <c r="S77" s="57">
        <f t="shared" si="99"/>
        <v>915057931</v>
      </c>
      <c r="T77" s="57">
        <f t="shared" si="94"/>
        <v>14000000</v>
      </c>
      <c r="U77" s="57">
        <v>1129864561</v>
      </c>
      <c r="V77" s="57">
        <f t="shared" ref="V77:V79" si="110">+R77-U77</f>
        <v>0</v>
      </c>
      <c r="W77" s="57">
        <v>1129864561</v>
      </c>
      <c r="X77" s="60">
        <f t="shared" si="101"/>
        <v>0</v>
      </c>
      <c r="Y77" s="61">
        <f t="shared" si="102"/>
        <v>0.55252194908128571</v>
      </c>
      <c r="Z77" s="61">
        <f t="shared" si="103"/>
        <v>0.55252194908128571</v>
      </c>
      <c r="AA77" s="61">
        <f t="shared" si="104"/>
        <v>0.55252194908128571</v>
      </c>
      <c r="AB77" s="61">
        <f t="shared" si="105"/>
        <v>1</v>
      </c>
      <c r="AC77" s="62">
        <f t="shared" si="106"/>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7"/>
        <v>0</v>
      </c>
      <c r="M78" s="58">
        <f>+F78+L78</f>
        <v>8298070764</v>
      </c>
      <c r="N78" s="59">
        <f t="shared" si="82"/>
        <v>8.0945802007311026E-4</v>
      </c>
      <c r="O78" s="57">
        <v>0</v>
      </c>
      <c r="P78" s="57">
        <v>6200299844.4799995</v>
      </c>
      <c r="Q78" s="57">
        <f t="shared" si="109"/>
        <v>2097770919.5200005</v>
      </c>
      <c r="R78" s="57">
        <v>6200299833</v>
      </c>
      <c r="S78" s="57">
        <f t="shared" si="99"/>
        <v>2097770931</v>
      </c>
      <c r="T78" s="57">
        <f t="shared" si="94"/>
        <v>11.479999542236328</v>
      </c>
      <c r="U78" s="57">
        <v>4850557391.1800003</v>
      </c>
      <c r="V78" s="57">
        <f t="shared" si="110"/>
        <v>1349742441.8199997</v>
      </c>
      <c r="W78" s="57">
        <v>4850557391.1800003</v>
      </c>
      <c r="X78" s="60">
        <f t="shared" si="101"/>
        <v>0</v>
      </c>
      <c r="Y78" s="61">
        <f t="shared" si="102"/>
        <v>0.74719775347049566</v>
      </c>
      <c r="Z78" s="61">
        <f t="shared" si="103"/>
        <v>0.58454037439924633</v>
      </c>
      <c r="AA78" s="61">
        <f t="shared" si="104"/>
        <v>0.58454037439924633</v>
      </c>
      <c r="AB78" s="61">
        <f t="shared" si="105"/>
        <v>0.78231013367511126</v>
      </c>
      <c r="AC78" s="62">
        <f t="shared" si="106"/>
        <v>1</v>
      </c>
    </row>
    <row r="79" spans="1:29" ht="42" customHeight="1" x14ac:dyDescent="0.25">
      <c r="A79" s="54" t="s">
        <v>175</v>
      </c>
      <c r="B79" s="55" t="s">
        <v>42</v>
      </c>
      <c r="C79" s="55">
        <v>20</v>
      </c>
      <c r="D79" s="55" t="s">
        <v>39</v>
      </c>
      <c r="E79" s="56" t="s">
        <v>176</v>
      </c>
      <c r="F79" s="57">
        <v>109142090</v>
      </c>
      <c r="G79" s="57">
        <v>0</v>
      </c>
      <c r="H79" s="57">
        <v>0</v>
      </c>
      <c r="I79" s="57">
        <v>0</v>
      </c>
      <c r="J79" s="57">
        <v>64185139</v>
      </c>
      <c r="K79" s="57">
        <v>0</v>
      </c>
      <c r="L79" s="57">
        <f t="shared" si="107"/>
        <v>64185139</v>
      </c>
      <c r="M79" s="58">
        <f>+F79+L79</f>
        <v>173327229</v>
      </c>
      <c r="N79" s="65">
        <f t="shared" si="82"/>
        <v>1.6907678857087483E-5</v>
      </c>
      <c r="O79" s="57">
        <v>0</v>
      </c>
      <c r="P79" s="57">
        <v>100618182.09999999</v>
      </c>
      <c r="Q79" s="57">
        <f t="shared" si="109"/>
        <v>72709046.900000006</v>
      </c>
      <c r="R79" s="57">
        <v>85173775.430000007</v>
      </c>
      <c r="S79" s="57">
        <f t="shared" si="99"/>
        <v>88153453.569999993</v>
      </c>
      <c r="T79" s="57">
        <f t="shared" si="94"/>
        <v>15444406.669999987</v>
      </c>
      <c r="U79" s="57">
        <v>50707802.329999998</v>
      </c>
      <c r="V79" s="57">
        <f t="shared" si="110"/>
        <v>34465973.100000009</v>
      </c>
      <c r="W79" s="57">
        <v>35015202.329999998</v>
      </c>
      <c r="X79" s="60">
        <f t="shared" si="101"/>
        <v>15692600</v>
      </c>
      <c r="Y79" s="61">
        <f t="shared" si="102"/>
        <v>0.49140447188479547</v>
      </c>
      <c r="Z79" s="61">
        <f t="shared" si="103"/>
        <v>0.29255531645290422</v>
      </c>
      <c r="AA79" s="61">
        <f t="shared" si="104"/>
        <v>0.20201789719952193</v>
      </c>
      <c r="AB79" s="61">
        <f t="shared" si="105"/>
        <v>0.5953452465151573</v>
      </c>
      <c r="AC79" s="62">
        <f t="shared" si="106"/>
        <v>0.69052888749004471</v>
      </c>
    </row>
    <row r="80" spans="1:29" ht="56.25" customHeight="1" x14ac:dyDescent="0.25">
      <c r="A80" s="46" t="s">
        <v>177</v>
      </c>
      <c r="B80" s="47" t="s">
        <v>42</v>
      </c>
      <c r="C80" s="47">
        <v>20</v>
      </c>
      <c r="D80" s="47" t="s">
        <v>39</v>
      </c>
      <c r="E80" s="48" t="s">
        <v>178</v>
      </c>
      <c r="F80" s="50">
        <f t="shared" ref="F80:X80" si="111">SUM(F81:F86)</f>
        <v>9755136599</v>
      </c>
      <c r="G80" s="50">
        <f t="shared" si="111"/>
        <v>0</v>
      </c>
      <c r="H80" s="50">
        <f t="shared" si="111"/>
        <v>0</v>
      </c>
      <c r="I80" s="50">
        <f t="shared" si="111"/>
        <v>0</v>
      </c>
      <c r="J80" s="50">
        <f t="shared" si="111"/>
        <v>343967571</v>
      </c>
      <c r="K80" s="50">
        <f t="shared" si="111"/>
        <v>83184223</v>
      </c>
      <c r="L80" s="50">
        <f t="shared" si="107"/>
        <v>260783348</v>
      </c>
      <c r="M80" s="50">
        <f t="shared" si="111"/>
        <v>10015919947</v>
      </c>
      <c r="N80" s="51">
        <f t="shared" si="82"/>
        <v>9.7703031946684321E-4</v>
      </c>
      <c r="O80" s="50">
        <f t="shared" si="111"/>
        <v>0</v>
      </c>
      <c r="P80" s="50">
        <f>SUM(P81:P86)</f>
        <v>7306244674.3400002</v>
      </c>
      <c r="Q80" s="50">
        <f t="shared" si="111"/>
        <v>2709675272.6599998</v>
      </c>
      <c r="R80" s="50">
        <f t="shared" si="111"/>
        <v>6255352703.539999</v>
      </c>
      <c r="S80" s="50">
        <f>SUM(S81:S86)</f>
        <v>3760567243.4600005</v>
      </c>
      <c r="T80" s="50">
        <f t="shared" si="111"/>
        <v>1050891970.8</v>
      </c>
      <c r="U80" s="50">
        <f t="shared" si="111"/>
        <v>4137662768.5499997</v>
      </c>
      <c r="V80" s="50">
        <f t="shared" si="111"/>
        <v>2117689934.9900002</v>
      </c>
      <c r="W80" s="50">
        <f>SUM(W81:W86)</f>
        <v>4137662768.5499997</v>
      </c>
      <c r="X80" s="50">
        <f t="shared" si="111"/>
        <v>0</v>
      </c>
      <c r="Y80" s="52">
        <f t="shared" si="102"/>
        <v>0.6245410043850862</v>
      </c>
      <c r="Z80" s="52">
        <f t="shared" si="103"/>
        <v>0.41310861013713729</v>
      </c>
      <c r="AA80" s="52">
        <f t="shared" si="104"/>
        <v>0.41310861013713729</v>
      </c>
      <c r="AB80" s="52">
        <f t="shared" si="105"/>
        <v>0.66145954747019042</v>
      </c>
      <c r="AC80" s="53">
        <f t="shared" si="106"/>
        <v>1</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7"/>
        <v>0</v>
      </c>
      <c r="M81" s="58">
        <f t="shared" ref="M81:M86" si="112">+F81+L81</f>
        <v>2192242194</v>
      </c>
      <c r="N81" s="59">
        <f t="shared" si="82"/>
        <v>2.1384826381265736E-4</v>
      </c>
      <c r="O81" s="57">
        <v>0</v>
      </c>
      <c r="P81" s="57">
        <v>1411718000</v>
      </c>
      <c r="Q81" s="57">
        <f t="shared" ref="Q81:Q86" si="113">M81-P81</f>
        <v>780524194</v>
      </c>
      <c r="R81" s="57">
        <v>1411608058.28</v>
      </c>
      <c r="S81" s="57">
        <f t="shared" si="99"/>
        <v>780634135.72000003</v>
      </c>
      <c r="T81" s="57">
        <f t="shared" si="94"/>
        <v>109941.72000002861</v>
      </c>
      <c r="U81" s="57">
        <v>1009892558.28</v>
      </c>
      <c r="V81" s="57">
        <f t="shared" ref="V81:V86" si="114">+R81-U81</f>
        <v>401715500</v>
      </c>
      <c r="W81" s="57">
        <v>1009892558.28</v>
      </c>
      <c r="X81" s="60">
        <f t="shared" si="101"/>
        <v>0</v>
      </c>
      <c r="Y81" s="61">
        <f t="shared" si="102"/>
        <v>0.64391063275009652</v>
      </c>
      <c r="Z81" s="61">
        <f t="shared" si="103"/>
        <v>0.46066650894869143</v>
      </c>
      <c r="AA81" s="61">
        <f t="shared" si="104"/>
        <v>0.46066650894869143</v>
      </c>
      <c r="AB81" s="61">
        <f t="shared" si="105"/>
        <v>0.71541994419507804</v>
      </c>
      <c r="AC81" s="62">
        <f t="shared" si="106"/>
        <v>1</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7"/>
        <v>0</v>
      </c>
      <c r="M82" s="58">
        <f t="shared" si="112"/>
        <v>4636565048</v>
      </c>
      <c r="N82" s="59">
        <f t="shared" si="82"/>
        <v>4.522864254154805E-4</v>
      </c>
      <c r="O82" s="57">
        <v>0</v>
      </c>
      <c r="P82" s="57">
        <v>3085101860</v>
      </c>
      <c r="Q82" s="57">
        <f t="shared" si="113"/>
        <v>1551463188</v>
      </c>
      <c r="R82" s="57">
        <v>3074942583.5500002</v>
      </c>
      <c r="S82" s="57">
        <f t="shared" si="99"/>
        <v>1561622464.4499998</v>
      </c>
      <c r="T82" s="57">
        <f t="shared" si="94"/>
        <v>10159276.449999809</v>
      </c>
      <c r="U82" s="57">
        <v>2110044323.55</v>
      </c>
      <c r="V82" s="57">
        <f t="shared" si="114"/>
        <v>964898260.00000024</v>
      </c>
      <c r="W82" s="57">
        <v>2110044323.55</v>
      </c>
      <c r="X82" s="60">
        <f t="shared" si="101"/>
        <v>0</v>
      </c>
      <c r="Y82" s="61">
        <f t="shared" si="102"/>
        <v>0.66319409988141731</v>
      </c>
      <c r="Z82" s="61">
        <f t="shared" si="103"/>
        <v>0.45508782939650022</v>
      </c>
      <c r="AA82" s="61">
        <f t="shared" si="104"/>
        <v>0.45508782939650022</v>
      </c>
      <c r="AB82" s="61">
        <f t="shared" si="105"/>
        <v>0.68620608880246736</v>
      </c>
      <c r="AC82" s="62">
        <f t="shared" si="106"/>
        <v>1</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7"/>
        <v>0</v>
      </c>
      <c r="M83" s="58">
        <f t="shared" si="112"/>
        <v>3139043</v>
      </c>
      <c r="N83" s="63">
        <f t="shared" si="82"/>
        <v>3.0620653932330774E-7</v>
      </c>
      <c r="O83" s="57">
        <v>0</v>
      </c>
      <c r="P83" s="57">
        <v>3139043</v>
      </c>
      <c r="Q83" s="57">
        <f t="shared" si="113"/>
        <v>0</v>
      </c>
      <c r="R83" s="57">
        <v>1904665</v>
      </c>
      <c r="S83" s="57">
        <f t="shared" si="99"/>
        <v>1234378</v>
      </c>
      <c r="T83" s="57">
        <f t="shared" si="94"/>
        <v>1234378</v>
      </c>
      <c r="U83" s="57">
        <v>1904665</v>
      </c>
      <c r="V83" s="57">
        <f t="shared" si="114"/>
        <v>0</v>
      </c>
      <c r="W83" s="57">
        <v>1904665</v>
      </c>
      <c r="X83" s="60">
        <f t="shared" si="101"/>
        <v>0</v>
      </c>
      <c r="Y83" s="61">
        <f t="shared" si="102"/>
        <v>0.60676613859701822</v>
      </c>
      <c r="Z83" s="61">
        <f t="shared" si="103"/>
        <v>0.60676613859701822</v>
      </c>
      <c r="AA83" s="61">
        <f t="shared" si="104"/>
        <v>0.60676613859701822</v>
      </c>
      <c r="AB83" s="61">
        <f t="shared" si="105"/>
        <v>1</v>
      </c>
      <c r="AC83" s="62">
        <f t="shared" si="106"/>
        <v>1</v>
      </c>
    </row>
    <row r="84" spans="1:29" ht="42" customHeight="1" x14ac:dyDescent="0.25">
      <c r="A84" s="54" t="s">
        <v>185</v>
      </c>
      <c r="B84" s="55" t="s">
        <v>42</v>
      </c>
      <c r="C84" s="55">
        <v>20</v>
      </c>
      <c r="D84" s="55" t="s">
        <v>39</v>
      </c>
      <c r="E84" s="56" t="s">
        <v>186</v>
      </c>
      <c r="F84" s="57">
        <v>2090733752</v>
      </c>
      <c r="G84" s="57">
        <v>0</v>
      </c>
      <c r="H84" s="57">
        <v>0</v>
      </c>
      <c r="I84" s="57">
        <v>0</v>
      </c>
      <c r="J84" s="57">
        <v>343967571</v>
      </c>
      <c r="K84" s="57">
        <v>0</v>
      </c>
      <c r="L84" s="57">
        <f t="shared" si="107"/>
        <v>343967571</v>
      </c>
      <c r="M84" s="58">
        <f t="shared" si="112"/>
        <v>2434701323</v>
      </c>
      <c r="N84" s="59">
        <f t="shared" si="82"/>
        <v>2.3749960303242387E-4</v>
      </c>
      <c r="O84" s="57">
        <v>0</v>
      </c>
      <c r="P84" s="57">
        <v>2167857822.9400001</v>
      </c>
      <c r="Q84" s="57">
        <f t="shared" si="113"/>
        <v>266843500.05999994</v>
      </c>
      <c r="R84" s="57">
        <v>1140830917.3599999</v>
      </c>
      <c r="S84" s="57">
        <f t="shared" si="99"/>
        <v>1293870405.6400001</v>
      </c>
      <c r="T84" s="57">
        <f t="shared" si="94"/>
        <v>1027026905.5800002</v>
      </c>
      <c r="U84" s="57">
        <v>862467774.08000004</v>
      </c>
      <c r="V84" s="57">
        <f t="shared" si="114"/>
        <v>278363143.27999985</v>
      </c>
      <c r="W84" s="57">
        <v>862467774.08000004</v>
      </c>
      <c r="X84" s="60">
        <f t="shared" si="101"/>
        <v>0</v>
      </c>
      <c r="Y84" s="61">
        <f t="shared" si="102"/>
        <v>0.46857119868579455</v>
      </c>
      <c r="Z84" s="61">
        <f t="shared" si="103"/>
        <v>0.35423966214356062</v>
      </c>
      <c r="AA84" s="61">
        <f t="shared" si="104"/>
        <v>0.35423966214356062</v>
      </c>
      <c r="AB84" s="61">
        <f t="shared" si="105"/>
        <v>0.75599964986559021</v>
      </c>
      <c r="AC84" s="62">
        <f t="shared" si="106"/>
        <v>1</v>
      </c>
    </row>
    <row r="85" spans="1:29" ht="66" customHeight="1" x14ac:dyDescent="0.25">
      <c r="A85" s="54" t="s">
        <v>187</v>
      </c>
      <c r="B85" s="55" t="s">
        <v>42</v>
      </c>
      <c r="C85" s="55">
        <v>20</v>
      </c>
      <c r="D85" s="55" t="s">
        <v>39</v>
      </c>
      <c r="E85" s="56" t="s">
        <v>188</v>
      </c>
      <c r="F85" s="57">
        <v>421932963</v>
      </c>
      <c r="G85" s="57">
        <v>0</v>
      </c>
      <c r="H85" s="57">
        <v>0</v>
      </c>
      <c r="I85" s="57">
        <v>0</v>
      </c>
      <c r="J85" s="57">
        <v>0</v>
      </c>
      <c r="K85" s="57">
        <f>18558500+59741203</f>
        <v>78299703</v>
      </c>
      <c r="L85" s="57">
        <f t="shared" si="107"/>
        <v>-78299703</v>
      </c>
      <c r="M85" s="58">
        <f t="shared" si="112"/>
        <v>343633260</v>
      </c>
      <c r="N85" s="65">
        <f t="shared" si="82"/>
        <v>3.3520646687855641E-5</v>
      </c>
      <c r="O85" s="57">
        <v>0</v>
      </c>
      <c r="P85" s="57">
        <v>343633260</v>
      </c>
      <c r="Q85" s="57">
        <f t="shared" si="113"/>
        <v>0</v>
      </c>
      <c r="R85" s="57">
        <v>331296049.87</v>
      </c>
      <c r="S85" s="57">
        <f t="shared" si="99"/>
        <v>12337210.129999995</v>
      </c>
      <c r="T85" s="57">
        <f t="shared" si="94"/>
        <v>12337210.129999995</v>
      </c>
      <c r="U85" s="57">
        <v>94651916.329999998</v>
      </c>
      <c r="V85" s="57">
        <f t="shared" si="114"/>
        <v>236644133.54000002</v>
      </c>
      <c r="W85" s="57">
        <v>94651916.329999998</v>
      </c>
      <c r="X85" s="60">
        <f t="shared" si="101"/>
        <v>0</v>
      </c>
      <c r="Y85" s="61">
        <f t="shared" si="102"/>
        <v>0.96409774149917848</v>
      </c>
      <c r="Z85" s="61">
        <f t="shared" si="103"/>
        <v>0.2754445723036239</v>
      </c>
      <c r="AA85" s="61">
        <f t="shared" si="104"/>
        <v>0.2754445723036239</v>
      </c>
      <c r="AB85" s="61">
        <f t="shared" si="105"/>
        <v>0.285701916358922</v>
      </c>
      <c r="AC85" s="62">
        <f t="shared" si="106"/>
        <v>1</v>
      </c>
    </row>
    <row r="86" spans="1:29" ht="82.5" customHeight="1" x14ac:dyDescent="0.25">
      <c r="A86" s="54" t="s">
        <v>189</v>
      </c>
      <c r="B86" s="55" t="s">
        <v>42</v>
      </c>
      <c r="C86" s="55">
        <v>20</v>
      </c>
      <c r="D86" s="55" t="s">
        <v>39</v>
      </c>
      <c r="E86" s="56" t="s">
        <v>190</v>
      </c>
      <c r="F86" s="57">
        <v>410523599</v>
      </c>
      <c r="G86" s="57">
        <v>0</v>
      </c>
      <c r="H86" s="57">
        <v>0</v>
      </c>
      <c r="I86" s="57">
        <v>0</v>
      </c>
      <c r="J86" s="57">
        <v>0</v>
      </c>
      <c r="K86" s="57">
        <v>4884520</v>
      </c>
      <c r="L86" s="57">
        <f t="shared" si="107"/>
        <v>-4884520</v>
      </c>
      <c r="M86" s="58">
        <f t="shared" si="112"/>
        <v>405639079</v>
      </c>
      <c r="N86" s="65">
        <f t="shared" si="82"/>
        <v>3.9569173979102494E-5</v>
      </c>
      <c r="O86" s="57">
        <v>0</v>
      </c>
      <c r="P86" s="57">
        <v>294794688.39999998</v>
      </c>
      <c r="Q86" s="57">
        <f t="shared" si="113"/>
        <v>110844390.60000002</v>
      </c>
      <c r="R86" s="57">
        <v>294770429.48000002</v>
      </c>
      <c r="S86" s="57">
        <f t="shared" si="99"/>
        <v>110868649.51999998</v>
      </c>
      <c r="T86" s="57">
        <f t="shared" si="94"/>
        <v>24258.919999957085</v>
      </c>
      <c r="U86" s="57">
        <v>58701531.310000002</v>
      </c>
      <c r="V86" s="57">
        <f t="shared" si="114"/>
        <v>236068898.17000002</v>
      </c>
      <c r="W86" s="57">
        <v>58701531.310000002</v>
      </c>
      <c r="X86" s="60">
        <f t="shared" si="101"/>
        <v>0</v>
      </c>
      <c r="Y86" s="61">
        <f t="shared" si="102"/>
        <v>0.72668153720958428</v>
      </c>
      <c r="Z86" s="61">
        <f t="shared" si="103"/>
        <v>0.14471369833181186</v>
      </c>
      <c r="AA86" s="61">
        <f t="shared" si="104"/>
        <v>0.14471369833181186</v>
      </c>
      <c r="AB86" s="61">
        <f t="shared" si="105"/>
        <v>0.19914321600560297</v>
      </c>
      <c r="AC86" s="62">
        <f t="shared" si="106"/>
        <v>1</v>
      </c>
    </row>
    <row r="87" spans="1:29" ht="42" customHeight="1" x14ac:dyDescent="0.25">
      <c r="A87" s="46" t="s">
        <v>191</v>
      </c>
      <c r="B87" s="47" t="s">
        <v>42</v>
      </c>
      <c r="C87" s="47">
        <v>20</v>
      </c>
      <c r="D87" s="47" t="s">
        <v>39</v>
      </c>
      <c r="E87" s="48" t="s">
        <v>192</v>
      </c>
      <c r="F87" s="50">
        <f>SUM(F88:F92)</f>
        <v>329214856</v>
      </c>
      <c r="G87" s="50">
        <f t="shared" ref="G87:K87" si="115">SUM(G88:G92)</f>
        <v>0</v>
      </c>
      <c r="H87" s="50">
        <f t="shared" si="115"/>
        <v>0</v>
      </c>
      <c r="I87" s="50">
        <f t="shared" si="115"/>
        <v>0</v>
      </c>
      <c r="J87" s="50">
        <f t="shared" si="115"/>
        <v>55000</v>
      </c>
      <c r="K87" s="50">
        <f t="shared" si="115"/>
        <v>673818</v>
      </c>
      <c r="L87" s="50">
        <f t="shared" si="107"/>
        <v>-618818</v>
      </c>
      <c r="M87" s="50">
        <f>SUM(M88:M92)</f>
        <v>328596038</v>
      </c>
      <c r="N87" s="70">
        <f t="shared" si="82"/>
        <v>3.2053799719000385E-5</v>
      </c>
      <c r="O87" s="50">
        <f t="shared" ref="O87" si="116">SUM(O88:O91)</f>
        <v>0</v>
      </c>
      <c r="P87" s="50">
        <f>SUM(P88:P92)</f>
        <v>328596038</v>
      </c>
      <c r="Q87" s="50">
        <f t="shared" ref="Q87:X87" si="117">SUM(Q88:Q92)</f>
        <v>0</v>
      </c>
      <c r="R87" s="50">
        <f>SUM(R88:R92)</f>
        <v>320870841.73000002</v>
      </c>
      <c r="S87" s="50">
        <f t="shared" si="117"/>
        <v>7725196.270000007</v>
      </c>
      <c r="T87" s="50">
        <f t="shared" si="117"/>
        <v>7725196.270000007</v>
      </c>
      <c r="U87" s="50">
        <f>SUM(U88:U92)</f>
        <v>13023484.73</v>
      </c>
      <c r="V87" s="50">
        <f t="shared" si="117"/>
        <v>307847357</v>
      </c>
      <c r="W87" s="50">
        <f>SUM(W88:W92)</f>
        <v>13023484.73</v>
      </c>
      <c r="X87" s="50">
        <f t="shared" si="117"/>
        <v>0</v>
      </c>
      <c r="Y87" s="52">
        <f t="shared" si="102"/>
        <v>0.97649029392740283</v>
      </c>
      <c r="Z87" s="52">
        <f t="shared" si="103"/>
        <v>3.9633724159510407E-2</v>
      </c>
      <c r="AA87" s="52">
        <f t="shared" si="104"/>
        <v>3.9633724159510407E-2</v>
      </c>
      <c r="AB87" s="52">
        <f t="shared" si="105"/>
        <v>4.0587934571377299E-2</v>
      </c>
      <c r="AC87" s="53">
        <f t="shared" si="106"/>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7"/>
        <v>0</v>
      </c>
      <c r="M88" s="58">
        <f t="shared" ref="M88:M93" si="118">+F88+L88</f>
        <v>106996400</v>
      </c>
      <c r="N88" s="65">
        <f t="shared" si="82"/>
        <v>1.0437256630142487E-5</v>
      </c>
      <c r="O88" s="57">
        <v>0</v>
      </c>
      <c r="P88" s="58">
        <v>106996400</v>
      </c>
      <c r="Q88" s="57">
        <f t="shared" ref="Q88:Q93" si="119">M88-P88</f>
        <v>0</v>
      </c>
      <c r="R88" s="58">
        <v>106996400</v>
      </c>
      <c r="S88" s="57">
        <f t="shared" si="99"/>
        <v>0</v>
      </c>
      <c r="T88" s="57">
        <f t="shared" si="94"/>
        <v>0</v>
      </c>
      <c r="U88" s="57">
        <v>0</v>
      </c>
      <c r="V88" s="57">
        <f t="shared" ref="V88:V93" si="120">+R88-U88</f>
        <v>106996400</v>
      </c>
      <c r="W88" s="57">
        <v>0</v>
      </c>
      <c r="X88" s="60">
        <f t="shared" si="101"/>
        <v>0</v>
      </c>
      <c r="Y88" s="61">
        <f t="shared" si="102"/>
        <v>1</v>
      </c>
      <c r="Z88" s="61">
        <f t="shared" si="103"/>
        <v>0</v>
      </c>
      <c r="AA88" s="61">
        <f t="shared" si="104"/>
        <v>0</v>
      </c>
      <c r="AB88" s="61">
        <f t="shared" si="105"/>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673818</v>
      </c>
      <c r="L89" s="57">
        <f t="shared" si="107"/>
        <v>-673818</v>
      </c>
      <c r="M89" s="58">
        <f t="shared" si="118"/>
        <v>12078907</v>
      </c>
      <c r="N89" s="64">
        <f t="shared" si="82"/>
        <v>1.1782700368481978E-6</v>
      </c>
      <c r="O89" s="57">
        <v>0</v>
      </c>
      <c r="P89" s="58">
        <v>12078907</v>
      </c>
      <c r="Q89" s="57">
        <f t="shared" si="119"/>
        <v>0</v>
      </c>
      <c r="R89" s="58">
        <v>7078243.79</v>
      </c>
      <c r="S89" s="57">
        <f t="shared" si="99"/>
        <v>5000663.21</v>
      </c>
      <c r="T89" s="57">
        <f t="shared" si="94"/>
        <v>5000663.21</v>
      </c>
      <c r="U89" s="57">
        <v>5599996.79</v>
      </c>
      <c r="V89" s="57">
        <f t="shared" si="120"/>
        <v>1478247</v>
      </c>
      <c r="W89" s="57">
        <v>5599996.79</v>
      </c>
      <c r="X89" s="60">
        <f t="shared" si="101"/>
        <v>0</v>
      </c>
      <c r="Y89" s="61">
        <f t="shared" si="102"/>
        <v>0.58600035499900782</v>
      </c>
      <c r="Z89" s="288">
        <f t="shared" si="103"/>
        <v>0.46361784141561818</v>
      </c>
      <c r="AA89" s="288">
        <f t="shared" si="104"/>
        <v>0.46361784141561818</v>
      </c>
      <c r="AB89" s="288">
        <f t="shared" si="105"/>
        <v>0.79115624668248397</v>
      </c>
      <c r="AC89" s="62">
        <f t="shared" si="106"/>
        <v>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7"/>
        <v>0</v>
      </c>
      <c r="M90" s="58">
        <f t="shared" si="118"/>
        <v>2973130</v>
      </c>
      <c r="N90" s="63">
        <f t="shared" si="82"/>
        <v>2.9002210172281996E-7</v>
      </c>
      <c r="O90" s="57">
        <v>0</v>
      </c>
      <c r="P90" s="58">
        <v>2973130</v>
      </c>
      <c r="Q90" s="57">
        <f t="shared" si="119"/>
        <v>0</v>
      </c>
      <c r="R90" s="58">
        <v>282973.52</v>
      </c>
      <c r="S90" s="57">
        <f t="shared" si="99"/>
        <v>2690156.48</v>
      </c>
      <c r="T90" s="57">
        <f t="shared" si="94"/>
        <v>2690156.48</v>
      </c>
      <c r="U90" s="57">
        <v>282973.52</v>
      </c>
      <c r="V90" s="57">
        <f t="shared" si="120"/>
        <v>0</v>
      </c>
      <c r="W90" s="57">
        <v>282973.52</v>
      </c>
      <c r="X90" s="60">
        <f t="shared" si="101"/>
        <v>0</v>
      </c>
      <c r="Y90" s="61">
        <f t="shared" si="102"/>
        <v>9.5176975107042081E-2</v>
      </c>
      <c r="Z90" s="61">
        <f t="shared" si="103"/>
        <v>9.5176975107042081E-2</v>
      </c>
      <c r="AA90" s="61">
        <f t="shared" si="104"/>
        <v>9.5176975107042081E-2</v>
      </c>
      <c r="AB90" s="61">
        <f t="shared" si="105"/>
        <v>1</v>
      </c>
      <c r="AC90" s="62">
        <f t="shared" si="106"/>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7"/>
        <v>40000</v>
      </c>
      <c r="M91" s="58">
        <f t="shared" si="118"/>
        <v>206532601</v>
      </c>
      <c r="N91" s="65">
        <f t="shared" si="82"/>
        <v>2.0146787734239871E-5</v>
      </c>
      <c r="O91" s="57">
        <v>0</v>
      </c>
      <c r="P91" s="58">
        <v>206532601</v>
      </c>
      <c r="Q91" s="57">
        <f t="shared" si="119"/>
        <v>0</v>
      </c>
      <c r="R91" s="58">
        <v>206510418.56999999</v>
      </c>
      <c r="S91" s="57">
        <f t="shared" si="99"/>
        <v>22182.430000007153</v>
      </c>
      <c r="T91" s="57">
        <f t="shared" si="94"/>
        <v>22182.430000007153</v>
      </c>
      <c r="U91" s="57">
        <v>7137708.5700000003</v>
      </c>
      <c r="V91" s="57">
        <f t="shared" si="120"/>
        <v>199372710</v>
      </c>
      <c r="W91" s="57">
        <v>7137708.5700000003</v>
      </c>
      <c r="X91" s="60">
        <f>+U91-W91</f>
        <v>0</v>
      </c>
      <c r="Y91" s="61">
        <f t="shared" si="102"/>
        <v>0.9998925959877879</v>
      </c>
      <c r="Z91" s="61">
        <f t="shared" si="103"/>
        <v>3.455971858893115E-2</v>
      </c>
      <c r="AA91" s="61">
        <f t="shared" si="104"/>
        <v>3.455971858893115E-2</v>
      </c>
      <c r="AB91" s="61">
        <f t="shared" si="105"/>
        <v>3.4563430840079193E-2</v>
      </c>
      <c r="AC91" s="62">
        <f t="shared" si="106"/>
        <v>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7"/>
        <v>15000</v>
      </c>
      <c r="M92" s="58">
        <f t="shared" si="118"/>
        <v>15000</v>
      </c>
      <c r="N92" s="63">
        <f t="shared" si="82"/>
        <v>1.4632160470084724E-9</v>
      </c>
      <c r="O92" s="57">
        <v>0</v>
      </c>
      <c r="P92" s="58">
        <v>15000</v>
      </c>
      <c r="Q92" s="57">
        <f t="shared" si="119"/>
        <v>0</v>
      </c>
      <c r="R92" s="58">
        <v>2805.85</v>
      </c>
      <c r="S92" s="57">
        <f t="shared" si="99"/>
        <v>12194.15</v>
      </c>
      <c r="T92" s="57">
        <f t="shared" si="94"/>
        <v>12194.15</v>
      </c>
      <c r="U92" s="57">
        <v>2805.85</v>
      </c>
      <c r="V92" s="57">
        <f t="shared" si="120"/>
        <v>0</v>
      </c>
      <c r="W92" s="57">
        <v>2805.85</v>
      </c>
      <c r="X92" s="60">
        <f>+U92-W92</f>
        <v>0</v>
      </c>
      <c r="Y92" s="61">
        <f t="shared" si="102"/>
        <v>0.18705666666666665</v>
      </c>
      <c r="Z92" s="61">
        <f t="shared" si="103"/>
        <v>0.18705666666666665</v>
      </c>
      <c r="AA92" s="61">
        <f t="shared" si="104"/>
        <v>0.18705666666666665</v>
      </c>
      <c r="AB92" s="61">
        <f t="shared" si="105"/>
        <v>1</v>
      </c>
      <c r="AC92" s="62">
        <f t="shared" si="106"/>
        <v>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7"/>
        <v>0</v>
      </c>
      <c r="M93" s="49">
        <f t="shared" si="118"/>
        <v>24500000</v>
      </c>
      <c r="N93" s="68">
        <f t="shared" si="82"/>
        <v>2.3899195434471716E-6</v>
      </c>
      <c r="O93" s="75">
        <f>+O103</f>
        <v>0</v>
      </c>
      <c r="P93" s="75">
        <v>8257860.96</v>
      </c>
      <c r="Q93" s="50">
        <f t="shared" si="119"/>
        <v>16242139.039999999</v>
      </c>
      <c r="R93" s="75">
        <v>8257860.96</v>
      </c>
      <c r="S93" s="50">
        <f t="shared" si="99"/>
        <v>16242139.039999999</v>
      </c>
      <c r="T93" s="50">
        <f t="shared" si="94"/>
        <v>0</v>
      </c>
      <c r="U93" s="75">
        <v>8257860.96</v>
      </c>
      <c r="V93" s="50">
        <f t="shared" si="120"/>
        <v>0</v>
      </c>
      <c r="W93" s="50">
        <v>8257860.96</v>
      </c>
      <c r="X93" s="66">
        <f t="shared" si="101"/>
        <v>0</v>
      </c>
      <c r="Y93" s="52">
        <f t="shared" si="102"/>
        <v>0.33705554938775512</v>
      </c>
      <c r="Z93" s="52">
        <f t="shared" si="103"/>
        <v>0.33705554938775512</v>
      </c>
      <c r="AA93" s="52">
        <f t="shared" si="104"/>
        <v>0.33705554938775512</v>
      </c>
      <c r="AB93" s="52">
        <f t="shared" si="105"/>
        <v>1</v>
      </c>
      <c r="AC93" s="53">
        <f t="shared" si="106"/>
        <v>1</v>
      </c>
    </row>
    <row r="94" spans="1:29" ht="39" customHeight="1" x14ac:dyDescent="0.25">
      <c r="A94" s="312" t="s">
        <v>203</v>
      </c>
      <c r="B94" s="47" t="s">
        <v>38</v>
      </c>
      <c r="C94" s="47">
        <v>10</v>
      </c>
      <c r="D94" s="316" t="s">
        <v>39</v>
      </c>
      <c r="E94" s="308" t="s">
        <v>204</v>
      </c>
      <c r="F94" s="75">
        <f t="shared" ref="F94:K94" si="121">+F104</f>
        <v>10647256000</v>
      </c>
      <c r="G94" s="75">
        <f t="shared" si="121"/>
        <v>0</v>
      </c>
      <c r="H94" s="75">
        <f t="shared" si="121"/>
        <v>0</v>
      </c>
      <c r="I94" s="75">
        <f t="shared" si="121"/>
        <v>0</v>
      </c>
      <c r="J94" s="75">
        <f t="shared" si="121"/>
        <v>115000000</v>
      </c>
      <c r="K94" s="75">
        <f t="shared" si="121"/>
        <v>115000000</v>
      </c>
      <c r="L94" s="50">
        <f t="shared" si="107"/>
        <v>0</v>
      </c>
      <c r="M94" s="75">
        <f t="shared" ref="M94" si="122">+M104</f>
        <v>10647256000</v>
      </c>
      <c r="N94" s="51">
        <f t="shared" si="82"/>
        <v>1.0386157223871493E-3</v>
      </c>
      <c r="O94" s="75">
        <f t="shared" ref="O94:X94" si="123">+O104</f>
        <v>0</v>
      </c>
      <c r="P94" s="75">
        <f t="shared" si="123"/>
        <v>9264110294.5599995</v>
      </c>
      <c r="Q94" s="75">
        <f t="shared" si="123"/>
        <v>1383145705.4399998</v>
      </c>
      <c r="R94" s="75">
        <f t="shared" si="123"/>
        <v>6673624779.9499998</v>
      </c>
      <c r="S94" s="75">
        <f t="shared" si="123"/>
        <v>3973631220.0500002</v>
      </c>
      <c r="T94" s="75">
        <f t="shared" si="123"/>
        <v>2590485514.6100006</v>
      </c>
      <c r="U94" s="75">
        <f t="shared" si="123"/>
        <v>6231024650.6800003</v>
      </c>
      <c r="V94" s="75">
        <f t="shared" si="123"/>
        <v>442600129.2699995</v>
      </c>
      <c r="W94" s="75">
        <f t="shared" si="123"/>
        <v>5998253658.5699997</v>
      </c>
      <c r="X94" s="75">
        <f t="shared" si="123"/>
        <v>232770992.11000061</v>
      </c>
      <c r="Y94" s="52">
        <f t="shared" si="102"/>
        <v>0.62679292955386812</v>
      </c>
      <c r="Z94" s="52">
        <f t="shared" si="103"/>
        <v>0.58522352150450785</v>
      </c>
      <c r="AA94" s="52">
        <f t="shared" si="104"/>
        <v>0.56336145750322897</v>
      </c>
      <c r="AB94" s="52">
        <f t="shared" si="105"/>
        <v>0.93367920075462862</v>
      </c>
      <c r="AC94" s="53">
        <f t="shared" si="106"/>
        <v>0.96264322400255664</v>
      </c>
    </row>
    <row r="95" spans="1:29" ht="42.75" customHeight="1" x14ac:dyDescent="0.25">
      <c r="A95" s="312"/>
      <c r="B95" s="47" t="s">
        <v>42</v>
      </c>
      <c r="C95" s="47">
        <v>20</v>
      </c>
      <c r="D95" s="316"/>
      <c r="E95" s="308"/>
      <c r="F95" s="50">
        <f t="shared" ref="F95:K95" si="124">+F96+F99</f>
        <v>6139374360</v>
      </c>
      <c r="G95" s="50">
        <f t="shared" si="124"/>
        <v>0</v>
      </c>
      <c r="H95" s="50">
        <f t="shared" si="124"/>
        <v>0</v>
      </c>
      <c r="I95" s="50">
        <f t="shared" si="124"/>
        <v>0</v>
      </c>
      <c r="J95" s="50">
        <f t="shared" si="124"/>
        <v>0</v>
      </c>
      <c r="K95" s="50">
        <f t="shared" si="124"/>
        <v>0</v>
      </c>
      <c r="L95" s="50">
        <f t="shared" si="107"/>
        <v>0</v>
      </c>
      <c r="M95" s="50">
        <f t="shared" ref="M95" si="125">+M96+M99</f>
        <v>6139374360</v>
      </c>
      <c r="N95" s="51">
        <f t="shared" si="82"/>
        <v>5.9888207214295797E-4</v>
      </c>
      <c r="O95" s="50">
        <f t="shared" ref="O95:X95" si="126">+O96+O99</f>
        <v>0</v>
      </c>
      <c r="P95" s="50">
        <f t="shared" si="126"/>
        <v>6139374360</v>
      </c>
      <c r="Q95" s="50">
        <f t="shared" si="126"/>
        <v>0</v>
      </c>
      <c r="R95" s="50">
        <f t="shared" si="126"/>
        <v>116340077</v>
      </c>
      <c r="S95" s="50">
        <f t="shared" si="126"/>
        <v>6023034283</v>
      </c>
      <c r="T95" s="50">
        <f t="shared" si="126"/>
        <v>6023034283</v>
      </c>
      <c r="U95" s="50">
        <f t="shared" si="126"/>
        <v>79811661</v>
      </c>
      <c r="V95" s="50">
        <f t="shared" si="126"/>
        <v>36528416</v>
      </c>
      <c r="W95" s="50">
        <f t="shared" si="126"/>
        <v>79811661</v>
      </c>
      <c r="X95" s="50">
        <f t="shared" si="126"/>
        <v>0</v>
      </c>
      <c r="Y95" s="52">
        <f t="shared" si="102"/>
        <v>1.894982618391754E-2</v>
      </c>
      <c r="Z95" s="52">
        <f t="shared" si="103"/>
        <v>1.2999966498214974E-2</v>
      </c>
      <c r="AA95" s="52">
        <f t="shared" si="104"/>
        <v>1.2999966498214974E-2</v>
      </c>
      <c r="AB95" s="52">
        <f t="shared" si="105"/>
        <v>0.68602035565095942</v>
      </c>
      <c r="AC95" s="53">
        <f t="shared" si="106"/>
        <v>1</v>
      </c>
    </row>
    <row r="96" spans="1:29" ht="42" customHeight="1" x14ac:dyDescent="0.25">
      <c r="A96" s="46" t="s">
        <v>205</v>
      </c>
      <c r="B96" s="47" t="s">
        <v>42</v>
      </c>
      <c r="C96" s="47">
        <v>20</v>
      </c>
      <c r="D96" s="47" t="s">
        <v>39</v>
      </c>
      <c r="E96" s="48" t="s">
        <v>206</v>
      </c>
      <c r="F96" s="50">
        <f t="shared" ref="F96:U97" si="127">+F97</f>
        <v>5923654360</v>
      </c>
      <c r="G96" s="50">
        <f t="shared" si="127"/>
        <v>0</v>
      </c>
      <c r="H96" s="50">
        <f t="shared" si="127"/>
        <v>0</v>
      </c>
      <c r="I96" s="50">
        <f t="shared" si="127"/>
        <v>0</v>
      </c>
      <c r="J96" s="50">
        <f t="shared" si="127"/>
        <v>0</v>
      </c>
      <c r="K96" s="50">
        <f t="shared" si="127"/>
        <v>0</v>
      </c>
      <c r="L96" s="50">
        <f t="shared" si="107"/>
        <v>0</v>
      </c>
      <c r="M96" s="50">
        <f t="shared" si="127"/>
        <v>5923654360</v>
      </c>
      <c r="N96" s="51">
        <f t="shared" si="82"/>
        <v>5.7783907443224685E-4</v>
      </c>
      <c r="O96" s="50">
        <f t="shared" si="127"/>
        <v>0</v>
      </c>
      <c r="P96" s="50">
        <f t="shared" si="127"/>
        <v>5923654360</v>
      </c>
      <c r="Q96" s="50">
        <f t="shared" si="127"/>
        <v>0</v>
      </c>
      <c r="R96" s="50">
        <f t="shared" si="127"/>
        <v>0</v>
      </c>
      <c r="S96" s="50">
        <f t="shared" si="127"/>
        <v>5923654360</v>
      </c>
      <c r="T96" s="50">
        <f t="shared" si="127"/>
        <v>5923654360</v>
      </c>
      <c r="U96" s="50">
        <f t="shared" si="127"/>
        <v>0</v>
      </c>
      <c r="V96" s="50">
        <f t="shared" ref="V96:X97" si="128">+V97</f>
        <v>0</v>
      </c>
      <c r="W96" s="50">
        <f t="shared" si="128"/>
        <v>0</v>
      </c>
      <c r="X96" s="50">
        <f t="shared" si="128"/>
        <v>0</v>
      </c>
      <c r="Y96" s="52">
        <f t="shared" si="102"/>
        <v>0</v>
      </c>
      <c r="Z96" s="52">
        <f t="shared" si="103"/>
        <v>0</v>
      </c>
      <c r="AA96" s="52">
        <f t="shared" si="104"/>
        <v>0</v>
      </c>
      <c r="AB96" s="52" t="s">
        <v>41</v>
      </c>
      <c r="AC96" s="53" t="s">
        <v>41</v>
      </c>
    </row>
    <row r="97" spans="1:29" ht="42" customHeight="1" x14ac:dyDescent="0.25">
      <c r="A97" s="46" t="s">
        <v>207</v>
      </c>
      <c r="B97" s="47" t="s">
        <v>42</v>
      </c>
      <c r="C97" s="47">
        <v>20</v>
      </c>
      <c r="D97" s="47" t="s">
        <v>39</v>
      </c>
      <c r="E97" s="76" t="s">
        <v>208</v>
      </c>
      <c r="F97" s="50">
        <f>SUM(F98)</f>
        <v>5923654360</v>
      </c>
      <c r="G97" s="50">
        <f t="shared" si="127"/>
        <v>0</v>
      </c>
      <c r="H97" s="50">
        <f t="shared" si="127"/>
        <v>0</v>
      </c>
      <c r="I97" s="50">
        <f t="shared" si="127"/>
        <v>0</v>
      </c>
      <c r="J97" s="50">
        <f t="shared" si="127"/>
        <v>0</v>
      </c>
      <c r="K97" s="50">
        <f t="shared" si="127"/>
        <v>0</v>
      </c>
      <c r="L97" s="50">
        <f t="shared" si="107"/>
        <v>0</v>
      </c>
      <c r="M97" s="50">
        <f t="shared" si="127"/>
        <v>5923654360</v>
      </c>
      <c r="N97" s="51">
        <f t="shared" si="82"/>
        <v>5.7783907443224685E-4</v>
      </c>
      <c r="O97" s="50">
        <f t="shared" si="127"/>
        <v>0</v>
      </c>
      <c r="P97" s="50">
        <f t="shared" si="127"/>
        <v>5923654360</v>
      </c>
      <c r="Q97" s="50">
        <f t="shared" si="127"/>
        <v>0</v>
      </c>
      <c r="R97" s="50">
        <f t="shared" si="127"/>
        <v>0</v>
      </c>
      <c r="S97" s="50">
        <f t="shared" si="127"/>
        <v>5923654360</v>
      </c>
      <c r="T97" s="50">
        <f t="shared" si="127"/>
        <v>5923654360</v>
      </c>
      <c r="U97" s="50">
        <f t="shared" si="127"/>
        <v>0</v>
      </c>
      <c r="V97" s="50">
        <f t="shared" si="128"/>
        <v>0</v>
      </c>
      <c r="W97" s="50">
        <f t="shared" si="128"/>
        <v>0</v>
      </c>
      <c r="X97" s="50">
        <f t="shared" si="128"/>
        <v>0</v>
      </c>
      <c r="Y97" s="52">
        <f t="shared" si="102"/>
        <v>0</v>
      </c>
      <c r="Z97" s="52">
        <f t="shared" si="103"/>
        <v>0</v>
      </c>
      <c r="AA97" s="52">
        <f t="shared" si="104"/>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7"/>
        <v>0</v>
      </c>
      <c r="M98" s="58">
        <f>+F98+L98</f>
        <v>5923654360</v>
      </c>
      <c r="N98" s="59">
        <f t="shared" si="82"/>
        <v>5.7783907443224685E-4</v>
      </c>
      <c r="O98" s="57">
        <v>0</v>
      </c>
      <c r="P98" s="57">
        <v>5923654360</v>
      </c>
      <c r="Q98" s="57">
        <f t="shared" ref="Q98" si="129">M98-P98</f>
        <v>0</v>
      </c>
      <c r="R98" s="57">
        <v>0</v>
      </c>
      <c r="S98" s="57">
        <f t="shared" ref="S98" si="130">+M98-R98</f>
        <v>5923654360</v>
      </c>
      <c r="T98" s="57">
        <f t="shared" ref="T98" si="131">P98-R98</f>
        <v>5923654360</v>
      </c>
      <c r="U98" s="57">
        <v>0</v>
      </c>
      <c r="V98" s="57">
        <f t="shared" ref="V98" si="132">+R98-U98</f>
        <v>0</v>
      </c>
      <c r="W98" s="57">
        <v>0</v>
      </c>
      <c r="X98" s="60">
        <f t="shared" ref="X98" si="133">+U98-W98</f>
        <v>0</v>
      </c>
      <c r="Y98" s="61">
        <f t="shared" si="102"/>
        <v>0</v>
      </c>
      <c r="Z98" s="61">
        <f t="shared" si="103"/>
        <v>0</v>
      </c>
      <c r="AA98" s="61">
        <f t="shared" si="104"/>
        <v>0</v>
      </c>
      <c r="AB98" s="61" t="s">
        <v>41</v>
      </c>
      <c r="AC98" s="62" t="s">
        <v>41</v>
      </c>
    </row>
    <row r="99" spans="1:29" ht="42" customHeight="1" x14ac:dyDescent="0.25">
      <c r="A99" s="46" t="s">
        <v>211</v>
      </c>
      <c r="B99" s="47" t="s">
        <v>42</v>
      </c>
      <c r="C99" s="47">
        <v>20</v>
      </c>
      <c r="D99" s="47" t="s">
        <v>39</v>
      </c>
      <c r="E99" s="48" t="s">
        <v>212</v>
      </c>
      <c r="F99" s="50">
        <f t="shared" ref="F99:U100" si="134">+F100</f>
        <v>215720000</v>
      </c>
      <c r="G99" s="50">
        <f t="shared" si="134"/>
        <v>0</v>
      </c>
      <c r="H99" s="50">
        <f t="shared" si="134"/>
        <v>0</v>
      </c>
      <c r="I99" s="50">
        <f t="shared" si="134"/>
        <v>0</v>
      </c>
      <c r="J99" s="50">
        <f t="shared" si="134"/>
        <v>0</v>
      </c>
      <c r="K99" s="50">
        <f t="shared" si="134"/>
        <v>0</v>
      </c>
      <c r="L99" s="50">
        <f t="shared" si="107"/>
        <v>0</v>
      </c>
      <c r="M99" s="50">
        <f t="shared" si="134"/>
        <v>215720000</v>
      </c>
      <c r="N99" s="70">
        <f t="shared" si="82"/>
        <v>2.1042997710711177E-5</v>
      </c>
      <c r="O99" s="50">
        <f t="shared" si="134"/>
        <v>0</v>
      </c>
      <c r="P99" s="50">
        <f t="shared" si="134"/>
        <v>215720000</v>
      </c>
      <c r="Q99" s="50">
        <f t="shared" si="134"/>
        <v>0</v>
      </c>
      <c r="R99" s="50">
        <f t="shared" si="134"/>
        <v>116340077</v>
      </c>
      <c r="S99" s="50">
        <f t="shared" si="134"/>
        <v>99379923</v>
      </c>
      <c r="T99" s="50">
        <f t="shared" si="134"/>
        <v>99379923</v>
      </c>
      <c r="U99" s="50">
        <f t="shared" si="134"/>
        <v>79811661</v>
      </c>
      <c r="V99" s="50">
        <f t="shared" ref="V99:X100" si="135">+V100</f>
        <v>36528416</v>
      </c>
      <c r="W99" s="50">
        <f t="shared" si="135"/>
        <v>79811661</v>
      </c>
      <c r="X99" s="50">
        <f t="shared" si="135"/>
        <v>0</v>
      </c>
      <c r="Y99" s="52">
        <f t="shared" si="102"/>
        <v>0.53931057389208237</v>
      </c>
      <c r="Z99" s="52">
        <f t="shared" si="103"/>
        <v>0.36997803170776933</v>
      </c>
      <c r="AA99" s="52">
        <f t="shared" si="104"/>
        <v>0.36997803170776933</v>
      </c>
      <c r="AB99" s="52">
        <f t="shared" si="105"/>
        <v>0.68602035565095942</v>
      </c>
      <c r="AC99" s="53">
        <f t="shared" si="106"/>
        <v>1</v>
      </c>
    </row>
    <row r="100" spans="1:29" ht="42" customHeight="1" x14ac:dyDescent="0.25">
      <c r="A100" s="46" t="s">
        <v>213</v>
      </c>
      <c r="B100" s="47" t="s">
        <v>42</v>
      </c>
      <c r="C100" s="47">
        <v>20</v>
      </c>
      <c r="D100" s="47" t="s">
        <v>39</v>
      </c>
      <c r="E100" s="48" t="s">
        <v>214</v>
      </c>
      <c r="F100" s="50">
        <f t="shared" si="134"/>
        <v>215720000</v>
      </c>
      <c r="G100" s="50">
        <f t="shared" si="134"/>
        <v>0</v>
      </c>
      <c r="H100" s="50">
        <f t="shared" si="134"/>
        <v>0</v>
      </c>
      <c r="I100" s="50">
        <f t="shared" si="134"/>
        <v>0</v>
      </c>
      <c r="J100" s="50">
        <f t="shared" si="134"/>
        <v>0</v>
      </c>
      <c r="K100" s="50">
        <f t="shared" si="134"/>
        <v>0</v>
      </c>
      <c r="L100" s="50">
        <f t="shared" si="107"/>
        <v>0</v>
      </c>
      <c r="M100" s="50">
        <f t="shared" si="134"/>
        <v>215720000</v>
      </c>
      <c r="N100" s="70">
        <f t="shared" si="82"/>
        <v>2.1042997710711177E-5</v>
      </c>
      <c r="O100" s="50">
        <f t="shared" si="134"/>
        <v>0</v>
      </c>
      <c r="P100" s="50">
        <f t="shared" si="134"/>
        <v>215720000</v>
      </c>
      <c r="Q100" s="50">
        <f t="shared" si="134"/>
        <v>0</v>
      </c>
      <c r="R100" s="50">
        <f t="shared" si="134"/>
        <v>116340077</v>
      </c>
      <c r="S100" s="50">
        <f t="shared" si="134"/>
        <v>99379923</v>
      </c>
      <c r="T100" s="50">
        <f t="shared" si="134"/>
        <v>99379923</v>
      </c>
      <c r="U100" s="50">
        <f t="shared" si="134"/>
        <v>79811661</v>
      </c>
      <c r="V100" s="50">
        <f t="shared" si="135"/>
        <v>36528416</v>
      </c>
      <c r="W100" s="50">
        <f t="shared" si="135"/>
        <v>79811661</v>
      </c>
      <c r="X100" s="50">
        <f t="shared" si="135"/>
        <v>0</v>
      </c>
      <c r="Y100" s="52">
        <f t="shared" si="102"/>
        <v>0.53931057389208237</v>
      </c>
      <c r="Z100" s="52">
        <f t="shared" si="103"/>
        <v>0.36997803170776933</v>
      </c>
      <c r="AA100" s="52">
        <f t="shared" si="104"/>
        <v>0.36997803170776933</v>
      </c>
      <c r="AB100" s="52">
        <f t="shared" si="105"/>
        <v>0.68602035565095942</v>
      </c>
      <c r="AC100" s="53">
        <f t="shared" si="106"/>
        <v>1</v>
      </c>
    </row>
    <row r="101" spans="1:29" ht="51.75" customHeight="1" x14ac:dyDescent="0.25">
      <c r="A101" s="46" t="s">
        <v>215</v>
      </c>
      <c r="B101" s="47" t="s">
        <v>42</v>
      </c>
      <c r="C101" s="47">
        <v>20</v>
      </c>
      <c r="D101" s="47" t="s">
        <v>39</v>
      </c>
      <c r="E101" s="48" t="s">
        <v>216</v>
      </c>
      <c r="F101" s="50">
        <f>SUM(F102:F103)</f>
        <v>215720000</v>
      </c>
      <c r="G101" s="50">
        <f t="shared" ref="G101:K101" si="136">SUM(G102:G103)</f>
        <v>0</v>
      </c>
      <c r="H101" s="50">
        <f t="shared" si="136"/>
        <v>0</v>
      </c>
      <c r="I101" s="50">
        <f t="shared" si="136"/>
        <v>0</v>
      </c>
      <c r="J101" s="50">
        <f t="shared" si="136"/>
        <v>0</v>
      </c>
      <c r="K101" s="50">
        <f t="shared" si="136"/>
        <v>0</v>
      </c>
      <c r="L101" s="50">
        <f t="shared" si="107"/>
        <v>0</v>
      </c>
      <c r="M101" s="50">
        <f>SUM(M102:M103)</f>
        <v>215720000</v>
      </c>
      <c r="N101" s="70">
        <f t="shared" si="82"/>
        <v>2.1042997710711177E-5</v>
      </c>
      <c r="O101" s="50">
        <f t="shared" ref="O101" si="137">+O102+O103</f>
        <v>0</v>
      </c>
      <c r="P101" s="50">
        <f t="shared" ref="P101:X101" si="138">SUM(P102:P103)</f>
        <v>215720000</v>
      </c>
      <c r="Q101" s="50">
        <f t="shared" si="138"/>
        <v>0</v>
      </c>
      <c r="R101" s="50">
        <f t="shared" si="138"/>
        <v>116340077</v>
      </c>
      <c r="S101" s="50">
        <f t="shared" si="138"/>
        <v>99379923</v>
      </c>
      <c r="T101" s="50">
        <f t="shared" si="138"/>
        <v>99379923</v>
      </c>
      <c r="U101" s="50">
        <f t="shared" si="138"/>
        <v>79811661</v>
      </c>
      <c r="V101" s="50">
        <f t="shared" si="138"/>
        <v>36528416</v>
      </c>
      <c r="W101" s="50">
        <f t="shared" si="138"/>
        <v>79811661</v>
      </c>
      <c r="X101" s="50">
        <f t="shared" si="138"/>
        <v>0</v>
      </c>
      <c r="Y101" s="52">
        <f t="shared" si="102"/>
        <v>0.53931057389208237</v>
      </c>
      <c r="Z101" s="52">
        <f t="shared" si="103"/>
        <v>0.36997803170776933</v>
      </c>
      <c r="AA101" s="52">
        <f t="shared" si="104"/>
        <v>0.36997803170776933</v>
      </c>
      <c r="AB101" s="52">
        <f t="shared" si="105"/>
        <v>0.68602035565095942</v>
      </c>
      <c r="AC101" s="53">
        <f t="shared" si="106"/>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7"/>
        <v>0</v>
      </c>
      <c r="M102" s="58">
        <f>+F102+L102</f>
        <v>69958009</v>
      </c>
      <c r="N102" s="65">
        <f t="shared" si="82"/>
        <v>6.8242454257042085E-6</v>
      </c>
      <c r="O102" s="60">
        <v>0</v>
      </c>
      <c r="P102" s="57">
        <v>69958009</v>
      </c>
      <c r="Q102" s="57">
        <f t="shared" ref="Q102:Q103" si="139">M102-P102</f>
        <v>0</v>
      </c>
      <c r="R102" s="57">
        <v>52021319</v>
      </c>
      <c r="S102" s="57">
        <f t="shared" ref="S102:S103" si="140">+M102-R102</f>
        <v>17936690</v>
      </c>
      <c r="T102" s="57">
        <f t="shared" ref="T102:T103" si="141">P102-R102</f>
        <v>17936690</v>
      </c>
      <c r="U102" s="57">
        <v>44961879</v>
      </c>
      <c r="V102" s="57">
        <f t="shared" ref="V102:V103" si="142">+R102-U102</f>
        <v>7059440</v>
      </c>
      <c r="W102" s="57">
        <v>44961879</v>
      </c>
      <c r="X102" s="60">
        <f t="shared" ref="X102:X103" si="143">+U102-W102</f>
        <v>0</v>
      </c>
      <c r="Y102" s="61">
        <f t="shared" si="102"/>
        <v>0.7436077690547197</v>
      </c>
      <c r="Z102" s="61">
        <f t="shared" si="103"/>
        <v>0.64269809336626493</v>
      </c>
      <c r="AA102" s="61">
        <f t="shared" si="104"/>
        <v>0.64269809336626493</v>
      </c>
      <c r="AB102" s="61">
        <f t="shared" si="105"/>
        <v>0.86429717401052442</v>
      </c>
      <c r="AC102" s="62">
        <f t="shared" si="106"/>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7"/>
        <v>0</v>
      </c>
      <c r="M103" s="58">
        <f>+F103+L103</f>
        <v>145761991</v>
      </c>
      <c r="N103" s="65">
        <f t="shared" si="82"/>
        <v>1.4218752285006968E-5</v>
      </c>
      <c r="O103" s="60">
        <v>0</v>
      </c>
      <c r="P103" s="57">
        <v>145761991</v>
      </c>
      <c r="Q103" s="57">
        <f t="shared" si="139"/>
        <v>0</v>
      </c>
      <c r="R103" s="57">
        <v>64318758</v>
      </c>
      <c r="S103" s="57">
        <f t="shared" si="140"/>
        <v>81443233</v>
      </c>
      <c r="T103" s="57">
        <f t="shared" si="141"/>
        <v>81443233</v>
      </c>
      <c r="U103" s="57">
        <v>34849782</v>
      </c>
      <c r="V103" s="57">
        <f t="shared" si="142"/>
        <v>29468976</v>
      </c>
      <c r="W103" s="57">
        <v>34849782</v>
      </c>
      <c r="X103" s="60">
        <f t="shared" si="143"/>
        <v>0</v>
      </c>
      <c r="Y103" s="61">
        <f t="shared" si="102"/>
        <v>0.44125877781128825</v>
      </c>
      <c r="Z103" s="61">
        <f t="shared" si="103"/>
        <v>0.23908689611683473</v>
      </c>
      <c r="AA103" s="61">
        <f t="shared" si="104"/>
        <v>0.23908689611683473</v>
      </c>
      <c r="AB103" s="61">
        <f t="shared" si="105"/>
        <v>0.54182921256035443</v>
      </c>
      <c r="AC103" s="62">
        <f t="shared" si="106"/>
        <v>1</v>
      </c>
    </row>
    <row r="104" spans="1:29" ht="42" customHeight="1" x14ac:dyDescent="0.25">
      <c r="A104" s="77" t="s">
        <v>221</v>
      </c>
      <c r="B104" s="78" t="s">
        <v>38</v>
      </c>
      <c r="C104" s="78">
        <v>10</v>
      </c>
      <c r="D104" s="78" t="s">
        <v>39</v>
      </c>
      <c r="E104" s="76" t="s">
        <v>222</v>
      </c>
      <c r="F104" s="75">
        <f t="shared" ref="F104:K104" si="144">+F105</f>
        <v>10647256000</v>
      </c>
      <c r="G104" s="75">
        <f t="shared" si="144"/>
        <v>0</v>
      </c>
      <c r="H104" s="75">
        <f t="shared" si="144"/>
        <v>0</v>
      </c>
      <c r="I104" s="50">
        <f t="shared" si="144"/>
        <v>0</v>
      </c>
      <c r="J104" s="75">
        <f t="shared" si="144"/>
        <v>115000000</v>
      </c>
      <c r="K104" s="75">
        <f t="shared" si="144"/>
        <v>115000000</v>
      </c>
      <c r="L104" s="50">
        <f t="shared" si="107"/>
        <v>0</v>
      </c>
      <c r="M104" s="75">
        <f>+M105</f>
        <v>10647256000</v>
      </c>
      <c r="N104" s="51">
        <f t="shared" si="82"/>
        <v>1.0386157223871493E-3</v>
      </c>
      <c r="O104" s="75">
        <f t="shared" ref="O104:X104" si="145">+O105</f>
        <v>0</v>
      </c>
      <c r="P104" s="75">
        <f t="shared" si="145"/>
        <v>9264110294.5599995</v>
      </c>
      <c r="Q104" s="75">
        <f t="shared" si="145"/>
        <v>1383145705.4399998</v>
      </c>
      <c r="R104" s="75">
        <f t="shared" si="145"/>
        <v>6673624779.9499998</v>
      </c>
      <c r="S104" s="75">
        <f t="shared" si="145"/>
        <v>3973631220.0500002</v>
      </c>
      <c r="T104" s="75">
        <f t="shared" si="145"/>
        <v>2590485514.6100006</v>
      </c>
      <c r="U104" s="75">
        <f t="shared" si="145"/>
        <v>6231024650.6800003</v>
      </c>
      <c r="V104" s="75">
        <f t="shared" si="145"/>
        <v>442600129.2699995</v>
      </c>
      <c r="W104" s="75">
        <f t="shared" si="145"/>
        <v>5998253658.5699997</v>
      </c>
      <c r="X104" s="75">
        <f t="shared" si="145"/>
        <v>232770992.11000061</v>
      </c>
      <c r="Y104" s="52">
        <f t="shared" si="102"/>
        <v>0.62679292955386812</v>
      </c>
      <c r="Z104" s="52">
        <f t="shared" si="103"/>
        <v>0.58522352150450785</v>
      </c>
      <c r="AA104" s="52">
        <f t="shared" si="104"/>
        <v>0.56336145750322897</v>
      </c>
      <c r="AB104" s="52">
        <f t="shared" si="105"/>
        <v>0.93367920075462862</v>
      </c>
      <c r="AC104" s="53">
        <f t="shared" si="106"/>
        <v>0.96264322400255664</v>
      </c>
    </row>
    <row r="105" spans="1:29" ht="42" customHeight="1" x14ac:dyDescent="0.25">
      <c r="A105" s="77" t="s">
        <v>223</v>
      </c>
      <c r="B105" s="78" t="s">
        <v>38</v>
      </c>
      <c r="C105" s="78">
        <v>10</v>
      </c>
      <c r="D105" s="78" t="s">
        <v>39</v>
      </c>
      <c r="E105" s="76" t="s">
        <v>224</v>
      </c>
      <c r="F105" s="75">
        <f>SUM(F106:F107)</f>
        <v>10647256000</v>
      </c>
      <c r="G105" s="75">
        <f t="shared" ref="G105:K105" si="146">+G106+G107</f>
        <v>0</v>
      </c>
      <c r="H105" s="75">
        <f t="shared" si="146"/>
        <v>0</v>
      </c>
      <c r="I105" s="50">
        <f t="shared" si="146"/>
        <v>0</v>
      </c>
      <c r="J105" s="75">
        <f t="shared" si="146"/>
        <v>115000000</v>
      </c>
      <c r="K105" s="75">
        <f t="shared" si="146"/>
        <v>115000000</v>
      </c>
      <c r="L105" s="50">
        <f t="shared" si="107"/>
        <v>0</v>
      </c>
      <c r="M105" s="75">
        <f>+M106+M107</f>
        <v>10647256000</v>
      </c>
      <c r="N105" s="51">
        <f t="shared" si="82"/>
        <v>1.0386157223871493E-3</v>
      </c>
      <c r="O105" s="75">
        <f t="shared" ref="O105:X105" si="147">+O106+O107</f>
        <v>0</v>
      </c>
      <c r="P105" s="75">
        <f t="shared" si="147"/>
        <v>9264110294.5599995</v>
      </c>
      <c r="Q105" s="75">
        <f t="shared" si="147"/>
        <v>1383145705.4399998</v>
      </c>
      <c r="R105" s="75">
        <f t="shared" si="147"/>
        <v>6673624779.9499998</v>
      </c>
      <c r="S105" s="75">
        <f t="shared" si="147"/>
        <v>3973631220.0500002</v>
      </c>
      <c r="T105" s="75">
        <f t="shared" si="147"/>
        <v>2590485514.6100006</v>
      </c>
      <c r="U105" s="75">
        <f t="shared" si="147"/>
        <v>6231024650.6800003</v>
      </c>
      <c r="V105" s="75">
        <f t="shared" si="147"/>
        <v>442600129.2699995</v>
      </c>
      <c r="W105" s="75">
        <f t="shared" si="147"/>
        <v>5998253658.5699997</v>
      </c>
      <c r="X105" s="75">
        <f t="shared" si="147"/>
        <v>232770992.11000061</v>
      </c>
      <c r="Y105" s="52">
        <f t="shared" si="102"/>
        <v>0.62679292955386812</v>
      </c>
      <c r="Z105" s="52">
        <f t="shared" si="103"/>
        <v>0.58522352150450785</v>
      </c>
      <c r="AA105" s="52">
        <f t="shared" si="104"/>
        <v>0.56336145750322897</v>
      </c>
      <c r="AB105" s="52">
        <f t="shared" si="105"/>
        <v>0.93367920075462862</v>
      </c>
      <c r="AC105" s="53">
        <f t="shared" si="106"/>
        <v>0.96264322400255664</v>
      </c>
    </row>
    <row r="106" spans="1:29" ht="42" customHeight="1" x14ac:dyDescent="0.25">
      <c r="A106" s="54" t="s">
        <v>225</v>
      </c>
      <c r="B106" s="55" t="s">
        <v>38</v>
      </c>
      <c r="C106" s="55">
        <v>10</v>
      </c>
      <c r="D106" s="55" t="s">
        <v>39</v>
      </c>
      <c r="E106" s="69" t="s">
        <v>226</v>
      </c>
      <c r="F106" s="57">
        <v>7147256000</v>
      </c>
      <c r="G106" s="57">
        <v>0</v>
      </c>
      <c r="H106" s="57">
        <v>0</v>
      </c>
      <c r="I106" s="57">
        <v>0</v>
      </c>
      <c r="J106" s="57">
        <v>115000000</v>
      </c>
      <c r="K106" s="57">
        <v>0</v>
      </c>
      <c r="L106" s="57">
        <f t="shared" si="107"/>
        <v>115000000</v>
      </c>
      <c r="M106" s="58">
        <f>+F106+L106</f>
        <v>7262256000</v>
      </c>
      <c r="N106" s="59">
        <f t="shared" si="82"/>
        <v>7.0841663444557064E-4</v>
      </c>
      <c r="O106" s="57">
        <v>0</v>
      </c>
      <c r="P106" s="57">
        <v>7261318651.1300001</v>
      </c>
      <c r="Q106" s="57">
        <f t="shared" ref="Q106:Q107" si="148">M106-P106</f>
        <v>937348.86999988556</v>
      </c>
      <c r="R106" s="57">
        <v>6672794928.9499998</v>
      </c>
      <c r="S106" s="57">
        <f t="shared" ref="S106:S107" si="149">+M106-R106</f>
        <v>589461071.05000019</v>
      </c>
      <c r="T106" s="57">
        <f t="shared" ref="T106:T107" si="150">P106-R106</f>
        <v>588523722.18000031</v>
      </c>
      <c r="U106" s="57">
        <v>6230194799.6800003</v>
      </c>
      <c r="V106" s="57">
        <f t="shared" ref="V106:V107" si="151">+R106-U106</f>
        <v>442600129.2699995</v>
      </c>
      <c r="W106" s="57">
        <v>5997423807.5699997</v>
      </c>
      <c r="X106" s="60">
        <f t="shared" ref="X106:X107" si="152">+U106-W106</f>
        <v>232770992.11000061</v>
      </c>
      <c r="Y106" s="61">
        <f t="shared" si="102"/>
        <v>0.91883223738601338</v>
      </c>
      <c r="Z106" s="61">
        <f t="shared" si="103"/>
        <v>0.85788697061629338</v>
      </c>
      <c r="AA106" s="61">
        <f t="shared" si="104"/>
        <v>0.82583481050103436</v>
      </c>
      <c r="AB106" s="61">
        <f t="shared" si="105"/>
        <v>0.93367095287916413</v>
      </c>
      <c r="AC106" s="62">
        <f t="shared" si="106"/>
        <v>0.96263824814563481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115000000</v>
      </c>
      <c r="L107" s="57">
        <f t="shared" si="107"/>
        <v>-115000000</v>
      </c>
      <c r="M107" s="58">
        <f>+F107+L107</f>
        <v>3385000000</v>
      </c>
      <c r="N107" s="59">
        <f t="shared" si="82"/>
        <v>3.3019908794157859E-4</v>
      </c>
      <c r="O107" s="57">
        <v>0</v>
      </c>
      <c r="P107" s="57">
        <v>2002791643.4300001</v>
      </c>
      <c r="Q107" s="57">
        <f t="shared" si="148"/>
        <v>1382208356.5699999</v>
      </c>
      <c r="R107" s="57">
        <v>829851</v>
      </c>
      <c r="S107" s="57">
        <f t="shared" si="149"/>
        <v>3384170149</v>
      </c>
      <c r="T107" s="57">
        <f t="shared" si="150"/>
        <v>2001961792.4300001</v>
      </c>
      <c r="U107" s="57">
        <v>829851</v>
      </c>
      <c r="V107" s="57">
        <f t="shared" si="151"/>
        <v>0</v>
      </c>
      <c r="W107" s="57">
        <v>829851</v>
      </c>
      <c r="X107" s="60">
        <f t="shared" si="152"/>
        <v>0</v>
      </c>
      <c r="Y107" s="61">
        <f t="shared" si="102"/>
        <v>2.4515539143279172E-4</v>
      </c>
      <c r="Z107" s="61">
        <f t="shared" si="103"/>
        <v>2.4515539143279172E-4</v>
      </c>
      <c r="AA107" s="61">
        <f t="shared" si="104"/>
        <v>2.4515539143279172E-4</v>
      </c>
      <c r="AB107" s="61">
        <f t="shared" si="105"/>
        <v>1</v>
      </c>
      <c r="AC107" s="62">
        <f t="shared" si="106"/>
        <v>1</v>
      </c>
    </row>
    <row r="108" spans="1:29" ht="48.75" customHeight="1" x14ac:dyDescent="0.25">
      <c r="A108" s="46" t="s">
        <v>229</v>
      </c>
      <c r="B108" s="47" t="s">
        <v>42</v>
      </c>
      <c r="C108" s="47">
        <v>20</v>
      </c>
      <c r="D108" s="47" t="s">
        <v>39</v>
      </c>
      <c r="E108" s="48" t="s">
        <v>230</v>
      </c>
      <c r="F108" s="50">
        <f t="shared" ref="F108:K109" si="153">+F109</f>
        <v>16583220384</v>
      </c>
      <c r="G108" s="50">
        <f t="shared" si="153"/>
        <v>0</v>
      </c>
      <c r="H108" s="50">
        <f t="shared" si="153"/>
        <v>0</v>
      </c>
      <c r="I108" s="50">
        <f t="shared" si="153"/>
        <v>0</v>
      </c>
      <c r="J108" s="50">
        <f t="shared" si="153"/>
        <v>0</v>
      </c>
      <c r="K108" s="50">
        <f t="shared" si="153"/>
        <v>0</v>
      </c>
      <c r="L108" s="50">
        <f t="shared" si="107"/>
        <v>0</v>
      </c>
      <c r="M108" s="50">
        <f>+M109</f>
        <v>16583220384</v>
      </c>
      <c r="N108" s="51">
        <f t="shared" si="82"/>
        <v>1.6176556117964533E-3</v>
      </c>
      <c r="O108" s="50">
        <f t="shared" ref="O108:X109" si="154">+O109</f>
        <v>0</v>
      </c>
      <c r="P108" s="50">
        <f t="shared" si="154"/>
        <v>0</v>
      </c>
      <c r="Q108" s="50">
        <f t="shared" si="154"/>
        <v>16583220384</v>
      </c>
      <c r="R108" s="50">
        <f t="shared" si="154"/>
        <v>0</v>
      </c>
      <c r="S108" s="50">
        <f t="shared" si="154"/>
        <v>16583220384</v>
      </c>
      <c r="T108" s="50">
        <f t="shared" si="154"/>
        <v>0</v>
      </c>
      <c r="U108" s="50">
        <f t="shared" si="154"/>
        <v>0</v>
      </c>
      <c r="V108" s="50">
        <f t="shared" si="154"/>
        <v>0</v>
      </c>
      <c r="W108" s="50">
        <f t="shared" si="154"/>
        <v>0</v>
      </c>
      <c r="X108" s="50">
        <f t="shared" si="154"/>
        <v>0</v>
      </c>
      <c r="Y108" s="52">
        <f t="shared" si="102"/>
        <v>0</v>
      </c>
      <c r="Z108" s="52">
        <f t="shared" si="103"/>
        <v>0</v>
      </c>
      <c r="AA108" s="52">
        <f t="shared" si="104"/>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3"/>
        <v>0</v>
      </c>
      <c r="H109" s="50">
        <f t="shared" si="153"/>
        <v>0</v>
      </c>
      <c r="I109" s="50">
        <f t="shared" si="153"/>
        <v>0</v>
      </c>
      <c r="J109" s="50">
        <f t="shared" si="153"/>
        <v>0</v>
      </c>
      <c r="K109" s="50">
        <f t="shared" si="153"/>
        <v>0</v>
      </c>
      <c r="L109" s="50">
        <f t="shared" si="107"/>
        <v>0</v>
      </c>
      <c r="M109" s="50">
        <f>+M110</f>
        <v>16583220384</v>
      </c>
      <c r="N109" s="51">
        <f t="shared" si="82"/>
        <v>1.6176556117964533E-3</v>
      </c>
      <c r="O109" s="50">
        <f t="shared" si="154"/>
        <v>0</v>
      </c>
      <c r="P109" s="50">
        <f t="shared" si="154"/>
        <v>0</v>
      </c>
      <c r="Q109" s="50">
        <f t="shared" si="154"/>
        <v>16583220384</v>
      </c>
      <c r="R109" s="50">
        <f t="shared" si="154"/>
        <v>0</v>
      </c>
      <c r="S109" s="50">
        <f t="shared" si="154"/>
        <v>16583220384</v>
      </c>
      <c r="T109" s="50">
        <f t="shared" si="154"/>
        <v>0</v>
      </c>
      <c r="U109" s="50">
        <f t="shared" si="154"/>
        <v>0</v>
      </c>
      <c r="V109" s="50">
        <f t="shared" si="154"/>
        <v>0</v>
      </c>
      <c r="W109" s="50">
        <f t="shared" si="154"/>
        <v>0</v>
      </c>
      <c r="X109" s="50">
        <f t="shared" si="154"/>
        <v>0</v>
      </c>
      <c r="Y109" s="61">
        <f t="shared" si="102"/>
        <v>0</v>
      </c>
      <c r="Z109" s="61">
        <f t="shared" si="103"/>
        <v>0</v>
      </c>
      <c r="AA109" s="61">
        <f t="shared" si="104"/>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7"/>
        <v>0</v>
      </c>
      <c r="M110" s="83">
        <f>+F110+L110</f>
        <v>16583220384</v>
      </c>
      <c r="N110" s="84">
        <f t="shared" si="82"/>
        <v>1.6176556117964533E-3</v>
      </c>
      <c r="O110" s="82">
        <v>0</v>
      </c>
      <c r="P110" s="82">
        <v>0</v>
      </c>
      <c r="Q110" s="57">
        <f t="shared" ref="Q110" si="155">M110-P110</f>
        <v>16583220384</v>
      </c>
      <c r="R110" s="82">
        <v>0</v>
      </c>
      <c r="S110" s="57">
        <f t="shared" ref="S110" si="156">+M110-R110</f>
        <v>16583220384</v>
      </c>
      <c r="T110" s="57">
        <f t="shared" ref="T110" si="157">P110-R110</f>
        <v>0</v>
      </c>
      <c r="U110" s="82">
        <v>0</v>
      </c>
      <c r="V110" s="57">
        <f t="shared" ref="V110" si="158">+R110-U110</f>
        <v>0</v>
      </c>
      <c r="W110" s="82">
        <v>0</v>
      </c>
      <c r="X110" s="60">
        <f t="shared" ref="X110" si="159">+U110-W110</f>
        <v>0</v>
      </c>
      <c r="Y110" s="61">
        <f t="shared" si="102"/>
        <v>0</v>
      </c>
      <c r="Z110" s="61">
        <f t="shared" si="103"/>
        <v>0</v>
      </c>
      <c r="AA110" s="61">
        <f t="shared" si="104"/>
        <v>0</v>
      </c>
      <c r="AB110" s="61" t="s">
        <v>41</v>
      </c>
      <c r="AC110" s="62" t="s">
        <v>41</v>
      </c>
    </row>
    <row r="111" spans="1:29" ht="27" customHeight="1" thickBot="1" x14ac:dyDescent="0.3">
      <c r="A111" s="324" t="s">
        <v>235</v>
      </c>
      <c r="B111" s="336" t="s">
        <v>38</v>
      </c>
      <c r="C111" s="338">
        <v>11</v>
      </c>
      <c r="D111" s="87" t="s">
        <v>39</v>
      </c>
      <c r="E111" s="340" t="s">
        <v>236</v>
      </c>
      <c r="F111" s="88">
        <f t="shared" ref="F111:K112" si="160">+F113</f>
        <v>2665328141553</v>
      </c>
      <c r="G111" s="28">
        <f t="shared" si="160"/>
        <v>0</v>
      </c>
      <c r="H111" s="28">
        <f t="shared" si="160"/>
        <v>0</v>
      </c>
      <c r="I111" s="28">
        <f t="shared" si="160"/>
        <v>0</v>
      </c>
      <c r="J111" s="28">
        <f t="shared" si="160"/>
        <v>0</v>
      </c>
      <c r="K111" s="28">
        <f t="shared" si="160"/>
        <v>0</v>
      </c>
      <c r="L111" s="28">
        <f t="shared" si="107"/>
        <v>0</v>
      </c>
      <c r="M111" s="28">
        <f>+M113</f>
        <v>2665328141553</v>
      </c>
      <c r="N111" s="89">
        <f t="shared" si="82"/>
        <v>0.25999672715090794</v>
      </c>
      <c r="O111" s="28">
        <f t="shared" ref="O111:X112" si="161">+O113</f>
        <v>0</v>
      </c>
      <c r="P111" s="28">
        <f t="shared" si="161"/>
        <v>205438653436</v>
      </c>
      <c r="Q111" s="28">
        <f t="shared" si="161"/>
        <v>2459889488117</v>
      </c>
      <c r="R111" s="28">
        <f t="shared" si="161"/>
        <v>205438653436</v>
      </c>
      <c r="S111" s="28">
        <f t="shared" si="161"/>
        <v>2459889488117</v>
      </c>
      <c r="T111" s="28">
        <f t="shared" si="161"/>
        <v>0</v>
      </c>
      <c r="U111" s="28">
        <f t="shared" si="161"/>
        <v>0</v>
      </c>
      <c r="V111" s="28">
        <f t="shared" si="161"/>
        <v>205438653436</v>
      </c>
      <c r="W111" s="28">
        <f t="shared" si="161"/>
        <v>0</v>
      </c>
      <c r="X111" s="28">
        <f t="shared" si="161"/>
        <v>0</v>
      </c>
      <c r="Y111" s="30">
        <f t="shared" si="102"/>
        <v>7.7078184195473048E-2</v>
      </c>
      <c r="Z111" s="30">
        <f t="shared" si="103"/>
        <v>0</v>
      </c>
      <c r="AA111" s="30">
        <f t="shared" si="104"/>
        <v>0</v>
      </c>
      <c r="AB111" s="30">
        <f t="shared" ref="AB111" si="162">+U111/R111</f>
        <v>0</v>
      </c>
      <c r="AC111" s="30" t="s">
        <v>41</v>
      </c>
    </row>
    <row r="112" spans="1:29" ht="27" customHeight="1" thickBot="1" x14ac:dyDescent="0.3">
      <c r="A112" s="326"/>
      <c r="B112" s="337"/>
      <c r="C112" s="339"/>
      <c r="D112" s="90" t="s">
        <v>237</v>
      </c>
      <c r="E112" s="341"/>
      <c r="F112" s="34">
        <f t="shared" si="160"/>
        <v>57940921534</v>
      </c>
      <c r="G112" s="34">
        <f t="shared" si="160"/>
        <v>0</v>
      </c>
      <c r="H112" s="34">
        <f t="shared" si="160"/>
        <v>0</v>
      </c>
      <c r="I112" s="34">
        <f t="shared" si="160"/>
        <v>0</v>
      </c>
      <c r="J112" s="34">
        <f t="shared" si="160"/>
        <v>0</v>
      </c>
      <c r="K112" s="34">
        <f t="shared" si="160"/>
        <v>0</v>
      </c>
      <c r="L112" s="34">
        <f t="shared" si="107"/>
        <v>0</v>
      </c>
      <c r="M112" s="34">
        <f>+M114</f>
        <v>57940921534</v>
      </c>
      <c r="N112" s="91">
        <f t="shared" si="82"/>
        <v>5.6520057444671701E-3</v>
      </c>
      <c r="O112" s="34">
        <f t="shared" si="161"/>
        <v>0</v>
      </c>
      <c r="P112" s="34">
        <f t="shared" si="161"/>
        <v>0</v>
      </c>
      <c r="Q112" s="34">
        <f t="shared" si="161"/>
        <v>57940921534</v>
      </c>
      <c r="R112" s="34">
        <f t="shared" si="161"/>
        <v>0</v>
      </c>
      <c r="S112" s="34">
        <f t="shared" si="161"/>
        <v>57940921534</v>
      </c>
      <c r="T112" s="34">
        <f t="shared" si="161"/>
        <v>0</v>
      </c>
      <c r="U112" s="34">
        <f t="shared" si="161"/>
        <v>0</v>
      </c>
      <c r="V112" s="34">
        <f t="shared" si="161"/>
        <v>0</v>
      </c>
      <c r="W112" s="34">
        <f t="shared" si="161"/>
        <v>0</v>
      </c>
      <c r="X112" s="34">
        <f t="shared" si="161"/>
        <v>0</v>
      </c>
      <c r="Y112" s="30">
        <f t="shared" si="102"/>
        <v>0</v>
      </c>
      <c r="Z112" s="30">
        <f t="shared" si="103"/>
        <v>0</v>
      </c>
      <c r="AA112" s="30">
        <f t="shared" si="104"/>
        <v>0</v>
      </c>
      <c r="AB112" s="36" t="s">
        <v>41</v>
      </c>
      <c r="AC112" s="37" t="s">
        <v>41</v>
      </c>
    </row>
    <row r="113" spans="1:29" ht="38.25" customHeight="1" x14ac:dyDescent="0.25">
      <c r="A113" s="333" t="s">
        <v>238</v>
      </c>
      <c r="B113" s="334" t="s">
        <v>38</v>
      </c>
      <c r="C113" s="334">
        <v>11</v>
      </c>
      <c r="D113" s="39" t="s">
        <v>39</v>
      </c>
      <c r="E113" s="335" t="s">
        <v>239</v>
      </c>
      <c r="F113" s="92">
        <f t="shared" ref="F113:K113" si="163">+F118</f>
        <v>2665328141553</v>
      </c>
      <c r="G113" s="92">
        <f t="shared" si="163"/>
        <v>0</v>
      </c>
      <c r="H113" s="92">
        <f t="shared" si="163"/>
        <v>0</v>
      </c>
      <c r="I113" s="92">
        <f t="shared" si="163"/>
        <v>0</v>
      </c>
      <c r="J113" s="92">
        <f t="shared" si="163"/>
        <v>0</v>
      </c>
      <c r="K113" s="92">
        <f t="shared" si="163"/>
        <v>0</v>
      </c>
      <c r="L113" s="42">
        <f t="shared" si="107"/>
        <v>0</v>
      </c>
      <c r="M113" s="92">
        <f>+M118</f>
        <v>2665328141553</v>
      </c>
      <c r="N113" s="93">
        <f t="shared" si="82"/>
        <v>0.25999672715090794</v>
      </c>
      <c r="O113" s="92">
        <f t="shared" ref="O113:X113" si="164">+O118</f>
        <v>0</v>
      </c>
      <c r="P113" s="92">
        <f t="shared" si="164"/>
        <v>205438653436</v>
      </c>
      <c r="Q113" s="92">
        <f t="shared" si="164"/>
        <v>2459889488117</v>
      </c>
      <c r="R113" s="92">
        <f t="shared" si="164"/>
        <v>205438653436</v>
      </c>
      <c r="S113" s="92">
        <f t="shared" si="164"/>
        <v>2459889488117</v>
      </c>
      <c r="T113" s="92">
        <f t="shared" si="164"/>
        <v>0</v>
      </c>
      <c r="U113" s="92">
        <f t="shared" si="164"/>
        <v>0</v>
      </c>
      <c r="V113" s="92">
        <f t="shared" si="164"/>
        <v>205438653436</v>
      </c>
      <c r="W113" s="92">
        <f t="shared" si="164"/>
        <v>0</v>
      </c>
      <c r="X113" s="92">
        <f t="shared" si="164"/>
        <v>0</v>
      </c>
      <c r="Y113" s="52">
        <f t="shared" si="102"/>
        <v>7.7078184195473048E-2</v>
      </c>
      <c r="Z113" s="52">
        <f t="shared" si="103"/>
        <v>0</v>
      </c>
      <c r="AA113" s="52">
        <f t="shared" si="104"/>
        <v>0</v>
      </c>
      <c r="AB113" s="52">
        <f t="shared" ref="AB113:AB119" si="165">+U113/R113</f>
        <v>0</v>
      </c>
      <c r="AC113" s="53" t="s">
        <v>41</v>
      </c>
    </row>
    <row r="114" spans="1:29" ht="29.25" customHeight="1" x14ac:dyDescent="0.25">
      <c r="A114" s="312"/>
      <c r="B114" s="316"/>
      <c r="C114" s="316"/>
      <c r="D114" s="47" t="s">
        <v>237</v>
      </c>
      <c r="E114" s="308"/>
      <c r="F114" s="66">
        <f t="shared" ref="F114:K116" si="166">+F115</f>
        <v>57940921534</v>
      </c>
      <c r="G114" s="66">
        <f t="shared" si="166"/>
        <v>0</v>
      </c>
      <c r="H114" s="66">
        <f t="shared" si="166"/>
        <v>0</v>
      </c>
      <c r="I114" s="66">
        <f t="shared" si="166"/>
        <v>0</v>
      </c>
      <c r="J114" s="66">
        <f t="shared" si="166"/>
        <v>0</v>
      </c>
      <c r="K114" s="66">
        <f t="shared" si="166"/>
        <v>0</v>
      </c>
      <c r="L114" s="50">
        <f t="shared" si="107"/>
        <v>0</v>
      </c>
      <c r="M114" s="66">
        <f>+M115</f>
        <v>57940921534</v>
      </c>
      <c r="N114" s="51">
        <f t="shared" si="82"/>
        <v>5.6520057444671701E-3</v>
      </c>
      <c r="O114" s="66">
        <f t="shared" ref="O114:X116" si="167">+O115</f>
        <v>0</v>
      </c>
      <c r="P114" s="66">
        <f t="shared" si="167"/>
        <v>0</v>
      </c>
      <c r="Q114" s="66">
        <f t="shared" si="167"/>
        <v>57940921534</v>
      </c>
      <c r="R114" s="66">
        <f t="shared" si="167"/>
        <v>0</v>
      </c>
      <c r="S114" s="66">
        <f t="shared" si="167"/>
        <v>57940921534</v>
      </c>
      <c r="T114" s="66">
        <f t="shared" si="167"/>
        <v>0</v>
      </c>
      <c r="U114" s="66">
        <f t="shared" si="167"/>
        <v>0</v>
      </c>
      <c r="V114" s="66">
        <f t="shared" si="167"/>
        <v>0</v>
      </c>
      <c r="W114" s="66">
        <f t="shared" si="167"/>
        <v>0</v>
      </c>
      <c r="X114" s="66">
        <f t="shared" si="167"/>
        <v>0</v>
      </c>
      <c r="Y114" s="52">
        <f t="shared" si="102"/>
        <v>0</v>
      </c>
      <c r="Z114" s="52">
        <f t="shared" si="103"/>
        <v>0</v>
      </c>
      <c r="AA114" s="52">
        <f t="shared" si="104"/>
        <v>0</v>
      </c>
      <c r="AB114" s="52" t="s">
        <v>41</v>
      </c>
      <c r="AC114" s="53" t="s">
        <v>41</v>
      </c>
    </row>
    <row r="115" spans="1:29" ht="42" customHeight="1" x14ac:dyDescent="0.25">
      <c r="A115" s="46" t="s">
        <v>240</v>
      </c>
      <c r="B115" s="47" t="s">
        <v>38</v>
      </c>
      <c r="C115" s="47">
        <v>11</v>
      </c>
      <c r="D115" s="47" t="s">
        <v>237</v>
      </c>
      <c r="E115" s="48" t="s">
        <v>241</v>
      </c>
      <c r="F115" s="66">
        <f t="shared" si="166"/>
        <v>57940921534</v>
      </c>
      <c r="G115" s="66">
        <f t="shared" si="166"/>
        <v>0</v>
      </c>
      <c r="H115" s="66">
        <f t="shared" si="166"/>
        <v>0</v>
      </c>
      <c r="I115" s="66">
        <f t="shared" si="166"/>
        <v>0</v>
      </c>
      <c r="J115" s="66">
        <f t="shared" si="166"/>
        <v>0</v>
      </c>
      <c r="K115" s="66">
        <f t="shared" si="166"/>
        <v>0</v>
      </c>
      <c r="L115" s="50">
        <f t="shared" si="107"/>
        <v>0</v>
      </c>
      <c r="M115" s="66">
        <f>+M116</f>
        <v>57940921534</v>
      </c>
      <c r="N115" s="51">
        <f t="shared" si="82"/>
        <v>5.6520057444671701E-3</v>
      </c>
      <c r="O115" s="66">
        <f t="shared" si="167"/>
        <v>0</v>
      </c>
      <c r="P115" s="66">
        <f t="shared" si="167"/>
        <v>0</v>
      </c>
      <c r="Q115" s="66">
        <f t="shared" si="167"/>
        <v>57940921534</v>
      </c>
      <c r="R115" s="66">
        <f t="shared" si="167"/>
        <v>0</v>
      </c>
      <c r="S115" s="66">
        <f t="shared" si="167"/>
        <v>57940921534</v>
      </c>
      <c r="T115" s="66">
        <f t="shared" si="167"/>
        <v>0</v>
      </c>
      <c r="U115" s="66">
        <f t="shared" si="167"/>
        <v>0</v>
      </c>
      <c r="V115" s="66">
        <f t="shared" si="167"/>
        <v>0</v>
      </c>
      <c r="W115" s="66">
        <f t="shared" si="167"/>
        <v>0</v>
      </c>
      <c r="X115" s="66">
        <f t="shared" si="167"/>
        <v>0</v>
      </c>
      <c r="Y115" s="52">
        <f t="shared" si="102"/>
        <v>0</v>
      </c>
      <c r="Z115" s="52">
        <f t="shared" si="103"/>
        <v>0</v>
      </c>
      <c r="AA115" s="52">
        <f t="shared" si="104"/>
        <v>0</v>
      </c>
      <c r="AB115" s="52" t="s">
        <v>41</v>
      </c>
      <c r="AC115" s="53" t="s">
        <v>41</v>
      </c>
    </row>
    <row r="116" spans="1:29" ht="42" customHeight="1" x14ac:dyDescent="0.25">
      <c r="A116" s="46" t="s">
        <v>242</v>
      </c>
      <c r="B116" s="47" t="s">
        <v>38</v>
      </c>
      <c r="C116" s="47">
        <v>11</v>
      </c>
      <c r="D116" s="47" t="s">
        <v>237</v>
      </c>
      <c r="E116" s="48" t="s">
        <v>243</v>
      </c>
      <c r="F116" s="66">
        <f t="shared" si="166"/>
        <v>57940921534</v>
      </c>
      <c r="G116" s="66">
        <f t="shared" si="166"/>
        <v>0</v>
      </c>
      <c r="H116" s="66">
        <f t="shared" si="166"/>
        <v>0</v>
      </c>
      <c r="I116" s="66">
        <f t="shared" si="166"/>
        <v>0</v>
      </c>
      <c r="J116" s="66">
        <f t="shared" si="166"/>
        <v>0</v>
      </c>
      <c r="K116" s="66">
        <f t="shared" si="166"/>
        <v>0</v>
      </c>
      <c r="L116" s="50">
        <f t="shared" si="107"/>
        <v>0</v>
      </c>
      <c r="M116" s="66">
        <f>+M117</f>
        <v>57940921534</v>
      </c>
      <c r="N116" s="51">
        <f t="shared" si="82"/>
        <v>5.6520057444671701E-3</v>
      </c>
      <c r="O116" s="66">
        <f t="shared" si="167"/>
        <v>0</v>
      </c>
      <c r="P116" s="66">
        <f t="shared" si="167"/>
        <v>0</v>
      </c>
      <c r="Q116" s="66">
        <f t="shared" si="167"/>
        <v>57940921534</v>
      </c>
      <c r="R116" s="66">
        <f t="shared" si="167"/>
        <v>0</v>
      </c>
      <c r="S116" s="66">
        <f t="shared" si="167"/>
        <v>57940921534</v>
      </c>
      <c r="T116" s="66">
        <f t="shared" si="167"/>
        <v>0</v>
      </c>
      <c r="U116" s="66">
        <f t="shared" si="167"/>
        <v>0</v>
      </c>
      <c r="V116" s="66">
        <f t="shared" si="167"/>
        <v>0</v>
      </c>
      <c r="W116" s="66">
        <f t="shared" si="167"/>
        <v>0</v>
      </c>
      <c r="X116" s="66">
        <f t="shared" si="167"/>
        <v>0</v>
      </c>
      <c r="Y116" s="52">
        <f t="shared" si="102"/>
        <v>0</v>
      </c>
      <c r="Z116" s="52">
        <f t="shared" si="103"/>
        <v>0</v>
      </c>
      <c r="AA116" s="52">
        <f t="shared" si="104"/>
        <v>0</v>
      </c>
      <c r="AB116" s="52" t="s">
        <v>41</v>
      </c>
      <c r="AC116" s="53"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7"/>
        <v>0</v>
      </c>
      <c r="M117" s="58">
        <f>+F117+L117</f>
        <v>57940921534</v>
      </c>
      <c r="N117" s="59">
        <f t="shared" si="82"/>
        <v>5.6520057444671701E-3</v>
      </c>
      <c r="O117" s="57">
        <v>0</v>
      </c>
      <c r="P117" s="57">
        <v>0</v>
      </c>
      <c r="Q117" s="57">
        <f t="shared" ref="Q117" si="168">M117-P117</f>
        <v>57940921534</v>
      </c>
      <c r="R117" s="57">
        <v>0</v>
      </c>
      <c r="S117" s="57">
        <f t="shared" ref="S117" si="169">+M117-R117</f>
        <v>57940921534</v>
      </c>
      <c r="T117" s="57">
        <f t="shared" ref="T117" si="170">P117-R117</f>
        <v>0</v>
      </c>
      <c r="U117" s="57">
        <v>0</v>
      </c>
      <c r="V117" s="57">
        <f t="shared" ref="V117" si="171">+R117-U117</f>
        <v>0</v>
      </c>
      <c r="W117" s="57">
        <v>0</v>
      </c>
      <c r="X117" s="60">
        <f t="shared" ref="X117" si="172">+U117-W117</f>
        <v>0</v>
      </c>
      <c r="Y117" s="61">
        <f t="shared" si="102"/>
        <v>0</v>
      </c>
      <c r="Z117" s="61">
        <f t="shared" si="103"/>
        <v>0</v>
      </c>
      <c r="AA117" s="61">
        <f t="shared" si="104"/>
        <v>0</v>
      </c>
      <c r="AB117" s="61" t="s">
        <v>41</v>
      </c>
      <c r="AC117" s="62" t="s">
        <v>41</v>
      </c>
    </row>
    <row r="118" spans="1:29" ht="42" customHeight="1" x14ac:dyDescent="0.25">
      <c r="A118" s="46" t="s">
        <v>245</v>
      </c>
      <c r="B118" s="47" t="s">
        <v>38</v>
      </c>
      <c r="C118" s="47">
        <v>11</v>
      </c>
      <c r="D118" s="47" t="s">
        <v>39</v>
      </c>
      <c r="E118" s="48" t="s">
        <v>246</v>
      </c>
      <c r="F118" s="66">
        <f t="shared" ref="F118:X118" si="173">+F119</f>
        <v>2665328141553</v>
      </c>
      <c r="G118" s="66">
        <f t="shared" si="173"/>
        <v>0</v>
      </c>
      <c r="H118" s="66">
        <f t="shared" si="173"/>
        <v>0</v>
      </c>
      <c r="I118" s="66">
        <f t="shared" si="173"/>
        <v>0</v>
      </c>
      <c r="J118" s="66">
        <f t="shared" si="173"/>
        <v>0</v>
      </c>
      <c r="K118" s="66">
        <f t="shared" si="173"/>
        <v>0</v>
      </c>
      <c r="L118" s="50">
        <f t="shared" si="107"/>
        <v>0</v>
      </c>
      <c r="M118" s="66">
        <f t="shared" si="173"/>
        <v>2665328141553</v>
      </c>
      <c r="N118" s="96">
        <f t="shared" si="82"/>
        <v>0.25999672715090794</v>
      </c>
      <c r="O118" s="66">
        <f t="shared" si="173"/>
        <v>0</v>
      </c>
      <c r="P118" s="66">
        <f t="shared" si="173"/>
        <v>205438653436</v>
      </c>
      <c r="Q118" s="66">
        <f t="shared" si="173"/>
        <v>2459889488117</v>
      </c>
      <c r="R118" s="66">
        <f t="shared" si="173"/>
        <v>205438653436</v>
      </c>
      <c r="S118" s="66">
        <f t="shared" si="173"/>
        <v>2459889488117</v>
      </c>
      <c r="T118" s="66">
        <f t="shared" si="173"/>
        <v>0</v>
      </c>
      <c r="U118" s="66">
        <f t="shared" si="173"/>
        <v>0</v>
      </c>
      <c r="V118" s="66">
        <f t="shared" si="173"/>
        <v>205438653436</v>
      </c>
      <c r="W118" s="66">
        <f t="shared" si="173"/>
        <v>0</v>
      </c>
      <c r="X118" s="66">
        <f t="shared" si="173"/>
        <v>0</v>
      </c>
      <c r="Y118" s="52">
        <f t="shared" si="102"/>
        <v>7.7078184195473048E-2</v>
      </c>
      <c r="Z118" s="52">
        <f t="shared" si="103"/>
        <v>0</v>
      </c>
      <c r="AA118" s="52">
        <f t="shared" si="104"/>
        <v>0</v>
      </c>
      <c r="AB118" s="52">
        <f t="shared" si="165"/>
        <v>0</v>
      </c>
      <c r="AC118" s="53"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7"/>
        <v>0</v>
      </c>
      <c r="M119" s="83">
        <f>+F119+L119</f>
        <v>2665328141553</v>
      </c>
      <c r="N119" s="97">
        <f t="shared" ref="N119:N182" si="174">M119/$M$345</f>
        <v>0.25999672715090794</v>
      </c>
      <c r="O119" s="82">
        <v>0</v>
      </c>
      <c r="P119" s="82">
        <v>205438653436</v>
      </c>
      <c r="Q119" s="57">
        <f t="shared" ref="Q119" si="175">M119-P119</f>
        <v>2459889488117</v>
      </c>
      <c r="R119" s="82">
        <v>205438653436</v>
      </c>
      <c r="S119" s="57">
        <f t="shared" ref="S119" si="176">+M119-R119</f>
        <v>2459889488117</v>
      </c>
      <c r="T119" s="57">
        <f t="shared" ref="T119" si="177">P119-R119</f>
        <v>0</v>
      </c>
      <c r="U119" s="82">
        <v>0</v>
      </c>
      <c r="V119" s="57">
        <f t="shared" ref="V119" si="178">+R119-U119</f>
        <v>205438653436</v>
      </c>
      <c r="W119" s="82">
        <v>0</v>
      </c>
      <c r="X119" s="60">
        <f t="shared" ref="X119" si="179">+U119-W119</f>
        <v>0</v>
      </c>
      <c r="Y119" s="61">
        <f t="shared" si="102"/>
        <v>7.7078184195473048E-2</v>
      </c>
      <c r="Z119" s="61">
        <f t="shared" si="103"/>
        <v>0</v>
      </c>
      <c r="AA119" s="61">
        <f t="shared" si="104"/>
        <v>0</v>
      </c>
      <c r="AB119" s="61">
        <f t="shared" si="165"/>
        <v>0</v>
      </c>
      <c r="AC119" s="62" t="s">
        <v>41</v>
      </c>
    </row>
    <row r="120" spans="1:29" s="32" customFormat="1" ht="22.5" customHeight="1" thickBot="1" x14ac:dyDescent="0.3">
      <c r="A120" s="324" t="s">
        <v>249</v>
      </c>
      <c r="B120" s="27" t="s">
        <v>38</v>
      </c>
      <c r="C120" s="98">
        <v>10</v>
      </c>
      <c r="D120" s="327" t="s">
        <v>39</v>
      </c>
      <c r="E120" s="330" t="s">
        <v>250</v>
      </c>
      <c r="F120" s="28">
        <f>+F124+F240+F246+F289+F295+F305</f>
        <v>5663082821654</v>
      </c>
      <c r="G120" s="28">
        <f t="shared" ref="G120:K120" si="180">+G124+G240+G246+G289+G295+G305</f>
        <v>0</v>
      </c>
      <c r="H120" s="28">
        <f t="shared" si="180"/>
        <v>0</v>
      </c>
      <c r="I120" s="28">
        <f t="shared" si="180"/>
        <v>345161334205</v>
      </c>
      <c r="J120" s="28">
        <f t="shared" si="180"/>
        <v>0</v>
      </c>
      <c r="K120" s="28">
        <f t="shared" si="180"/>
        <v>0</v>
      </c>
      <c r="L120" s="99">
        <f t="shared" si="107"/>
        <v>-345161334205</v>
      </c>
      <c r="M120" s="28">
        <f t="shared" ref="M120" si="181">+M124+M240+M246+M289+M295+M305</f>
        <v>5317921487449</v>
      </c>
      <c r="N120" s="100">
        <f t="shared" si="174"/>
        <v>0.51875120381110273</v>
      </c>
      <c r="O120" s="28">
        <f t="shared" ref="O120:X120" si="182">+O124+O240+O246+O289+O295+O305</f>
        <v>0</v>
      </c>
      <c r="P120" s="28">
        <f t="shared" si="182"/>
        <v>5140734084436.3799</v>
      </c>
      <c r="Q120" s="28">
        <f t="shared" si="182"/>
        <v>177187403012.62</v>
      </c>
      <c r="R120" s="28">
        <f t="shared" si="182"/>
        <v>5138665161993.8691</v>
      </c>
      <c r="S120" s="28">
        <f t="shared" si="182"/>
        <v>179256325455.13</v>
      </c>
      <c r="T120" s="28">
        <f t="shared" si="182"/>
        <v>2068922442.51</v>
      </c>
      <c r="U120" s="28">
        <f t="shared" si="182"/>
        <v>804152666630.07983</v>
      </c>
      <c r="V120" s="28">
        <f t="shared" si="182"/>
        <v>4334512495363.7905</v>
      </c>
      <c r="W120" s="28">
        <f t="shared" si="182"/>
        <v>803939671053.07983</v>
      </c>
      <c r="X120" s="28">
        <f t="shared" si="182"/>
        <v>212995577</v>
      </c>
      <c r="Y120" s="30">
        <f t="shared" si="102"/>
        <v>0.96629203235169991</v>
      </c>
      <c r="Z120" s="30">
        <f t="shared" si="103"/>
        <v>0.1512155958917383</v>
      </c>
      <c r="AA120" s="30">
        <f t="shared" si="104"/>
        <v>0.15117554348075354</v>
      </c>
      <c r="AB120" s="30">
        <f t="shared" si="105"/>
        <v>0.15649057513567552</v>
      </c>
      <c r="AC120" s="37">
        <f t="shared" si="106"/>
        <v>0.99973513042256945</v>
      </c>
    </row>
    <row r="121" spans="1:29" s="32" customFormat="1" ht="25.5" customHeight="1" thickBot="1" x14ac:dyDescent="0.3">
      <c r="A121" s="325"/>
      <c r="B121" s="27" t="s">
        <v>38</v>
      </c>
      <c r="C121" s="98">
        <v>11</v>
      </c>
      <c r="D121" s="328"/>
      <c r="E121" s="331"/>
      <c r="F121" s="28">
        <f>+F125</f>
        <v>1229871081320</v>
      </c>
      <c r="G121" s="28">
        <f t="shared" ref="G121:K121" si="183">+G125</f>
        <v>0</v>
      </c>
      <c r="H121" s="28">
        <f t="shared" si="183"/>
        <v>0</v>
      </c>
      <c r="I121" s="28">
        <f t="shared" si="183"/>
        <v>0</v>
      </c>
      <c r="J121" s="28">
        <f t="shared" si="183"/>
        <v>0</v>
      </c>
      <c r="K121" s="28">
        <f t="shared" si="183"/>
        <v>0</v>
      </c>
      <c r="L121" s="99">
        <f t="shared" si="107"/>
        <v>0</v>
      </c>
      <c r="M121" s="28">
        <f t="shared" ref="M121" si="184">+M125</f>
        <v>1229871081320</v>
      </c>
      <c r="N121" s="100">
        <f t="shared" si="174"/>
        <v>0.11997114012927239</v>
      </c>
      <c r="O121" s="28">
        <f t="shared" ref="O121:X121" si="185">+O125</f>
        <v>0</v>
      </c>
      <c r="P121" s="28">
        <f t="shared" si="185"/>
        <v>1229871081320</v>
      </c>
      <c r="Q121" s="28">
        <f t="shared" si="185"/>
        <v>0</v>
      </c>
      <c r="R121" s="28">
        <f t="shared" si="185"/>
        <v>1229871081320</v>
      </c>
      <c r="S121" s="28">
        <f t="shared" si="185"/>
        <v>0</v>
      </c>
      <c r="T121" s="28">
        <f t="shared" si="185"/>
        <v>0</v>
      </c>
      <c r="U121" s="28">
        <f t="shared" si="185"/>
        <v>277908603867</v>
      </c>
      <c r="V121" s="28">
        <f t="shared" si="185"/>
        <v>951962477453</v>
      </c>
      <c r="W121" s="28">
        <f t="shared" si="185"/>
        <v>207153844545</v>
      </c>
      <c r="X121" s="28">
        <f t="shared" si="185"/>
        <v>70754759322</v>
      </c>
      <c r="Y121" s="30">
        <f t="shared" si="102"/>
        <v>1</v>
      </c>
      <c r="Z121" s="30">
        <f t="shared" si="103"/>
        <v>0.22596563825919491</v>
      </c>
      <c r="AA121" s="30">
        <f t="shared" si="104"/>
        <v>0.16843541383432259</v>
      </c>
      <c r="AB121" s="30">
        <f t="shared" si="105"/>
        <v>0.22596563825919491</v>
      </c>
      <c r="AC121" s="37">
        <f t="shared" si="106"/>
        <v>0.74540277509414055</v>
      </c>
    </row>
    <row r="122" spans="1:29" s="32" customFormat="1" ht="25.5" customHeight="1" thickBot="1" x14ac:dyDescent="0.3">
      <c r="A122" s="325"/>
      <c r="B122" s="27" t="s">
        <v>42</v>
      </c>
      <c r="C122" s="98">
        <v>20</v>
      </c>
      <c r="D122" s="328"/>
      <c r="E122" s="331"/>
      <c r="F122" s="28">
        <f>+F306</f>
        <v>223290886376</v>
      </c>
      <c r="G122" s="28">
        <f t="shared" ref="G122:K122" si="186">+G306</f>
        <v>0</v>
      </c>
      <c r="H122" s="28">
        <f t="shared" si="186"/>
        <v>0</v>
      </c>
      <c r="I122" s="28">
        <f t="shared" si="186"/>
        <v>0</v>
      </c>
      <c r="J122" s="28">
        <f t="shared" si="186"/>
        <v>6678407469</v>
      </c>
      <c r="K122" s="28">
        <f t="shared" si="186"/>
        <v>6678407469</v>
      </c>
      <c r="L122" s="99">
        <f t="shared" si="107"/>
        <v>0</v>
      </c>
      <c r="M122" s="28">
        <f t="shared" ref="M122" si="187">+M306</f>
        <v>223290886376</v>
      </c>
      <c r="N122" s="100">
        <f t="shared" si="174"/>
        <v>2.1781520539740577E-2</v>
      </c>
      <c r="O122" s="28">
        <f t="shared" ref="O122:X122" si="188">+O306</f>
        <v>0</v>
      </c>
      <c r="P122" s="28">
        <f t="shared" si="188"/>
        <v>172382086301.10001</v>
      </c>
      <c r="Q122" s="28">
        <f t="shared" si="188"/>
        <v>50908800074.899986</v>
      </c>
      <c r="R122" s="28">
        <f t="shared" si="188"/>
        <v>140094580311.60999</v>
      </c>
      <c r="S122" s="28">
        <f t="shared" si="188"/>
        <v>83196306064.389999</v>
      </c>
      <c r="T122" s="28">
        <f t="shared" si="188"/>
        <v>32287505989.490013</v>
      </c>
      <c r="U122" s="28">
        <f t="shared" si="188"/>
        <v>7967798717.0500002</v>
      </c>
      <c r="V122" s="28">
        <f t="shared" si="188"/>
        <v>132126781594.56</v>
      </c>
      <c r="W122" s="28">
        <f t="shared" si="188"/>
        <v>7882104931.0500002</v>
      </c>
      <c r="X122" s="28">
        <f t="shared" si="188"/>
        <v>85693786</v>
      </c>
      <c r="Y122" s="30">
        <f t="shared" si="102"/>
        <v>0.62740841144633386</v>
      </c>
      <c r="Z122" s="30">
        <f t="shared" si="103"/>
        <v>3.5683492713773399E-2</v>
      </c>
      <c r="AA122" s="30">
        <f t="shared" si="104"/>
        <v>3.5299716253431437E-2</v>
      </c>
      <c r="AB122" s="30">
        <f t="shared" si="105"/>
        <v>5.6874425115713695E-2</v>
      </c>
      <c r="AC122" s="37">
        <f t="shared" si="106"/>
        <v>0.98924498609426126</v>
      </c>
    </row>
    <row r="123" spans="1:29" s="32" customFormat="1" ht="29.25" customHeight="1" thickBot="1" x14ac:dyDescent="0.3">
      <c r="A123" s="326"/>
      <c r="B123" s="33" t="s">
        <v>42</v>
      </c>
      <c r="C123" s="101">
        <v>21</v>
      </c>
      <c r="D123" s="329"/>
      <c r="E123" s="332"/>
      <c r="F123" s="28">
        <f>+F126+F247+F307</f>
        <v>617537285827</v>
      </c>
      <c r="G123" s="28">
        <f t="shared" ref="G123:K123" si="189">+G126+G247+G307</f>
        <v>0</v>
      </c>
      <c r="H123" s="28">
        <f t="shared" si="189"/>
        <v>0</v>
      </c>
      <c r="I123" s="28">
        <f t="shared" si="189"/>
        <v>0</v>
      </c>
      <c r="J123" s="28">
        <f t="shared" si="189"/>
        <v>13899643112</v>
      </c>
      <c r="K123" s="28">
        <f t="shared" si="189"/>
        <v>13899643112</v>
      </c>
      <c r="L123" s="99">
        <f t="shared" si="107"/>
        <v>0</v>
      </c>
      <c r="M123" s="28">
        <f t="shared" ref="M123" si="190">+M126+M247+M307</f>
        <v>617537285827</v>
      </c>
      <c r="N123" s="100">
        <f t="shared" si="174"/>
        <v>6.0239364416541603E-2</v>
      </c>
      <c r="O123" s="28">
        <f t="shared" ref="O123:X123" si="191">+O126+O247+O307</f>
        <v>0</v>
      </c>
      <c r="P123" s="28">
        <f t="shared" si="191"/>
        <v>404228147757.62</v>
      </c>
      <c r="Q123" s="28">
        <f t="shared" si="191"/>
        <v>213309138069.38</v>
      </c>
      <c r="R123" s="28">
        <f t="shared" si="191"/>
        <v>40379234982.809998</v>
      </c>
      <c r="S123" s="28">
        <f t="shared" si="191"/>
        <v>577158050844.18994</v>
      </c>
      <c r="T123" s="28">
        <f t="shared" si="191"/>
        <v>363848912774.81</v>
      </c>
      <c r="U123" s="28">
        <f t="shared" si="191"/>
        <v>16673971721.869999</v>
      </c>
      <c r="V123" s="28">
        <f t="shared" si="191"/>
        <v>23705263260.939999</v>
      </c>
      <c r="W123" s="28">
        <f t="shared" si="191"/>
        <v>16535926677.869999</v>
      </c>
      <c r="X123" s="28">
        <f t="shared" si="191"/>
        <v>138045044</v>
      </c>
      <c r="Y123" s="30">
        <f t="shared" si="102"/>
        <v>6.5387525432953439E-2</v>
      </c>
      <c r="Z123" s="30">
        <f t="shared" si="103"/>
        <v>2.7000752998323618E-2</v>
      </c>
      <c r="AA123" s="30">
        <f t="shared" si="104"/>
        <v>2.6777211769043623E-2</v>
      </c>
      <c r="AB123" s="30">
        <f t="shared" si="105"/>
        <v>0.41293431460423508</v>
      </c>
      <c r="AC123" s="37">
        <f t="shared" si="106"/>
        <v>0.99172092610550988</v>
      </c>
    </row>
    <row r="124" spans="1:29" s="32" customFormat="1" ht="37.5" customHeight="1" x14ac:dyDescent="0.25">
      <c r="A124" s="333" t="s">
        <v>251</v>
      </c>
      <c r="B124" s="334" t="s">
        <v>38</v>
      </c>
      <c r="C124" s="39">
        <v>10</v>
      </c>
      <c r="D124" s="334" t="s">
        <v>39</v>
      </c>
      <c r="E124" s="335" t="s">
        <v>252</v>
      </c>
      <c r="F124" s="42">
        <f t="shared" ref="F124:K126" si="192">+F127</f>
        <v>4750272928063</v>
      </c>
      <c r="G124" s="42">
        <f t="shared" si="192"/>
        <v>0</v>
      </c>
      <c r="H124" s="42">
        <f t="shared" si="192"/>
        <v>0</v>
      </c>
      <c r="I124" s="42">
        <f t="shared" si="192"/>
        <v>345161334205</v>
      </c>
      <c r="J124" s="42">
        <f t="shared" si="192"/>
        <v>0</v>
      </c>
      <c r="K124" s="42">
        <f t="shared" si="192"/>
        <v>0</v>
      </c>
      <c r="L124" s="42">
        <f t="shared" si="107"/>
        <v>-345161334205</v>
      </c>
      <c r="M124" s="42">
        <f t="shared" ref="M124:M126" si="193">+M127</f>
        <v>4405111593858</v>
      </c>
      <c r="N124" s="93">
        <f t="shared" si="174"/>
        <v>0.42970866486640624</v>
      </c>
      <c r="O124" s="42">
        <f t="shared" ref="O124:X126" si="194">+O127</f>
        <v>0</v>
      </c>
      <c r="P124" s="42">
        <f t="shared" si="194"/>
        <v>4395857578210.3604</v>
      </c>
      <c r="Q124" s="42">
        <f t="shared" si="194"/>
        <v>9254015647.6399994</v>
      </c>
      <c r="R124" s="42">
        <f t="shared" si="194"/>
        <v>4395476721409.25</v>
      </c>
      <c r="S124" s="42">
        <f t="shared" si="194"/>
        <v>9634872448.75</v>
      </c>
      <c r="T124" s="42">
        <f t="shared" si="194"/>
        <v>380856801.11000013</v>
      </c>
      <c r="U124" s="42">
        <f t="shared" si="194"/>
        <v>729140912877.38989</v>
      </c>
      <c r="V124" s="42">
        <f t="shared" si="194"/>
        <v>3666335808531.8604</v>
      </c>
      <c r="W124" s="42">
        <f t="shared" si="194"/>
        <v>728987263107.38989</v>
      </c>
      <c r="X124" s="42">
        <f t="shared" si="194"/>
        <v>153649770</v>
      </c>
      <c r="Y124" s="52">
        <f t="shared" si="102"/>
        <v>0.99781279719174787</v>
      </c>
      <c r="Z124" s="52">
        <f t="shared" si="103"/>
        <v>0.16552155316428835</v>
      </c>
      <c r="AA124" s="52">
        <f t="shared" si="104"/>
        <v>0.16548667328287642</v>
      </c>
      <c r="AB124" s="52">
        <f t="shared" si="105"/>
        <v>0.1658843759371833</v>
      </c>
      <c r="AC124" s="53">
        <f t="shared" si="106"/>
        <v>0.99978927287265551</v>
      </c>
    </row>
    <row r="125" spans="1:29" s="32" customFormat="1" ht="35.25" customHeight="1" x14ac:dyDescent="0.25">
      <c r="A125" s="312"/>
      <c r="B125" s="316"/>
      <c r="C125" s="47">
        <v>11</v>
      </c>
      <c r="D125" s="316"/>
      <c r="E125" s="308"/>
      <c r="F125" s="50">
        <f>+F128</f>
        <v>1229871081320</v>
      </c>
      <c r="G125" s="50">
        <f t="shared" si="192"/>
        <v>0</v>
      </c>
      <c r="H125" s="50">
        <f t="shared" si="192"/>
        <v>0</v>
      </c>
      <c r="I125" s="50">
        <f t="shared" si="192"/>
        <v>0</v>
      </c>
      <c r="J125" s="50">
        <f t="shared" si="192"/>
        <v>0</v>
      </c>
      <c r="K125" s="50">
        <f t="shared" si="192"/>
        <v>0</v>
      </c>
      <c r="L125" s="50">
        <f t="shared" si="107"/>
        <v>0</v>
      </c>
      <c r="M125" s="50">
        <f t="shared" si="193"/>
        <v>1229871081320</v>
      </c>
      <c r="N125" s="96">
        <f t="shared" si="174"/>
        <v>0.11997114012927239</v>
      </c>
      <c r="O125" s="50">
        <f t="shared" si="194"/>
        <v>0</v>
      </c>
      <c r="P125" s="50">
        <f t="shared" si="194"/>
        <v>1229871081320</v>
      </c>
      <c r="Q125" s="50">
        <f t="shared" si="194"/>
        <v>0</v>
      </c>
      <c r="R125" s="50">
        <f t="shared" si="194"/>
        <v>1229871081320</v>
      </c>
      <c r="S125" s="50">
        <f t="shared" si="194"/>
        <v>0</v>
      </c>
      <c r="T125" s="50">
        <f t="shared" si="194"/>
        <v>0</v>
      </c>
      <c r="U125" s="50">
        <f t="shared" si="194"/>
        <v>277908603867</v>
      </c>
      <c r="V125" s="50">
        <f t="shared" si="194"/>
        <v>951962477453</v>
      </c>
      <c r="W125" s="50">
        <f t="shared" si="194"/>
        <v>207153844545</v>
      </c>
      <c r="X125" s="50">
        <f t="shared" si="194"/>
        <v>70754759322</v>
      </c>
      <c r="Y125" s="52">
        <f t="shared" si="102"/>
        <v>1</v>
      </c>
      <c r="Z125" s="52">
        <f t="shared" si="103"/>
        <v>0.22596563825919491</v>
      </c>
      <c r="AA125" s="52">
        <f t="shared" si="104"/>
        <v>0.16843541383432259</v>
      </c>
      <c r="AB125" s="52">
        <f t="shared" si="105"/>
        <v>0.22596563825919491</v>
      </c>
      <c r="AC125" s="53">
        <f t="shared" si="106"/>
        <v>0.74540277509414055</v>
      </c>
    </row>
    <row r="126" spans="1:29" s="32" customFormat="1" ht="43.5" customHeight="1" x14ac:dyDescent="0.25">
      <c r="A126" s="312"/>
      <c r="B126" s="47" t="s">
        <v>42</v>
      </c>
      <c r="C126" s="47">
        <v>21</v>
      </c>
      <c r="D126" s="316"/>
      <c r="E126" s="308"/>
      <c r="F126" s="104">
        <f>+F129</f>
        <v>20290000000</v>
      </c>
      <c r="G126" s="104">
        <f t="shared" si="192"/>
        <v>0</v>
      </c>
      <c r="H126" s="104">
        <f t="shared" si="192"/>
        <v>0</v>
      </c>
      <c r="I126" s="104">
        <f t="shared" si="192"/>
        <v>0</v>
      </c>
      <c r="J126" s="104">
        <f t="shared" si="192"/>
        <v>0</v>
      </c>
      <c r="K126" s="104">
        <f t="shared" si="192"/>
        <v>0</v>
      </c>
      <c r="L126" s="50">
        <f t="shared" si="107"/>
        <v>0</v>
      </c>
      <c r="M126" s="104">
        <f t="shared" si="193"/>
        <v>20290000000</v>
      </c>
      <c r="N126" s="51">
        <f t="shared" si="174"/>
        <v>1.979243572920127E-3</v>
      </c>
      <c r="O126" s="104">
        <f t="shared" si="194"/>
        <v>0</v>
      </c>
      <c r="P126" s="104">
        <f t="shared" si="194"/>
        <v>3415841568</v>
      </c>
      <c r="Q126" s="104">
        <f t="shared" si="194"/>
        <v>16874158432</v>
      </c>
      <c r="R126" s="104">
        <f t="shared" si="194"/>
        <v>0</v>
      </c>
      <c r="S126" s="104">
        <f t="shared" si="194"/>
        <v>20290000000</v>
      </c>
      <c r="T126" s="104">
        <f t="shared" si="194"/>
        <v>3415841568</v>
      </c>
      <c r="U126" s="104">
        <f t="shared" si="194"/>
        <v>0</v>
      </c>
      <c r="V126" s="104">
        <f t="shared" si="194"/>
        <v>0</v>
      </c>
      <c r="W126" s="104">
        <f t="shared" si="194"/>
        <v>0</v>
      </c>
      <c r="X126" s="104">
        <f t="shared" si="194"/>
        <v>0</v>
      </c>
      <c r="Y126" s="52">
        <f t="shared" si="102"/>
        <v>0</v>
      </c>
      <c r="Z126" s="52">
        <f t="shared" si="103"/>
        <v>0</v>
      </c>
      <c r="AA126" s="52">
        <f t="shared" si="104"/>
        <v>0</v>
      </c>
      <c r="AB126" s="52" t="s">
        <v>41</v>
      </c>
      <c r="AC126" s="53" t="s">
        <v>41</v>
      </c>
    </row>
    <row r="127" spans="1:29" ht="29.25" customHeight="1" x14ac:dyDescent="0.25">
      <c r="A127" s="312" t="s">
        <v>253</v>
      </c>
      <c r="B127" s="316" t="s">
        <v>38</v>
      </c>
      <c r="C127" s="47">
        <v>10</v>
      </c>
      <c r="D127" s="316" t="s">
        <v>39</v>
      </c>
      <c r="E127" s="308" t="s">
        <v>254</v>
      </c>
      <c r="F127" s="50">
        <f>+F130+F138+F142+F146+F150+F158+F162+F170+F174+F178+F182+F186+F194+F198+F202+F206+F210+F214+F218+F222+F226+F230</f>
        <v>4750272928063</v>
      </c>
      <c r="G127" s="50">
        <f t="shared" ref="G127:K127" si="195">+G130+G138+G142+G146+G150+G158+G162+G170+G174+G178+G182+G186+G194+G198+G202+G206+G210+G214+G218+G222+G226+G230</f>
        <v>0</v>
      </c>
      <c r="H127" s="50">
        <f t="shared" si="195"/>
        <v>0</v>
      </c>
      <c r="I127" s="50">
        <f t="shared" si="195"/>
        <v>345161334205</v>
      </c>
      <c r="J127" s="50">
        <f t="shared" si="195"/>
        <v>0</v>
      </c>
      <c r="K127" s="50">
        <f t="shared" si="195"/>
        <v>0</v>
      </c>
      <c r="L127" s="50">
        <f t="shared" si="107"/>
        <v>-345161334205</v>
      </c>
      <c r="M127" s="50">
        <f t="shared" ref="M127" si="196">+M130+M138+M142+M146+M150+M158+M162+M170+M174+M178+M182+M186+M194+M198+M202+M206+M210+M214+M218+M222+M226+M230</f>
        <v>4405111593858</v>
      </c>
      <c r="N127" s="96">
        <f t="shared" si="174"/>
        <v>0.42970866486640624</v>
      </c>
      <c r="O127" s="50">
        <f t="shared" ref="O127:X127" si="197">+O130+O138+O142+O146+O150+O158+O162+O170+O174+O178+O182+O186+O194+O198+O202+O206+O210+O214+O218+O222+O226+O230</f>
        <v>0</v>
      </c>
      <c r="P127" s="50">
        <f t="shared" si="197"/>
        <v>4395857578210.3604</v>
      </c>
      <c r="Q127" s="50">
        <f t="shared" si="197"/>
        <v>9254015647.6399994</v>
      </c>
      <c r="R127" s="50">
        <f t="shared" si="197"/>
        <v>4395476721409.25</v>
      </c>
      <c r="S127" s="50">
        <f t="shared" si="197"/>
        <v>9634872448.75</v>
      </c>
      <c r="T127" s="50">
        <f t="shared" si="197"/>
        <v>380856801.11000013</v>
      </c>
      <c r="U127" s="50">
        <f t="shared" si="197"/>
        <v>729140912877.38989</v>
      </c>
      <c r="V127" s="50">
        <f t="shared" si="197"/>
        <v>3666335808531.8604</v>
      </c>
      <c r="W127" s="50">
        <f t="shared" si="197"/>
        <v>728987263107.38989</v>
      </c>
      <c r="X127" s="50">
        <f t="shared" si="197"/>
        <v>153649770</v>
      </c>
      <c r="Y127" s="52">
        <f t="shared" si="102"/>
        <v>0.99781279719174787</v>
      </c>
      <c r="Z127" s="52">
        <f t="shared" si="103"/>
        <v>0.16552155316428835</v>
      </c>
      <c r="AA127" s="52">
        <f t="shared" si="104"/>
        <v>0.16548667328287642</v>
      </c>
      <c r="AB127" s="52">
        <f t="shared" ref="AB127:AB128" si="198">+U127/R127</f>
        <v>0.1658843759371833</v>
      </c>
      <c r="AC127" s="53">
        <f t="shared" ref="AC127:AC128" si="199">+W127/U127</f>
        <v>0.99978927287265551</v>
      </c>
    </row>
    <row r="128" spans="1:29" ht="33" customHeight="1" x14ac:dyDescent="0.25">
      <c r="A128" s="312"/>
      <c r="B128" s="316"/>
      <c r="C128" s="47">
        <v>11</v>
      </c>
      <c r="D128" s="316"/>
      <c r="E128" s="308"/>
      <c r="F128" s="50">
        <f>+F134+F154+F166+F190</f>
        <v>1229871081320</v>
      </c>
      <c r="G128" s="50">
        <f t="shared" ref="G128:K128" si="200">+G134+G154+G166+G190</f>
        <v>0</v>
      </c>
      <c r="H128" s="50">
        <f t="shared" si="200"/>
        <v>0</v>
      </c>
      <c r="I128" s="50">
        <f t="shared" si="200"/>
        <v>0</v>
      </c>
      <c r="J128" s="50">
        <f t="shared" si="200"/>
        <v>0</v>
      </c>
      <c r="K128" s="50">
        <f t="shared" si="200"/>
        <v>0</v>
      </c>
      <c r="L128" s="50">
        <f t="shared" si="107"/>
        <v>0</v>
      </c>
      <c r="M128" s="50">
        <f t="shared" ref="M128" si="201">+M134+M154+M166+M190</f>
        <v>1229871081320</v>
      </c>
      <c r="N128" s="96">
        <f t="shared" si="174"/>
        <v>0.11997114012927239</v>
      </c>
      <c r="O128" s="50">
        <f t="shared" ref="O128:X128" si="202">+O134+O154+O166+O190</f>
        <v>0</v>
      </c>
      <c r="P128" s="50">
        <f t="shared" si="202"/>
        <v>1229871081320</v>
      </c>
      <c r="Q128" s="50">
        <f t="shared" si="202"/>
        <v>0</v>
      </c>
      <c r="R128" s="50">
        <f t="shared" si="202"/>
        <v>1229871081320</v>
      </c>
      <c r="S128" s="50">
        <f t="shared" si="202"/>
        <v>0</v>
      </c>
      <c r="T128" s="50">
        <f t="shared" si="202"/>
        <v>0</v>
      </c>
      <c r="U128" s="50">
        <f t="shared" si="202"/>
        <v>277908603867</v>
      </c>
      <c r="V128" s="50">
        <f t="shared" si="202"/>
        <v>951962477453</v>
      </c>
      <c r="W128" s="50">
        <f t="shared" si="202"/>
        <v>207153844545</v>
      </c>
      <c r="X128" s="50">
        <f t="shared" si="202"/>
        <v>70754759322</v>
      </c>
      <c r="Y128" s="52">
        <f t="shared" si="102"/>
        <v>1</v>
      </c>
      <c r="Z128" s="52">
        <f t="shared" si="103"/>
        <v>0.22596563825919491</v>
      </c>
      <c r="AA128" s="52">
        <f t="shared" si="104"/>
        <v>0.16843541383432259</v>
      </c>
      <c r="AB128" s="52">
        <f t="shared" si="198"/>
        <v>0.22596563825919491</v>
      </c>
      <c r="AC128" s="53">
        <f t="shared" si="199"/>
        <v>0.74540277509414055</v>
      </c>
    </row>
    <row r="129" spans="1:29" ht="36" customHeight="1" x14ac:dyDescent="0.25">
      <c r="A129" s="312"/>
      <c r="B129" s="47" t="s">
        <v>42</v>
      </c>
      <c r="C129" s="47">
        <v>21</v>
      </c>
      <c r="D129" s="316"/>
      <c r="E129" s="308"/>
      <c r="F129" s="50">
        <f>+F231</f>
        <v>20290000000</v>
      </c>
      <c r="G129" s="50">
        <f t="shared" ref="G129:K129" si="203">+G231</f>
        <v>0</v>
      </c>
      <c r="H129" s="50">
        <f t="shared" si="203"/>
        <v>0</v>
      </c>
      <c r="I129" s="50">
        <f t="shared" si="203"/>
        <v>0</v>
      </c>
      <c r="J129" s="50">
        <f t="shared" si="203"/>
        <v>0</v>
      </c>
      <c r="K129" s="50">
        <f t="shared" si="203"/>
        <v>0</v>
      </c>
      <c r="L129" s="50">
        <f t="shared" si="107"/>
        <v>0</v>
      </c>
      <c r="M129" s="50">
        <f t="shared" ref="M129" si="204">+M231</f>
        <v>20290000000</v>
      </c>
      <c r="N129" s="96">
        <f t="shared" si="174"/>
        <v>1.979243572920127E-3</v>
      </c>
      <c r="O129" s="50">
        <f t="shared" ref="O129:X129" si="205">+O231</f>
        <v>0</v>
      </c>
      <c r="P129" s="50">
        <f t="shared" si="205"/>
        <v>3415841568</v>
      </c>
      <c r="Q129" s="50">
        <f t="shared" si="205"/>
        <v>16874158432</v>
      </c>
      <c r="R129" s="50">
        <f t="shared" si="205"/>
        <v>0</v>
      </c>
      <c r="S129" s="50">
        <f t="shared" si="205"/>
        <v>20290000000</v>
      </c>
      <c r="T129" s="50">
        <f t="shared" si="205"/>
        <v>3415841568</v>
      </c>
      <c r="U129" s="50">
        <f t="shared" si="205"/>
        <v>0</v>
      </c>
      <c r="V129" s="50">
        <f t="shared" si="205"/>
        <v>0</v>
      </c>
      <c r="W129" s="50">
        <f t="shared" si="205"/>
        <v>0</v>
      </c>
      <c r="X129" s="50">
        <f t="shared" si="205"/>
        <v>0</v>
      </c>
      <c r="Y129" s="52">
        <f t="shared" si="102"/>
        <v>0</v>
      </c>
      <c r="Z129" s="52">
        <f t="shared" si="103"/>
        <v>0</v>
      </c>
      <c r="AA129" s="52">
        <f t="shared" si="104"/>
        <v>0</v>
      </c>
      <c r="AB129" s="52" t="s">
        <v>41</v>
      </c>
      <c r="AC129" s="53" t="s">
        <v>41</v>
      </c>
    </row>
    <row r="130" spans="1:29" ht="81.75" customHeight="1" x14ac:dyDescent="0.25">
      <c r="A130" s="46" t="s">
        <v>255</v>
      </c>
      <c r="B130" s="47" t="s">
        <v>38</v>
      </c>
      <c r="C130" s="78">
        <v>10</v>
      </c>
      <c r="D130" s="47" t="s">
        <v>39</v>
      </c>
      <c r="E130" s="105" t="s">
        <v>256</v>
      </c>
      <c r="F130" s="50">
        <f t="shared" ref="F130:U132" si="206">+F131</f>
        <v>3465177785</v>
      </c>
      <c r="G130" s="50">
        <f t="shared" si="206"/>
        <v>0</v>
      </c>
      <c r="H130" s="50">
        <f t="shared" si="206"/>
        <v>0</v>
      </c>
      <c r="I130" s="50">
        <f t="shared" si="206"/>
        <v>0</v>
      </c>
      <c r="J130" s="50">
        <f t="shared" si="206"/>
        <v>0</v>
      </c>
      <c r="K130" s="50">
        <f t="shared" si="206"/>
        <v>0</v>
      </c>
      <c r="L130" s="50">
        <f t="shared" si="107"/>
        <v>0</v>
      </c>
      <c r="M130" s="50">
        <f t="shared" si="206"/>
        <v>3465177785</v>
      </c>
      <c r="N130" s="51">
        <f t="shared" si="174"/>
        <v>3.3802024938328493E-4</v>
      </c>
      <c r="O130" s="50">
        <f t="shared" si="206"/>
        <v>0</v>
      </c>
      <c r="P130" s="50">
        <f t="shared" si="206"/>
        <v>3465177785</v>
      </c>
      <c r="Q130" s="50">
        <f t="shared" si="206"/>
        <v>0</v>
      </c>
      <c r="R130" s="50">
        <f t="shared" si="206"/>
        <v>3465177785</v>
      </c>
      <c r="S130" s="50">
        <f t="shared" si="206"/>
        <v>0</v>
      </c>
      <c r="T130" s="50">
        <f t="shared" si="206"/>
        <v>0</v>
      </c>
      <c r="U130" s="50">
        <f t="shared" si="206"/>
        <v>3465177785</v>
      </c>
      <c r="V130" s="50">
        <f t="shared" ref="V130:X132" si="207">+V131</f>
        <v>0</v>
      </c>
      <c r="W130" s="50">
        <f t="shared" si="207"/>
        <v>3465177785</v>
      </c>
      <c r="X130" s="50">
        <f t="shared" si="207"/>
        <v>0</v>
      </c>
      <c r="Y130" s="52">
        <f t="shared" si="102"/>
        <v>1</v>
      </c>
      <c r="Z130" s="52">
        <f t="shared" si="103"/>
        <v>1</v>
      </c>
      <c r="AA130" s="52">
        <f t="shared" si="104"/>
        <v>1</v>
      </c>
      <c r="AB130" s="52">
        <f t="shared" si="105"/>
        <v>1</v>
      </c>
      <c r="AC130" s="53">
        <f t="shared" si="106"/>
        <v>1</v>
      </c>
    </row>
    <row r="131" spans="1:29" ht="81.75" customHeight="1" x14ac:dyDescent="0.25">
      <c r="A131" s="46" t="s">
        <v>257</v>
      </c>
      <c r="B131" s="47" t="s">
        <v>38</v>
      </c>
      <c r="C131" s="78">
        <v>10</v>
      </c>
      <c r="D131" s="47" t="s">
        <v>39</v>
      </c>
      <c r="E131" s="105" t="s">
        <v>258</v>
      </c>
      <c r="F131" s="50">
        <f t="shared" si="206"/>
        <v>3465177785</v>
      </c>
      <c r="G131" s="50">
        <f t="shared" si="206"/>
        <v>0</v>
      </c>
      <c r="H131" s="50">
        <f t="shared" si="206"/>
        <v>0</v>
      </c>
      <c r="I131" s="50">
        <f t="shared" si="206"/>
        <v>0</v>
      </c>
      <c r="J131" s="50">
        <f t="shared" si="206"/>
        <v>0</v>
      </c>
      <c r="K131" s="50">
        <f t="shared" si="206"/>
        <v>0</v>
      </c>
      <c r="L131" s="50">
        <f t="shared" si="107"/>
        <v>0</v>
      </c>
      <c r="M131" s="50">
        <f t="shared" si="206"/>
        <v>3465177785</v>
      </c>
      <c r="N131" s="51">
        <f t="shared" si="174"/>
        <v>3.3802024938328493E-4</v>
      </c>
      <c r="O131" s="50">
        <f t="shared" si="206"/>
        <v>0</v>
      </c>
      <c r="P131" s="50">
        <f t="shared" si="206"/>
        <v>3465177785</v>
      </c>
      <c r="Q131" s="50">
        <f t="shared" si="206"/>
        <v>0</v>
      </c>
      <c r="R131" s="50">
        <f t="shared" si="206"/>
        <v>3465177785</v>
      </c>
      <c r="S131" s="50">
        <f t="shared" si="206"/>
        <v>0</v>
      </c>
      <c r="T131" s="50">
        <f t="shared" si="206"/>
        <v>0</v>
      </c>
      <c r="U131" s="50">
        <f t="shared" si="206"/>
        <v>3465177785</v>
      </c>
      <c r="V131" s="50">
        <f t="shared" si="207"/>
        <v>0</v>
      </c>
      <c r="W131" s="50">
        <f t="shared" si="207"/>
        <v>3465177785</v>
      </c>
      <c r="X131" s="50">
        <f t="shared" si="207"/>
        <v>0</v>
      </c>
      <c r="Y131" s="52">
        <f t="shared" si="102"/>
        <v>1</v>
      </c>
      <c r="Z131" s="52">
        <f t="shared" si="103"/>
        <v>1</v>
      </c>
      <c r="AA131" s="52">
        <f t="shared" si="104"/>
        <v>1</v>
      </c>
      <c r="AB131" s="52">
        <f t="shared" si="105"/>
        <v>1</v>
      </c>
      <c r="AC131" s="53">
        <f t="shared" si="106"/>
        <v>1</v>
      </c>
    </row>
    <row r="132" spans="1:29" ht="42" customHeight="1" x14ac:dyDescent="0.25">
      <c r="A132" s="46" t="s">
        <v>259</v>
      </c>
      <c r="B132" s="47" t="s">
        <v>38</v>
      </c>
      <c r="C132" s="78">
        <v>10</v>
      </c>
      <c r="D132" s="47" t="s">
        <v>39</v>
      </c>
      <c r="E132" s="105" t="s">
        <v>260</v>
      </c>
      <c r="F132" s="50">
        <f t="shared" si="206"/>
        <v>3465177785</v>
      </c>
      <c r="G132" s="50">
        <f t="shared" si="206"/>
        <v>0</v>
      </c>
      <c r="H132" s="50">
        <f t="shared" si="206"/>
        <v>0</v>
      </c>
      <c r="I132" s="50">
        <f t="shared" si="206"/>
        <v>0</v>
      </c>
      <c r="J132" s="50">
        <f t="shared" si="206"/>
        <v>0</v>
      </c>
      <c r="K132" s="50">
        <f t="shared" si="206"/>
        <v>0</v>
      </c>
      <c r="L132" s="50">
        <f t="shared" si="107"/>
        <v>0</v>
      </c>
      <c r="M132" s="50">
        <f t="shared" si="206"/>
        <v>3465177785</v>
      </c>
      <c r="N132" s="51">
        <f t="shared" si="174"/>
        <v>3.3802024938328493E-4</v>
      </c>
      <c r="O132" s="50">
        <f t="shared" si="206"/>
        <v>0</v>
      </c>
      <c r="P132" s="50">
        <f t="shared" si="206"/>
        <v>3465177785</v>
      </c>
      <c r="Q132" s="50">
        <f t="shared" si="206"/>
        <v>0</v>
      </c>
      <c r="R132" s="50">
        <f t="shared" si="206"/>
        <v>3465177785</v>
      </c>
      <c r="S132" s="50">
        <f t="shared" si="206"/>
        <v>0</v>
      </c>
      <c r="T132" s="50">
        <f t="shared" si="206"/>
        <v>0</v>
      </c>
      <c r="U132" s="50">
        <f t="shared" si="206"/>
        <v>3465177785</v>
      </c>
      <c r="V132" s="50">
        <f t="shared" si="207"/>
        <v>0</v>
      </c>
      <c r="W132" s="50">
        <f t="shared" si="207"/>
        <v>3465177785</v>
      </c>
      <c r="X132" s="50">
        <f t="shared" si="207"/>
        <v>0</v>
      </c>
      <c r="Y132" s="52">
        <f t="shared" si="102"/>
        <v>1</v>
      </c>
      <c r="Z132" s="52">
        <f t="shared" si="103"/>
        <v>1</v>
      </c>
      <c r="AA132" s="52">
        <f t="shared" si="104"/>
        <v>1</v>
      </c>
      <c r="AB132" s="52">
        <f t="shared" si="105"/>
        <v>1</v>
      </c>
      <c r="AC132" s="53">
        <f t="shared" si="106"/>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7"/>
        <v>0</v>
      </c>
      <c r="M133" s="58">
        <f>+F133+L133</f>
        <v>3465177785</v>
      </c>
      <c r="N133" s="110">
        <f t="shared" si="174"/>
        <v>3.3802024938328493E-4</v>
      </c>
      <c r="O133" s="109">
        <v>0</v>
      </c>
      <c r="P133" s="109">
        <v>3465177785</v>
      </c>
      <c r="Q133" s="57">
        <f t="shared" ref="Q133" si="208">M133-P133</f>
        <v>0</v>
      </c>
      <c r="R133" s="109">
        <v>3465177785</v>
      </c>
      <c r="S133" s="57">
        <f t="shared" ref="S133" si="209">+M133-R133</f>
        <v>0</v>
      </c>
      <c r="T133" s="109">
        <f>P133-R133</f>
        <v>0</v>
      </c>
      <c r="U133" s="109">
        <v>3465177785</v>
      </c>
      <c r="V133" s="57">
        <f t="shared" ref="V133" si="210">+R133-U133</f>
        <v>0</v>
      </c>
      <c r="W133" s="109">
        <v>3465177785</v>
      </c>
      <c r="X133" s="60">
        <f t="shared" ref="X133" si="211">+U133-W133</f>
        <v>0</v>
      </c>
      <c r="Y133" s="61">
        <f t="shared" si="102"/>
        <v>1</v>
      </c>
      <c r="Z133" s="61">
        <f t="shared" si="103"/>
        <v>1</v>
      </c>
      <c r="AA133" s="61">
        <f t="shared" si="104"/>
        <v>1</v>
      </c>
      <c r="AB133" s="61">
        <f t="shared" si="105"/>
        <v>1</v>
      </c>
      <c r="AC133" s="62">
        <f t="shared" si="106"/>
        <v>1</v>
      </c>
    </row>
    <row r="134" spans="1:29" ht="86.25" customHeight="1" x14ac:dyDescent="0.25">
      <c r="A134" s="112" t="s">
        <v>263</v>
      </c>
      <c r="B134" s="47" t="s">
        <v>38</v>
      </c>
      <c r="C134" s="47">
        <v>11</v>
      </c>
      <c r="D134" s="47" t="s">
        <v>39</v>
      </c>
      <c r="E134" s="105" t="s">
        <v>264</v>
      </c>
      <c r="F134" s="50">
        <f>+F135</f>
        <v>318190481286</v>
      </c>
      <c r="G134" s="50">
        <f t="shared" ref="G134:K135" si="212">+G135</f>
        <v>0</v>
      </c>
      <c r="H134" s="50">
        <f t="shared" si="212"/>
        <v>0</v>
      </c>
      <c r="I134" s="50">
        <f t="shared" si="212"/>
        <v>0</v>
      </c>
      <c r="J134" s="50">
        <f t="shared" si="212"/>
        <v>0</v>
      </c>
      <c r="K134" s="50">
        <f t="shared" si="212"/>
        <v>0</v>
      </c>
      <c r="L134" s="50">
        <f t="shared" si="107"/>
        <v>0</v>
      </c>
      <c r="M134" s="50">
        <f>+M135</f>
        <v>318190481286</v>
      </c>
      <c r="N134" s="96">
        <f t="shared" si="174"/>
        <v>3.1038761214868281E-2</v>
      </c>
      <c r="O134" s="50">
        <f t="shared" ref="O134:X136" si="213">+O135</f>
        <v>0</v>
      </c>
      <c r="P134" s="50">
        <f t="shared" si="213"/>
        <v>318190481286</v>
      </c>
      <c r="Q134" s="50">
        <f t="shared" si="213"/>
        <v>0</v>
      </c>
      <c r="R134" s="50">
        <f t="shared" si="213"/>
        <v>318190481286</v>
      </c>
      <c r="S134" s="50">
        <f t="shared" si="213"/>
        <v>0</v>
      </c>
      <c r="T134" s="50">
        <f t="shared" si="213"/>
        <v>0</v>
      </c>
      <c r="U134" s="50">
        <f t="shared" si="213"/>
        <v>58885946526</v>
      </c>
      <c r="V134" s="50">
        <f t="shared" si="213"/>
        <v>259304534760</v>
      </c>
      <c r="W134" s="50">
        <f t="shared" si="213"/>
        <v>58885946526</v>
      </c>
      <c r="X134" s="50">
        <f t="shared" si="213"/>
        <v>0</v>
      </c>
      <c r="Y134" s="52">
        <f t="shared" si="102"/>
        <v>1</v>
      </c>
      <c r="Z134" s="52">
        <f t="shared" si="103"/>
        <v>0.18506507890495752</v>
      </c>
      <c r="AA134" s="52">
        <f t="shared" si="104"/>
        <v>0.18506507890495752</v>
      </c>
      <c r="AB134" s="52">
        <f t="shared" si="105"/>
        <v>0.18506507890495752</v>
      </c>
      <c r="AC134" s="53">
        <f t="shared" si="106"/>
        <v>1</v>
      </c>
    </row>
    <row r="135" spans="1:29" s="32" customFormat="1" ht="81" customHeight="1" x14ac:dyDescent="0.25">
      <c r="A135" s="112" t="s">
        <v>265</v>
      </c>
      <c r="B135" s="47" t="s">
        <v>38</v>
      </c>
      <c r="C135" s="47">
        <v>11</v>
      </c>
      <c r="D135" s="47" t="s">
        <v>39</v>
      </c>
      <c r="E135" s="105" t="s">
        <v>258</v>
      </c>
      <c r="F135" s="50">
        <f>+F136</f>
        <v>318190481286</v>
      </c>
      <c r="G135" s="50">
        <f t="shared" si="212"/>
        <v>0</v>
      </c>
      <c r="H135" s="50">
        <f t="shared" si="212"/>
        <v>0</v>
      </c>
      <c r="I135" s="50">
        <f t="shared" si="212"/>
        <v>0</v>
      </c>
      <c r="J135" s="50">
        <f t="shared" si="212"/>
        <v>0</v>
      </c>
      <c r="K135" s="50">
        <f t="shared" si="212"/>
        <v>0</v>
      </c>
      <c r="L135" s="50">
        <f t="shared" si="107"/>
        <v>0</v>
      </c>
      <c r="M135" s="50">
        <f>+M136</f>
        <v>318190481286</v>
      </c>
      <c r="N135" s="96">
        <f t="shared" si="174"/>
        <v>3.1038761214868281E-2</v>
      </c>
      <c r="O135" s="50">
        <f t="shared" si="213"/>
        <v>0</v>
      </c>
      <c r="P135" s="50">
        <f>+P136</f>
        <v>318190481286</v>
      </c>
      <c r="Q135" s="50">
        <f>+Q136</f>
        <v>0</v>
      </c>
      <c r="R135" s="50">
        <f>+R136</f>
        <v>318190481286</v>
      </c>
      <c r="S135" s="50">
        <f t="shared" si="213"/>
        <v>0</v>
      </c>
      <c r="T135" s="50">
        <f t="shared" si="213"/>
        <v>0</v>
      </c>
      <c r="U135" s="50">
        <f t="shared" si="213"/>
        <v>58885946526</v>
      </c>
      <c r="V135" s="50">
        <f t="shared" si="213"/>
        <v>259304534760</v>
      </c>
      <c r="W135" s="50">
        <f t="shared" si="213"/>
        <v>58885946526</v>
      </c>
      <c r="X135" s="50">
        <f t="shared" si="213"/>
        <v>0</v>
      </c>
      <c r="Y135" s="52">
        <f t="shared" si="102"/>
        <v>1</v>
      </c>
      <c r="Z135" s="52">
        <f t="shared" si="103"/>
        <v>0.18506507890495752</v>
      </c>
      <c r="AA135" s="52">
        <f t="shared" si="104"/>
        <v>0.18506507890495752</v>
      </c>
      <c r="AB135" s="52">
        <f t="shared" si="105"/>
        <v>0.18506507890495752</v>
      </c>
      <c r="AC135" s="53">
        <f t="shared" si="106"/>
        <v>1</v>
      </c>
    </row>
    <row r="136" spans="1:29" s="32" customFormat="1" ht="42" customHeight="1" x14ac:dyDescent="0.25">
      <c r="A136" s="46" t="s">
        <v>266</v>
      </c>
      <c r="B136" s="47" t="s">
        <v>38</v>
      </c>
      <c r="C136" s="47">
        <v>11</v>
      </c>
      <c r="D136" s="47" t="s">
        <v>39</v>
      </c>
      <c r="E136" s="48" t="s">
        <v>267</v>
      </c>
      <c r="F136" s="50">
        <f t="shared" ref="F136:X136" si="214">+F137</f>
        <v>318190481286</v>
      </c>
      <c r="G136" s="50">
        <f t="shared" si="214"/>
        <v>0</v>
      </c>
      <c r="H136" s="50">
        <f t="shared" si="214"/>
        <v>0</v>
      </c>
      <c r="I136" s="50">
        <f t="shared" si="214"/>
        <v>0</v>
      </c>
      <c r="J136" s="50">
        <f t="shared" si="214"/>
        <v>0</v>
      </c>
      <c r="K136" s="50">
        <f t="shared" si="214"/>
        <v>0</v>
      </c>
      <c r="L136" s="50">
        <f t="shared" si="107"/>
        <v>0</v>
      </c>
      <c r="M136" s="50">
        <f t="shared" si="214"/>
        <v>318190481286</v>
      </c>
      <c r="N136" s="96">
        <f t="shared" si="174"/>
        <v>3.1038761214868281E-2</v>
      </c>
      <c r="O136" s="50">
        <f t="shared" si="214"/>
        <v>0</v>
      </c>
      <c r="P136" s="50">
        <f t="shared" si="214"/>
        <v>318190481286</v>
      </c>
      <c r="Q136" s="50">
        <f t="shared" si="214"/>
        <v>0</v>
      </c>
      <c r="R136" s="50">
        <f t="shared" si="214"/>
        <v>318190481286</v>
      </c>
      <c r="S136" s="50">
        <f t="shared" si="214"/>
        <v>0</v>
      </c>
      <c r="T136" s="50">
        <f t="shared" si="214"/>
        <v>0</v>
      </c>
      <c r="U136" s="50">
        <f t="shared" si="213"/>
        <v>58885946526</v>
      </c>
      <c r="V136" s="50">
        <f t="shared" si="214"/>
        <v>259304534760</v>
      </c>
      <c r="W136" s="50">
        <f t="shared" si="214"/>
        <v>58885946526</v>
      </c>
      <c r="X136" s="50">
        <f t="shared" si="214"/>
        <v>0</v>
      </c>
      <c r="Y136" s="52">
        <f t="shared" si="102"/>
        <v>1</v>
      </c>
      <c r="Z136" s="52">
        <f t="shared" si="103"/>
        <v>0.18506507890495752</v>
      </c>
      <c r="AA136" s="52">
        <f t="shared" si="104"/>
        <v>0.18506507890495752</v>
      </c>
      <c r="AB136" s="52">
        <f t="shared" si="105"/>
        <v>0.18506507890495752</v>
      </c>
      <c r="AC136" s="53">
        <f t="shared" si="106"/>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7"/>
        <v>0</v>
      </c>
      <c r="M137" s="58">
        <f>+F137+L137</f>
        <v>318190481286</v>
      </c>
      <c r="N137" s="114">
        <f t="shared" si="174"/>
        <v>3.1038761214868281E-2</v>
      </c>
      <c r="O137" s="57">
        <v>0</v>
      </c>
      <c r="P137" s="57">
        <v>318190481286</v>
      </c>
      <c r="Q137" s="57">
        <f t="shared" ref="Q137" si="215">M137-P137</f>
        <v>0</v>
      </c>
      <c r="R137" s="109">
        <v>318190481286</v>
      </c>
      <c r="S137" s="57">
        <f t="shared" ref="S137" si="216">+M137-R137</f>
        <v>0</v>
      </c>
      <c r="T137" s="57">
        <f>P137-R137</f>
        <v>0</v>
      </c>
      <c r="U137" s="109">
        <v>58885946526</v>
      </c>
      <c r="V137" s="57">
        <f t="shared" ref="V137" si="217">+R137-U137</f>
        <v>259304534760</v>
      </c>
      <c r="W137" s="109">
        <v>58885946526</v>
      </c>
      <c r="X137" s="60">
        <f t="shared" ref="X137" si="218">+U137-W137</f>
        <v>0</v>
      </c>
      <c r="Y137" s="61">
        <f t="shared" ref="Y137:Y200" si="219">+R137/M137</f>
        <v>1</v>
      </c>
      <c r="Z137" s="61">
        <f t="shared" ref="Z137:Z200" si="220">+U137/M137</f>
        <v>0.18506507890495752</v>
      </c>
      <c r="AA137" s="61">
        <f t="shared" ref="AA137:AA200" si="221">+W137/M137</f>
        <v>0.18506507890495752</v>
      </c>
      <c r="AB137" s="61">
        <f t="shared" ref="AB137:AB200" si="222">+U137/R137</f>
        <v>0.18506507890495752</v>
      </c>
      <c r="AC137" s="62">
        <f t="shared" ref="AC137:AC200" si="223">+W137/U137</f>
        <v>1</v>
      </c>
    </row>
    <row r="138" spans="1:29" ht="91.5" customHeight="1" x14ac:dyDescent="0.25">
      <c r="A138" s="46" t="s">
        <v>269</v>
      </c>
      <c r="B138" s="47" t="s">
        <v>38</v>
      </c>
      <c r="C138" s="47">
        <v>10</v>
      </c>
      <c r="D138" s="47" t="s">
        <v>39</v>
      </c>
      <c r="E138" s="105" t="s">
        <v>270</v>
      </c>
      <c r="F138" s="50">
        <f t="shared" ref="F138:U140" si="224">+F139</f>
        <v>244384979889</v>
      </c>
      <c r="G138" s="50">
        <f t="shared" si="224"/>
        <v>0</v>
      </c>
      <c r="H138" s="50">
        <f t="shared" si="224"/>
        <v>0</v>
      </c>
      <c r="I138" s="50">
        <f t="shared" si="224"/>
        <v>0</v>
      </c>
      <c r="J138" s="50">
        <f t="shared" si="224"/>
        <v>0</v>
      </c>
      <c r="K138" s="50">
        <f t="shared" si="224"/>
        <v>0</v>
      </c>
      <c r="L138" s="50">
        <f t="shared" si="107"/>
        <v>0</v>
      </c>
      <c r="M138" s="50">
        <f t="shared" si="224"/>
        <v>244384979889</v>
      </c>
      <c r="N138" s="96">
        <f t="shared" si="174"/>
        <v>2.3839201614761839E-2</v>
      </c>
      <c r="O138" s="50">
        <f t="shared" si="224"/>
        <v>0</v>
      </c>
      <c r="P138" s="50">
        <f t="shared" si="224"/>
        <v>244384979889</v>
      </c>
      <c r="Q138" s="50">
        <f t="shared" si="224"/>
        <v>0</v>
      </c>
      <c r="R138" s="50">
        <f t="shared" si="224"/>
        <v>244384979889</v>
      </c>
      <c r="S138" s="50">
        <f t="shared" si="224"/>
        <v>0</v>
      </c>
      <c r="T138" s="50">
        <f t="shared" si="224"/>
        <v>0</v>
      </c>
      <c r="U138" s="50">
        <f t="shared" si="224"/>
        <v>4837115385</v>
      </c>
      <c r="V138" s="50">
        <f t="shared" ref="V138:X140" si="225">+V139</f>
        <v>239547864504</v>
      </c>
      <c r="W138" s="50">
        <f t="shared" si="225"/>
        <v>4837115385</v>
      </c>
      <c r="X138" s="50">
        <f t="shared" si="225"/>
        <v>0</v>
      </c>
      <c r="Y138" s="52">
        <f t="shared" si="219"/>
        <v>1</v>
      </c>
      <c r="Z138" s="52">
        <f t="shared" si="220"/>
        <v>1.9793014231877199E-2</v>
      </c>
      <c r="AA138" s="52">
        <f t="shared" si="221"/>
        <v>1.9793014231877199E-2</v>
      </c>
      <c r="AB138" s="52">
        <f t="shared" si="222"/>
        <v>1.9793014231877199E-2</v>
      </c>
      <c r="AC138" s="53">
        <f t="shared" si="223"/>
        <v>1</v>
      </c>
    </row>
    <row r="139" spans="1:29" ht="91.5" customHeight="1" x14ac:dyDescent="0.25">
      <c r="A139" s="46" t="s">
        <v>271</v>
      </c>
      <c r="B139" s="47" t="s">
        <v>38</v>
      </c>
      <c r="C139" s="47">
        <v>10</v>
      </c>
      <c r="D139" s="47" t="s">
        <v>39</v>
      </c>
      <c r="E139" s="105" t="s">
        <v>258</v>
      </c>
      <c r="F139" s="50">
        <f t="shared" si="224"/>
        <v>244384979889</v>
      </c>
      <c r="G139" s="50">
        <f t="shared" si="224"/>
        <v>0</v>
      </c>
      <c r="H139" s="50">
        <f t="shared" si="224"/>
        <v>0</v>
      </c>
      <c r="I139" s="50">
        <f t="shared" si="224"/>
        <v>0</v>
      </c>
      <c r="J139" s="50">
        <f t="shared" si="224"/>
        <v>0</v>
      </c>
      <c r="K139" s="50">
        <f t="shared" si="224"/>
        <v>0</v>
      </c>
      <c r="L139" s="50">
        <f t="shared" si="107"/>
        <v>0</v>
      </c>
      <c r="M139" s="50">
        <f t="shared" si="224"/>
        <v>244384979889</v>
      </c>
      <c r="N139" s="96">
        <f t="shared" si="174"/>
        <v>2.3839201614761839E-2</v>
      </c>
      <c r="O139" s="50">
        <f t="shared" si="224"/>
        <v>0</v>
      </c>
      <c r="P139" s="50">
        <f t="shared" si="224"/>
        <v>244384979889</v>
      </c>
      <c r="Q139" s="50">
        <f t="shared" si="224"/>
        <v>0</v>
      </c>
      <c r="R139" s="50">
        <f t="shared" si="224"/>
        <v>244384979889</v>
      </c>
      <c r="S139" s="50">
        <f t="shared" si="224"/>
        <v>0</v>
      </c>
      <c r="T139" s="50">
        <f t="shared" si="224"/>
        <v>0</v>
      </c>
      <c r="U139" s="50">
        <f t="shared" si="224"/>
        <v>4837115385</v>
      </c>
      <c r="V139" s="50">
        <f t="shared" si="225"/>
        <v>239547864504</v>
      </c>
      <c r="W139" s="50">
        <f t="shared" si="225"/>
        <v>4837115385</v>
      </c>
      <c r="X139" s="50">
        <f t="shared" si="225"/>
        <v>0</v>
      </c>
      <c r="Y139" s="52">
        <f t="shared" si="219"/>
        <v>1</v>
      </c>
      <c r="Z139" s="52">
        <f t="shared" si="220"/>
        <v>1.9793014231877199E-2</v>
      </c>
      <c r="AA139" s="52">
        <f t="shared" si="221"/>
        <v>1.9793014231877199E-2</v>
      </c>
      <c r="AB139" s="52">
        <f t="shared" si="222"/>
        <v>1.9793014231877199E-2</v>
      </c>
      <c r="AC139" s="53">
        <f t="shared" si="223"/>
        <v>1</v>
      </c>
    </row>
    <row r="140" spans="1:29" ht="42" customHeight="1" x14ac:dyDescent="0.25">
      <c r="A140" s="46" t="s">
        <v>272</v>
      </c>
      <c r="B140" s="47" t="s">
        <v>38</v>
      </c>
      <c r="C140" s="47">
        <v>10</v>
      </c>
      <c r="D140" s="47" t="s">
        <v>39</v>
      </c>
      <c r="E140" s="105" t="s">
        <v>267</v>
      </c>
      <c r="F140" s="50">
        <f t="shared" si="224"/>
        <v>244384979889</v>
      </c>
      <c r="G140" s="50">
        <f t="shared" si="224"/>
        <v>0</v>
      </c>
      <c r="H140" s="50">
        <f t="shared" si="224"/>
        <v>0</v>
      </c>
      <c r="I140" s="50">
        <f t="shared" si="224"/>
        <v>0</v>
      </c>
      <c r="J140" s="50">
        <f t="shared" si="224"/>
        <v>0</v>
      </c>
      <c r="K140" s="50">
        <f t="shared" si="224"/>
        <v>0</v>
      </c>
      <c r="L140" s="50">
        <f t="shared" ref="L140:L164" si="226">+G140-H140-I140+J140-K140</f>
        <v>0</v>
      </c>
      <c r="M140" s="50">
        <f t="shared" si="224"/>
        <v>244384979889</v>
      </c>
      <c r="N140" s="96">
        <f t="shared" si="174"/>
        <v>2.3839201614761839E-2</v>
      </c>
      <c r="O140" s="50">
        <f t="shared" si="224"/>
        <v>0</v>
      </c>
      <c r="P140" s="50">
        <f t="shared" si="224"/>
        <v>244384979889</v>
      </c>
      <c r="Q140" s="50">
        <f t="shared" si="224"/>
        <v>0</v>
      </c>
      <c r="R140" s="50">
        <f t="shared" si="224"/>
        <v>244384979889</v>
      </c>
      <c r="S140" s="50">
        <f t="shared" si="224"/>
        <v>0</v>
      </c>
      <c r="T140" s="50">
        <f t="shared" si="224"/>
        <v>0</v>
      </c>
      <c r="U140" s="50">
        <f t="shared" si="224"/>
        <v>4837115385</v>
      </c>
      <c r="V140" s="50">
        <f t="shared" si="225"/>
        <v>239547864504</v>
      </c>
      <c r="W140" s="50">
        <f t="shared" si="225"/>
        <v>4837115385</v>
      </c>
      <c r="X140" s="50">
        <f t="shared" si="225"/>
        <v>0</v>
      </c>
      <c r="Y140" s="52">
        <f t="shared" si="219"/>
        <v>1</v>
      </c>
      <c r="Z140" s="52">
        <f t="shared" si="220"/>
        <v>1.9793014231877199E-2</v>
      </c>
      <c r="AA140" s="52">
        <f t="shared" si="221"/>
        <v>1.9793014231877199E-2</v>
      </c>
      <c r="AB140" s="52">
        <f t="shared" si="222"/>
        <v>1.9793014231877199E-2</v>
      </c>
      <c r="AC140" s="53">
        <f t="shared" si="223"/>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26"/>
        <v>0</v>
      </c>
      <c r="M141" s="58">
        <f>+F141+L141</f>
        <v>244384979889</v>
      </c>
      <c r="N141" s="114">
        <f t="shared" si="174"/>
        <v>2.3839201614761839E-2</v>
      </c>
      <c r="O141" s="57">
        <v>0</v>
      </c>
      <c r="P141" s="109">
        <v>244384979889</v>
      </c>
      <c r="Q141" s="57">
        <f t="shared" ref="Q141" si="227">M141-P141</f>
        <v>0</v>
      </c>
      <c r="R141" s="109">
        <v>244384979889</v>
      </c>
      <c r="S141" s="57">
        <f t="shared" ref="S141" si="228">+M141-R141</f>
        <v>0</v>
      </c>
      <c r="T141" s="57">
        <f>P141-R141</f>
        <v>0</v>
      </c>
      <c r="U141" s="57">
        <v>4837115385</v>
      </c>
      <c r="V141" s="57">
        <f>+R141-U141</f>
        <v>239547864504</v>
      </c>
      <c r="W141" s="57">
        <v>4837115385</v>
      </c>
      <c r="X141" s="60">
        <f t="shared" ref="X141" si="229">+U141-W141</f>
        <v>0</v>
      </c>
      <c r="Y141" s="61">
        <f t="shared" si="219"/>
        <v>1</v>
      </c>
      <c r="Z141" s="61">
        <f t="shared" si="220"/>
        <v>1.9793014231877199E-2</v>
      </c>
      <c r="AA141" s="61">
        <f t="shared" si="221"/>
        <v>1.9793014231877199E-2</v>
      </c>
      <c r="AB141" s="61">
        <f t="shared" si="222"/>
        <v>1.9793014231877199E-2</v>
      </c>
      <c r="AC141" s="62">
        <f t="shared" si="223"/>
        <v>1</v>
      </c>
    </row>
    <row r="142" spans="1:29" ht="81" customHeight="1" x14ac:dyDescent="0.25">
      <c r="A142" s="46" t="s">
        <v>274</v>
      </c>
      <c r="B142" s="47" t="s">
        <v>38</v>
      </c>
      <c r="C142" s="47">
        <v>10</v>
      </c>
      <c r="D142" s="47" t="s">
        <v>39</v>
      </c>
      <c r="E142" s="105" t="s">
        <v>275</v>
      </c>
      <c r="F142" s="50">
        <f t="shared" ref="F142:U144" si="230">+F143</f>
        <v>354769983124</v>
      </c>
      <c r="G142" s="50">
        <f t="shared" si="230"/>
        <v>0</v>
      </c>
      <c r="H142" s="50">
        <f t="shared" si="230"/>
        <v>0</v>
      </c>
      <c r="I142" s="50">
        <f t="shared" si="230"/>
        <v>0</v>
      </c>
      <c r="J142" s="50">
        <f t="shared" si="230"/>
        <v>0</v>
      </c>
      <c r="K142" s="50">
        <f t="shared" si="230"/>
        <v>0</v>
      </c>
      <c r="L142" s="50">
        <f t="shared" si="226"/>
        <v>0</v>
      </c>
      <c r="M142" s="50">
        <f t="shared" si="230"/>
        <v>354769983124</v>
      </c>
      <c r="N142" s="96">
        <f t="shared" si="174"/>
        <v>3.4607008820264115E-2</v>
      </c>
      <c r="O142" s="50">
        <f t="shared" si="230"/>
        <v>0</v>
      </c>
      <c r="P142" s="50">
        <f t="shared" si="230"/>
        <v>354769983124</v>
      </c>
      <c r="Q142" s="50">
        <f t="shared" si="230"/>
        <v>0</v>
      </c>
      <c r="R142" s="50">
        <f t="shared" si="230"/>
        <v>354769983124</v>
      </c>
      <c r="S142" s="50">
        <f t="shared" si="230"/>
        <v>0</v>
      </c>
      <c r="T142" s="50">
        <f t="shared" si="230"/>
        <v>0</v>
      </c>
      <c r="U142" s="50">
        <f t="shared" si="230"/>
        <v>82023154706</v>
      </c>
      <c r="V142" s="50">
        <f t="shared" ref="P142:X144" si="231">+V143</f>
        <v>272746828418</v>
      </c>
      <c r="W142" s="50">
        <f t="shared" si="231"/>
        <v>82023154706</v>
      </c>
      <c r="X142" s="50">
        <f t="shared" si="231"/>
        <v>0</v>
      </c>
      <c r="Y142" s="52">
        <f t="shared" si="219"/>
        <v>1</v>
      </c>
      <c r="Z142" s="52">
        <f t="shared" si="220"/>
        <v>0.23120094316810078</v>
      </c>
      <c r="AA142" s="52">
        <f t="shared" si="221"/>
        <v>0.23120094316810078</v>
      </c>
      <c r="AB142" s="52">
        <f t="shared" si="222"/>
        <v>0.23120094316810078</v>
      </c>
      <c r="AC142" s="53">
        <f t="shared" si="223"/>
        <v>1</v>
      </c>
    </row>
    <row r="143" spans="1:29" ht="81" customHeight="1" x14ac:dyDescent="0.25">
      <c r="A143" s="46" t="s">
        <v>276</v>
      </c>
      <c r="B143" s="47" t="s">
        <v>38</v>
      </c>
      <c r="C143" s="47">
        <v>10</v>
      </c>
      <c r="D143" s="47" t="s">
        <v>39</v>
      </c>
      <c r="E143" s="105" t="s">
        <v>258</v>
      </c>
      <c r="F143" s="50">
        <f t="shared" si="230"/>
        <v>354769983124</v>
      </c>
      <c r="G143" s="50">
        <f t="shared" si="230"/>
        <v>0</v>
      </c>
      <c r="H143" s="50">
        <f t="shared" si="230"/>
        <v>0</v>
      </c>
      <c r="I143" s="50">
        <f t="shared" si="230"/>
        <v>0</v>
      </c>
      <c r="J143" s="50">
        <f t="shared" si="230"/>
        <v>0</v>
      </c>
      <c r="K143" s="50">
        <f t="shared" si="230"/>
        <v>0</v>
      </c>
      <c r="L143" s="50">
        <f t="shared" si="226"/>
        <v>0</v>
      </c>
      <c r="M143" s="50">
        <f t="shared" si="230"/>
        <v>354769983124</v>
      </c>
      <c r="N143" s="96">
        <f t="shared" si="174"/>
        <v>3.4607008820264115E-2</v>
      </c>
      <c r="O143" s="50">
        <f t="shared" si="230"/>
        <v>0</v>
      </c>
      <c r="P143" s="50">
        <f t="shared" si="231"/>
        <v>354769983124</v>
      </c>
      <c r="Q143" s="50">
        <f t="shared" si="231"/>
        <v>0</v>
      </c>
      <c r="R143" s="50">
        <f t="shared" si="231"/>
        <v>354769983124</v>
      </c>
      <c r="S143" s="50">
        <f t="shared" si="231"/>
        <v>0</v>
      </c>
      <c r="T143" s="50">
        <f t="shared" si="231"/>
        <v>0</v>
      </c>
      <c r="U143" s="50">
        <f t="shared" si="230"/>
        <v>82023154706</v>
      </c>
      <c r="V143" s="50">
        <f t="shared" si="231"/>
        <v>272746828418</v>
      </c>
      <c r="W143" s="50">
        <f t="shared" si="231"/>
        <v>82023154706</v>
      </c>
      <c r="X143" s="50">
        <f t="shared" si="231"/>
        <v>0</v>
      </c>
      <c r="Y143" s="52">
        <f t="shared" si="219"/>
        <v>1</v>
      </c>
      <c r="Z143" s="52">
        <f t="shared" si="220"/>
        <v>0.23120094316810078</v>
      </c>
      <c r="AA143" s="52">
        <f t="shared" si="221"/>
        <v>0.23120094316810078</v>
      </c>
      <c r="AB143" s="52">
        <f t="shared" si="222"/>
        <v>0.23120094316810078</v>
      </c>
      <c r="AC143" s="53">
        <f t="shared" si="223"/>
        <v>1</v>
      </c>
    </row>
    <row r="144" spans="1:29" ht="42" customHeight="1" x14ac:dyDescent="0.25">
      <c r="A144" s="46" t="s">
        <v>277</v>
      </c>
      <c r="B144" s="47" t="s">
        <v>38</v>
      </c>
      <c r="C144" s="47">
        <v>10</v>
      </c>
      <c r="D144" s="47" t="s">
        <v>39</v>
      </c>
      <c r="E144" s="48" t="s">
        <v>267</v>
      </c>
      <c r="F144" s="50">
        <f t="shared" si="230"/>
        <v>354769983124</v>
      </c>
      <c r="G144" s="50">
        <f t="shared" si="230"/>
        <v>0</v>
      </c>
      <c r="H144" s="50">
        <f t="shared" si="230"/>
        <v>0</v>
      </c>
      <c r="I144" s="50">
        <f t="shared" si="230"/>
        <v>0</v>
      </c>
      <c r="J144" s="50">
        <f t="shared" si="230"/>
        <v>0</v>
      </c>
      <c r="K144" s="50">
        <f t="shared" si="230"/>
        <v>0</v>
      </c>
      <c r="L144" s="50">
        <f t="shared" si="226"/>
        <v>0</v>
      </c>
      <c r="M144" s="50">
        <f t="shared" si="230"/>
        <v>354769983124</v>
      </c>
      <c r="N144" s="96">
        <f t="shared" si="174"/>
        <v>3.4607008820264115E-2</v>
      </c>
      <c r="O144" s="50">
        <f t="shared" si="230"/>
        <v>0</v>
      </c>
      <c r="P144" s="50">
        <f t="shared" si="231"/>
        <v>354769983124</v>
      </c>
      <c r="Q144" s="50">
        <f t="shared" si="231"/>
        <v>0</v>
      </c>
      <c r="R144" s="50">
        <f t="shared" si="231"/>
        <v>354769983124</v>
      </c>
      <c r="S144" s="50">
        <f t="shared" si="231"/>
        <v>0</v>
      </c>
      <c r="T144" s="50">
        <f t="shared" si="231"/>
        <v>0</v>
      </c>
      <c r="U144" s="50">
        <f t="shared" si="230"/>
        <v>82023154706</v>
      </c>
      <c r="V144" s="50">
        <f t="shared" si="231"/>
        <v>272746828418</v>
      </c>
      <c r="W144" s="50">
        <f t="shared" si="231"/>
        <v>82023154706</v>
      </c>
      <c r="X144" s="50">
        <f t="shared" si="231"/>
        <v>0</v>
      </c>
      <c r="Y144" s="52">
        <f t="shared" si="219"/>
        <v>1</v>
      </c>
      <c r="Z144" s="52">
        <f t="shared" si="220"/>
        <v>0.23120094316810078</v>
      </c>
      <c r="AA144" s="52">
        <f t="shared" si="221"/>
        <v>0.23120094316810078</v>
      </c>
      <c r="AB144" s="52">
        <f t="shared" si="222"/>
        <v>0.23120094316810078</v>
      </c>
      <c r="AC144" s="53">
        <f t="shared" si="223"/>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26"/>
        <v>0</v>
      </c>
      <c r="M145" s="58">
        <f>+F145+L145</f>
        <v>354769983124</v>
      </c>
      <c r="N145" s="114">
        <f t="shared" si="174"/>
        <v>3.4607008820264115E-2</v>
      </c>
      <c r="O145" s="57">
        <v>0</v>
      </c>
      <c r="P145" s="57">
        <v>354769983124</v>
      </c>
      <c r="Q145" s="57">
        <f t="shared" ref="Q145" si="232">M145-P145</f>
        <v>0</v>
      </c>
      <c r="R145" s="109">
        <v>354769983124</v>
      </c>
      <c r="S145" s="57">
        <f t="shared" ref="S145" si="233">+M145-R145</f>
        <v>0</v>
      </c>
      <c r="T145" s="57">
        <f>P145-R145</f>
        <v>0</v>
      </c>
      <c r="U145" s="109">
        <v>82023154706</v>
      </c>
      <c r="V145" s="57">
        <f>+R145-U145</f>
        <v>272746828418</v>
      </c>
      <c r="W145" s="109">
        <v>82023154706</v>
      </c>
      <c r="X145" s="60">
        <f t="shared" ref="X145" si="234">+U145-W145</f>
        <v>0</v>
      </c>
      <c r="Y145" s="61">
        <f t="shared" si="219"/>
        <v>1</v>
      </c>
      <c r="Z145" s="61">
        <f t="shared" si="220"/>
        <v>0.23120094316810078</v>
      </c>
      <c r="AA145" s="61">
        <f t="shared" si="221"/>
        <v>0.23120094316810078</v>
      </c>
      <c r="AB145" s="61">
        <f t="shared" si="222"/>
        <v>0.23120094316810078</v>
      </c>
      <c r="AC145" s="62">
        <f t="shared" si="223"/>
        <v>1</v>
      </c>
    </row>
    <row r="146" spans="1:29" ht="94.5" customHeight="1" x14ac:dyDescent="0.25">
      <c r="A146" s="46" t="s">
        <v>279</v>
      </c>
      <c r="B146" s="47" t="s">
        <v>38</v>
      </c>
      <c r="C146" s="47">
        <v>10</v>
      </c>
      <c r="D146" s="47" t="s">
        <v>39</v>
      </c>
      <c r="E146" s="105" t="s">
        <v>280</v>
      </c>
      <c r="F146" s="50">
        <f t="shared" ref="F146:U148" si="235">+F147</f>
        <v>332536096082</v>
      </c>
      <c r="G146" s="50">
        <f t="shared" si="235"/>
        <v>0</v>
      </c>
      <c r="H146" s="50">
        <f t="shared" si="235"/>
        <v>0</v>
      </c>
      <c r="I146" s="50">
        <f t="shared" si="235"/>
        <v>0</v>
      </c>
      <c r="J146" s="50">
        <f t="shared" si="235"/>
        <v>0</v>
      </c>
      <c r="K146" s="50">
        <f t="shared" si="235"/>
        <v>0</v>
      </c>
      <c r="L146" s="50">
        <f t="shared" si="226"/>
        <v>0</v>
      </c>
      <c r="M146" s="50">
        <f t="shared" si="235"/>
        <v>332536096082</v>
      </c>
      <c r="N146" s="96">
        <f t="shared" si="174"/>
        <v>3.2438143466448903E-2</v>
      </c>
      <c r="O146" s="50">
        <f t="shared" si="235"/>
        <v>0</v>
      </c>
      <c r="P146" s="50">
        <f t="shared" si="235"/>
        <v>332536096082</v>
      </c>
      <c r="Q146" s="50">
        <f t="shared" si="235"/>
        <v>0</v>
      </c>
      <c r="R146" s="50">
        <f t="shared" si="235"/>
        <v>332536096082</v>
      </c>
      <c r="S146" s="50">
        <f t="shared" si="235"/>
        <v>0</v>
      </c>
      <c r="T146" s="50">
        <f t="shared" si="235"/>
        <v>0</v>
      </c>
      <c r="U146" s="50">
        <f t="shared" si="235"/>
        <v>86108507251</v>
      </c>
      <c r="V146" s="50">
        <f t="shared" ref="V146:X148" si="236">+V147</f>
        <v>246427588831</v>
      </c>
      <c r="W146" s="50">
        <f t="shared" si="236"/>
        <v>86108507251</v>
      </c>
      <c r="X146" s="50">
        <f t="shared" si="236"/>
        <v>0</v>
      </c>
      <c r="Y146" s="52">
        <f t="shared" si="219"/>
        <v>1</v>
      </c>
      <c r="Z146" s="52">
        <f t="shared" si="220"/>
        <v>0.25894484317806665</v>
      </c>
      <c r="AA146" s="52">
        <f t="shared" si="221"/>
        <v>0.25894484317806665</v>
      </c>
      <c r="AB146" s="52">
        <f t="shared" si="222"/>
        <v>0.25894484317806665</v>
      </c>
      <c r="AC146" s="53">
        <f t="shared" si="223"/>
        <v>1</v>
      </c>
    </row>
    <row r="147" spans="1:29" ht="94.5" customHeight="1" x14ac:dyDescent="0.25">
      <c r="A147" s="46" t="s">
        <v>281</v>
      </c>
      <c r="B147" s="47" t="s">
        <v>38</v>
      </c>
      <c r="C147" s="47">
        <v>10</v>
      </c>
      <c r="D147" s="47" t="s">
        <v>39</v>
      </c>
      <c r="E147" s="105" t="s">
        <v>258</v>
      </c>
      <c r="F147" s="50">
        <f t="shared" si="235"/>
        <v>332536096082</v>
      </c>
      <c r="G147" s="50">
        <f t="shared" si="235"/>
        <v>0</v>
      </c>
      <c r="H147" s="50">
        <f t="shared" si="235"/>
        <v>0</v>
      </c>
      <c r="I147" s="50">
        <f t="shared" si="235"/>
        <v>0</v>
      </c>
      <c r="J147" s="50">
        <f t="shared" si="235"/>
        <v>0</v>
      </c>
      <c r="K147" s="50">
        <f t="shared" si="235"/>
        <v>0</v>
      </c>
      <c r="L147" s="50">
        <f t="shared" si="226"/>
        <v>0</v>
      </c>
      <c r="M147" s="50">
        <f t="shared" si="235"/>
        <v>332536096082</v>
      </c>
      <c r="N147" s="96">
        <f t="shared" si="174"/>
        <v>3.2438143466448903E-2</v>
      </c>
      <c r="O147" s="50">
        <f t="shared" si="235"/>
        <v>0</v>
      </c>
      <c r="P147" s="50">
        <f t="shared" si="235"/>
        <v>332536096082</v>
      </c>
      <c r="Q147" s="50">
        <f t="shared" si="235"/>
        <v>0</v>
      </c>
      <c r="R147" s="50">
        <f t="shared" si="235"/>
        <v>332536096082</v>
      </c>
      <c r="S147" s="50">
        <f t="shared" si="235"/>
        <v>0</v>
      </c>
      <c r="T147" s="50">
        <f t="shared" si="235"/>
        <v>0</v>
      </c>
      <c r="U147" s="50">
        <f t="shared" si="235"/>
        <v>86108507251</v>
      </c>
      <c r="V147" s="50">
        <f t="shared" si="236"/>
        <v>246427588831</v>
      </c>
      <c r="W147" s="50">
        <f t="shared" si="236"/>
        <v>86108507251</v>
      </c>
      <c r="X147" s="50">
        <f t="shared" si="236"/>
        <v>0</v>
      </c>
      <c r="Y147" s="52">
        <f t="shared" si="219"/>
        <v>1</v>
      </c>
      <c r="Z147" s="52">
        <f t="shared" si="220"/>
        <v>0.25894484317806665</v>
      </c>
      <c r="AA147" s="52">
        <f t="shared" si="221"/>
        <v>0.25894484317806665</v>
      </c>
      <c r="AB147" s="52">
        <f t="shared" si="222"/>
        <v>0.25894484317806665</v>
      </c>
      <c r="AC147" s="53">
        <f t="shared" si="223"/>
        <v>1</v>
      </c>
    </row>
    <row r="148" spans="1:29" ht="42" customHeight="1" x14ac:dyDescent="0.25">
      <c r="A148" s="46" t="s">
        <v>282</v>
      </c>
      <c r="B148" s="47" t="s">
        <v>38</v>
      </c>
      <c r="C148" s="47">
        <v>10</v>
      </c>
      <c r="D148" s="47" t="s">
        <v>39</v>
      </c>
      <c r="E148" s="48" t="s">
        <v>267</v>
      </c>
      <c r="F148" s="50">
        <f t="shared" si="235"/>
        <v>332536096082</v>
      </c>
      <c r="G148" s="50">
        <f t="shared" si="235"/>
        <v>0</v>
      </c>
      <c r="H148" s="50">
        <f t="shared" si="235"/>
        <v>0</v>
      </c>
      <c r="I148" s="50">
        <f t="shared" si="235"/>
        <v>0</v>
      </c>
      <c r="J148" s="50">
        <f t="shared" si="235"/>
        <v>0</v>
      </c>
      <c r="K148" s="50">
        <f t="shared" si="235"/>
        <v>0</v>
      </c>
      <c r="L148" s="50">
        <f t="shared" si="226"/>
        <v>0</v>
      </c>
      <c r="M148" s="50">
        <f t="shared" si="235"/>
        <v>332536096082</v>
      </c>
      <c r="N148" s="96">
        <f t="shared" si="174"/>
        <v>3.2438143466448903E-2</v>
      </c>
      <c r="O148" s="50">
        <f t="shared" si="235"/>
        <v>0</v>
      </c>
      <c r="P148" s="50">
        <f t="shared" si="235"/>
        <v>332536096082</v>
      </c>
      <c r="Q148" s="50">
        <f t="shared" si="235"/>
        <v>0</v>
      </c>
      <c r="R148" s="50">
        <f t="shared" si="235"/>
        <v>332536096082</v>
      </c>
      <c r="S148" s="50">
        <f t="shared" si="235"/>
        <v>0</v>
      </c>
      <c r="T148" s="50">
        <f t="shared" si="235"/>
        <v>0</v>
      </c>
      <c r="U148" s="50">
        <f t="shared" si="235"/>
        <v>86108507251</v>
      </c>
      <c r="V148" s="50">
        <f t="shared" si="236"/>
        <v>246427588831</v>
      </c>
      <c r="W148" s="50">
        <f t="shared" si="236"/>
        <v>86108507251</v>
      </c>
      <c r="X148" s="50">
        <f t="shared" si="236"/>
        <v>0</v>
      </c>
      <c r="Y148" s="52">
        <f t="shared" si="219"/>
        <v>1</v>
      </c>
      <c r="Z148" s="52">
        <f t="shared" si="220"/>
        <v>0.25894484317806665</v>
      </c>
      <c r="AA148" s="52">
        <f t="shared" si="221"/>
        <v>0.25894484317806665</v>
      </c>
      <c r="AB148" s="52">
        <f t="shared" si="222"/>
        <v>0.25894484317806665</v>
      </c>
      <c r="AC148" s="53">
        <f t="shared" si="223"/>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26"/>
        <v>0</v>
      </c>
      <c r="M149" s="58">
        <f>+F149+L149</f>
        <v>332536096082</v>
      </c>
      <c r="N149" s="114">
        <f t="shared" si="174"/>
        <v>3.2438143466448903E-2</v>
      </c>
      <c r="O149" s="57">
        <v>0</v>
      </c>
      <c r="P149" s="57">
        <v>332536096082</v>
      </c>
      <c r="Q149" s="57">
        <f t="shared" ref="Q149" si="237">M149-P149</f>
        <v>0</v>
      </c>
      <c r="R149" s="109">
        <v>332536096082</v>
      </c>
      <c r="S149" s="57">
        <f t="shared" ref="S149" si="238">+M149-R149</f>
        <v>0</v>
      </c>
      <c r="T149" s="57">
        <f t="shared" ref="T149" si="239">P149-R149</f>
        <v>0</v>
      </c>
      <c r="U149" s="109">
        <v>86108507251</v>
      </c>
      <c r="V149" s="57">
        <f>+R149-U149</f>
        <v>246427588831</v>
      </c>
      <c r="W149" s="109">
        <v>86108507251</v>
      </c>
      <c r="X149" s="60">
        <f t="shared" ref="X149" si="240">+U149-W149</f>
        <v>0</v>
      </c>
      <c r="Y149" s="61">
        <f t="shared" si="219"/>
        <v>1</v>
      </c>
      <c r="Z149" s="61">
        <f t="shared" si="220"/>
        <v>0.25894484317806665</v>
      </c>
      <c r="AA149" s="61">
        <f t="shared" si="221"/>
        <v>0.25894484317806665</v>
      </c>
      <c r="AB149" s="61">
        <f t="shared" si="222"/>
        <v>0.25894484317806665</v>
      </c>
      <c r="AC149" s="62">
        <f t="shared" si="223"/>
        <v>1</v>
      </c>
    </row>
    <row r="150" spans="1:29" ht="99.75" customHeight="1" x14ac:dyDescent="0.25">
      <c r="A150" s="46" t="s">
        <v>284</v>
      </c>
      <c r="B150" s="47" t="s">
        <v>38</v>
      </c>
      <c r="C150" s="47">
        <v>10</v>
      </c>
      <c r="D150" s="47" t="s">
        <v>39</v>
      </c>
      <c r="E150" s="105" t="s">
        <v>285</v>
      </c>
      <c r="F150" s="50">
        <f t="shared" ref="F150:U156" si="241">+F151</f>
        <v>233962050936</v>
      </c>
      <c r="G150" s="50">
        <f t="shared" si="241"/>
        <v>0</v>
      </c>
      <c r="H150" s="50">
        <f t="shared" si="241"/>
        <v>0</v>
      </c>
      <c r="I150" s="50">
        <f t="shared" si="241"/>
        <v>0</v>
      </c>
      <c r="J150" s="50">
        <f t="shared" si="241"/>
        <v>0</v>
      </c>
      <c r="K150" s="50">
        <f t="shared" si="241"/>
        <v>0</v>
      </c>
      <c r="L150" s="50">
        <f t="shared" si="226"/>
        <v>0</v>
      </c>
      <c r="M150" s="50">
        <f t="shared" si="241"/>
        <v>233962050936</v>
      </c>
      <c r="N150" s="96">
        <f t="shared" si="174"/>
        <v>2.2822468488037918E-2</v>
      </c>
      <c r="O150" s="50">
        <f t="shared" si="241"/>
        <v>0</v>
      </c>
      <c r="P150" s="50">
        <f t="shared" si="241"/>
        <v>233962050936</v>
      </c>
      <c r="Q150" s="50">
        <f t="shared" si="241"/>
        <v>0</v>
      </c>
      <c r="R150" s="50">
        <f t="shared" si="241"/>
        <v>233962050936</v>
      </c>
      <c r="S150" s="50">
        <f t="shared" si="241"/>
        <v>0</v>
      </c>
      <c r="T150" s="50">
        <f t="shared" si="241"/>
        <v>0</v>
      </c>
      <c r="U150" s="50">
        <f t="shared" si="241"/>
        <v>59334662967</v>
      </c>
      <c r="V150" s="50">
        <f t="shared" ref="V150:X152" si="242">+V151</f>
        <v>174627387969</v>
      </c>
      <c r="W150" s="50">
        <f t="shared" si="242"/>
        <v>59334662967</v>
      </c>
      <c r="X150" s="50">
        <f t="shared" si="242"/>
        <v>0</v>
      </c>
      <c r="Y150" s="52">
        <f t="shared" si="219"/>
        <v>1</v>
      </c>
      <c r="Z150" s="52">
        <f t="shared" si="220"/>
        <v>0.25360806476786663</v>
      </c>
      <c r="AA150" s="52">
        <f t="shared" si="221"/>
        <v>0.25360806476786663</v>
      </c>
      <c r="AB150" s="52">
        <f t="shared" si="222"/>
        <v>0.25360806476786663</v>
      </c>
      <c r="AC150" s="53">
        <f t="shared" si="223"/>
        <v>1</v>
      </c>
    </row>
    <row r="151" spans="1:29" ht="99.75" customHeight="1" x14ac:dyDescent="0.25">
      <c r="A151" s="46" t="s">
        <v>286</v>
      </c>
      <c r="B151" s="47" t="s">
        <v>38</v>
      </c>
      <c r="C151" s="47">
        <v>10</v>
      </c>
      <c r="D151" s="47" t="s">
        <v>39</v>
      </c>
      <c r="E151" s="105" t="s">
        <v>258</v>
      </c>
      <c r="F151" s="50">
        <f t="shared" si="241"/>
        <v>233962050936</v>
      </c>
      <c r="G151" s="50">
        <f t="shared" si="241"/>
        <v>0</v>
      </c>
      <c r="H151" s="50">
        <f t="shared" si="241"/>
        <v>0</v>
      </c>
      <c r="I151" s="50">
        <f t="shared" si="241"/>
        <v>0</v>
      </c>
      <c r="J151" s="50">
        <f t="shared" si="241"/>
        <v>0</v>
      </c>
      <c r="K151" s="50">
        <f t="shared" si="241"/>
        <v>0</v>
      </c>
      <c r="L151" s="50">
        <f t="shared" si="226"/>
        <v>0</v>
      </c>
      <c r="M151" s="50">
        <f t="shared" si="241"/>
        <v>233962050936</v>
      </c>
      <c r="N151" s="96">
        <f t="shared" si="174"/>
        <v>2.2822468488037918E-2</v>
      </c>
      <c r="O151" s="50">
        <f t="shared" si="241"/>
        <v>0</v>
      </c>
      <c r="P151" s="50">
        <f t="shared" si="241"/>
        <v>233962050936</v>
      </c>
      <c r="Q151" s="50">
        <f t="shared" si="241"/>
        <v>0</v>
      </c>
      <c r="R151" s="50">
        <f t="shared" si="241"/>
        <v>233962050936</v>
      </c>
      <c r="S151" s="50">
        <f t="shared" si="241"/>
        <v>0</v>
      </c>
      <c r="T151" s="50">
        <f t="shared" si="241"/>
        <v>0</v>
      </c>
      <c r="U151" s="50">
        <f t="shared" si="241"/>
        <v>59334662967</v>
      </c>
      <c r="V151" s="50">
        <f t="shared" si="242"/>
        <v>174627387969</v>
      </c>
      <c r="W151" s="50">
        <f t="shared" si="242"/>
        <v>59334662967</v>
      </c>
      <c r="X151" s="50">
        <f t="shared" si="242"/>
        <v>0</v>
      </c>
      <c r="Y151" s="52">
        <f t="shared" si="219"/>
        <v>1</v>
      </c>
      <c r="Z151" s="52">
        <f t="shared" si="220"/>
        <v>0.25360806476786663</v>
      </c>
      <c r="AA151" s="52">
        <f t="shared" si="221"/>
        <v>0.25360806476786663</v>
      </c>
      <c r="AB151" s="52">
        <f t="shared" si="222"/>
        <v>0.25360806476786663</v>
      </c>
      <c r="AC151" s="53">
        <f t="shared" si="223"/>
        <v>1</v>
      </c>
    </row>
    <row r="152" spans="1:29" ht="42" customHeight="1" x14ac:dyDescent="0.25">
      <c r="A152" s="46" t="s">
        <v>287</v>
      </c>
      <c r="B152" s="47" t="s">
        <v>38</v>
      </c>
      <c r="C152" s="47">
        <v>10</v>
      </c>
      <c r="D152" s="47" t="s">
        <v>39</v>
      </c>
      <c r="E152" s="48" t="s">
        <v>267</v>
      </c>
      <c r="F152" s="50">
        <f t="shared" si="241"/>
        <v>233962050936</v>
      </c>
      <c r="G152" s="50">
        <f t="shared" si="241"/>
        <v>0</v>
      </c>
      <c r="H152" s="50">
        <f t="shared" si="241"/>
        <v>0</v>
      </c>
      <c r="I152" s="50">
        <f t="shared" si="241"/>
        <v>0</v>
      </c>
      <c r="J152" s="50">
        <f t="shared" si="241"/>
        <v>0</v>
      </c>
      <c r="K152" s="50">
        <f t="shared" si="241"/>
        <v>0</v>
      </c>
      <c r="L152" s="50">
        <f t="shared" si="226"/>
        <v>0</v>
      </c>
      <c r="M152" s="50">
        <f t="shared" si="241"/>
        <v>233962050936</v>
      </c>
      <c r="N152" s="96">
        <f t="shared" si="174"/>
        <v>2.2822468488037918E-2</v>
      </c>
      <c r="O152" s="50">
        <f t="shared" si="241"/>
        <v>0</v>
      </c>
      <c r="P152" s="50">
        <f t="shared" si="241"/>
        <v>233962050936</v>
      </c>
      <c r="Q152" s="50">
        <f t="shared" si="241"/>
        <v>0</v>
      </c>
      <c r="R152" s="50">
        <f t="shared" si="241"/>
        <v>233962050936</v>
      </c>
      <c r="S152" s="50">
        <f t="shared" si="241"/>
        <v>0</v>
      </c>
      <c r="T152" s="50">
        <f t="shared" si="241"/>
        <v>0</v>
      </c>
      <c r="U152" s="50">
        <f t="shared" si="241"/>
        <v>59334662967</v>
      </c>
      <c r="V152" s="50">
        <f t="shared" si="242"/>
        <v>174627387969</v>
      </c>
      <c r="W152" s="50">
        <f t="shared" si="242"/>
        <v>59334662967</v>
      </c>
      <c r="X152" s="50">
        <f t="shared" si="242"/>
        <v>0</v>
      </c>
      <c r="Y152" s="52">
        <f t="shared" si="219"/>
        <v>1</v>
      </c>
      <c r="Z152" s="52">
        <f t="shared" si="220"/>
        <v>0.25360806476786663</v>
      </c>
      <c r="AA152" s="52">
        <f t="shared" si="221"/>
        <v>0.25360806476786663</v>
      </c>
      <c r="AB152" s="52">
        <f t="shared" si="222"/>
        <v>0.25360806476786663</v>
      </c>
      <c r="AC152" s="53">
        <f t="shared" si="223"/>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26"/>
        <v>0</v>
      </c>
      <c r="M153" s="58">
        <f>+F153+L153</f>
        <v>233962050936</v>
      </c>
      <c r="N153" s="114">
        <f t="shared" si="174"/>
        <v>2.2822468488037918E-2</v>
      </c>
      <c r="O153" s="57">
        <v>0</v>
      </c>
      <c r="P153" s="57">
        <v>233962050936</v>
      </c>
      <c r="Q153" s="57">
        <f t="shared" ref="Q153" si="243">M153-P153</f>
        <v>0</v>
      </c>
      <c r="R153" s="109">
        <v>233962050936</v>
      </c>
      <c r="S153" s="57">
        <f t="shared" ref="S153" si="244">+M153-R153</f>
        <v>0</v>
      </c>
      <c r="T153" s="57">
        <f t="shared" ref="T153" si="245">P153-R153</f>
        <v>0</v>
      </c>
      <c r="U153" s="57">
        <v>59334662967</v>
      </c>
      <c r="V153" s="57">
        <f>+R153-U153</f>
        <v>174627387969</v>
      </c>
      <c r="W153" s="57">
        <v>59334662967</v>
      </c>
      <c r="X153" s="60">
        <f t="shared" ref="X153" si="246">+U153-W153</f>
        <v>0</v>
      </c>
      <c r="Y153" s="61">
        <f t="shared" si="219"/>
        <v>1</v>
      </c>
      <c r="Z153" s="61">
        <f t="shared" si="220"/>
        <v>0.25360806476786663</v>
      </c>
      <c r="AA153" s="61">
        <f t="shared" si="221"/>
        <v>0.25360806476786663</v>
      </c>
      <c r="AB153" s="61">
        <f t="shared" si="222"/>
        <v>0.25360806476786663</v>
      </c>
      <c r="AC153" s="62">
        <f t="shared" si="223"/>
        <v>1</v>
      </c>
    </row>
    <row r="154" spans="1:29" ht="92.25" customHeight="1" x14ac:dyDescent="0.25">
      <c r="A154" s="46" t="s">
        <v>289</v>
      </c>
      <c r="B154" s="47" t="s">
        <v>38</v>
      </c>
      <c r="C154" s="47">
        <v>11</v>
      </c>
      <c r="D154" s="47" t="s">
        <v>39</v>
      </c>
      <c r="E154" s="105" t="s">
        <v>290</v>
      </c>
      <c r="F154" s="50">
        <f t="shared" ref="F154:U156" si="247">+F155</f>
        <v>253911263548</v>
      </c>
      <c r="G154" s="50">
        <f t="shared" si="247"/>
        <v>0</v>
      </c>
      <c r="H154" s="50">
        <f t="shared" si="247"/>
        <v>0</v>
      </c>
      <c r="I154" s="50">
        <f t="shared" si="247"/>
        <v>0</v>
      </c>
      <c r="J154" s="50">
        <f t="shared" si="247"/>
        <v>0</v>
      </c>
      <c r="K154" s="50">
        <f t="shared" si="247"/>
        <v>0</v>
      </c>
      <c r="L154" s="50">
        <f t="shared" si="226"/>
        <v>0</v>
      </c>
      <c r="M154" s="50">
        <f t="shared" si="247"/>
        <v>253911263548</v>
      </c>
      <c r="N154" s="96">
        <f t="shared" si="174"/>
        <v>2.4768469022642067E-2</v>
      </c>
      <c r="O154" s="50">
        <f t="shared" si="247"/>
        <v>0</v>
      </c>
      <c r="P154" s="50">
        <f t="shared" si="247"/>
        <v>253911263548</v>
      </c>
      <c r="Q154" s="50">
        <f t="shared" si="241"/>
        <v>0</v>
      </c>
      <c r="R154" s="50">
        <f t="shared" si="247"/>
        <v>253911263548</v>
      </c>
      <c r="S154" s="50">
        <f t="shared" si="247"/>
        <v>0</v>
      </c>
      <c r="T154" s="50">
        <f t="shared" si="247"/>
        <v>0</v>
      </c>
      <c r="U154" s="50">
        <f t="shared" si="247"/>
        <v>70754759322</v>
      </c>
      <c r="V154" s="50">
        <f t="shared" ref="V154:X156" si="248">+V155</f>
        <v>183156504226</v>
      </c>
      <c r="W154" s="50">
        <f t="shared" si="248"/>
        <v>0</v>
      </c>
      <c r="X154" s="50">
        <f t="shared" si="248"/>
        <v>70754759322</v>
      </c>
      <c r="Y154" s="52">
        <f t="shared" si="219"/>
        <v>1</v>
      </c>
      <c r="Z154" s="52">
        <f t="shared" si="220"/>
        <v>0.27865939593744865</v>
      </c>
      <c r="AA154" s="52">
        <f t="shared" si="221"/>
        <v>0</v>
      </c>
      <c r="AB154" s="52">
        <f t="shared" si="222"/>
        <v>0.27865939593744865</v>
      </c>
      <c r="AC154" s="53">
        <f t="shared" si="223"/>
        <v>0</v>
      </c>
    </row>
    <row r="155" spans="1:29" ht="92.25" customHeight="1" x14ac:dyDescent="0.25">
      <c r="A155" s="46" t="s">
        <v>291</v>
      </c>
      <c r="B155" s="47" t="s">
        <v>38</v>
      </c>
      <c r="C155" s="47">
        <v>11</v>
      </c>
      <c r="D155" s="47" t="s">
        <v>39</v>
      </c>
      <c r="E155" s="105" t="s">
        <v>258</v>
      </c>
      <c r="F155" s="50">
        <f t="shared" si="247"/>
        <v>253911263548</v>
      </c>
      <c r="G155" s="50">
        <f t="shared" si="247"/>
        <v>0</v>
      </c>
      <c r="H155" s="50">
        <f t="shared" si="247"/>
        <v>0</v>
      </c>
      <c r="I155" s="50">
        <f t="shared" si="247"/>
        <v>0</v>
      </c>
      <c r="J155" s="50">
        <f t="shared" si="247"/>
        <v>0</v>
      </c>
      <c r="K155" s="50">
        <f t="shared" si="247"/>
        <v>0</v>
      </c>
      <c r="L155" s="50">
        <f t="shared" si="226"/>
        <v>0</v>
      </c>
      <c r="M155" s="50">
        <f t="shared" si="247"/>
        <v>253911263548</v>
      </c>
      <c r="N155" s="96">
        <f t="shared" si="174"/>
        <v>2.4768469022642067E-2</v>
      </c>
      <c r="O155" s="50">
        <f t="shared" si="247"/>
        <v>0</v>
      </c>
      <c r="P155" s="50">
        <f t="shared" si="247"/>
        <v>253911263548</v>
      </c>
      <c r="Q155" s="50">
        <f t="shared" si="241"/>
        <v>0</v>
      </c>
      <c r="R155" s="50">
        <f t="shared" si="247"/>
        <v>253911263548</v>
      </c>
      <c r="S155" s="50">
        <f t="shared" si="247"/>
        <v>0</v>
      </c>
      <c r="T155" s="50">
        <f t="shared" si="247"/>
        <v>0</v>
      </c>
      <c r="U155" s="50">
        <f t="shared" si="247"/>
        <v>70754759322</v>
      </c>
      <c r="V155" s="50">
        <f t="shared" si="248"/>
        <v>183156504226</v>
      </c>
      <c r="W155" s="50">
        <f t="shared" si="248"/>
        <v>0</v>
      </c>
      <c r="X155" s="50">
        <f t="shared" si="248"/>
        <v>70754759322</v>
      </c>
      <c r="Y155" s="52">
        <f t="shared" si="219"/>
        <v>1</v>
      </c>
      <c r="Z155" s="52">
        <f t="shared" si="220"/>
        <v>0.27865939593744865</v>
      </c>
      <c r="AA155" s="52">
        <f t="shared" si="221"/>
        <v>0</v>
      </c>
      <c r="AB155" s="52">
        <f t="shared" si="222"/>
        <v>0.27865939593744865</v>
      </c>
      <c r="AC155" s="53">
        <f t="shared" si="223"/>
        <v>0</v>
      </c>
    </row>
    <row r="156" spans="1:29" ht="42" customHeight="1" x14ac:dyDescent="0.25">
      <c r="A156" s="46" t="s">
        <v>292</v>
      </c>
      <c r="B156" s="47" t="s">
        <v>38</v>
      </c>
      <c r="C156" s="47">
        <v>11</v>
      </c>
      <c r="D156" s="47" t="s">
        <v>39</v>
      </c>
      <c r="E156" s="48" t="s">
        <v>267</v>
      </c>
      <c r="F156" s="50">
        <f t="shared" si="247"/>
        <v>253911263548</v>
      </c>
      <c r="G156" s="50">
        <f t="shared" si="247"/>
        <v>0</v>
      </c>
      <c r="H156" s="50">
        <f t="shared" si="247"/>
        <v>0</v>
      </c>
      <c r="I156" s="50">
        <f t="shared" si="247"/>
        <v>0</v>
      </c>
      <c r="J156" s="50">
        <f t="shared" si="247"/>
        <v>0</v>
      </c>
      <c r="K156" s="50">
        <f t="shared" si="247"/>
        <v>0</v>
      </c>
      <c r="L156" s="50">
        <f t="shared" si="226"/>
        <v>0</v>
      </c>
      <c r="M156" s="50">
        <f t="shared" si="247"/>
        <v>253911263548</v>
      </c>
      <c r="N156" s="96">
        <f t="shared" si="174"/>
        <v>2.4768469022642067E-2</v>
      </c>
      <c r="O156" s="50">
        <f t="shared" si="247"/>
        <v>0</v>
      </c>
      <c r="P156" s="50">
        <f t="shared" si="247"/>
        <v>253911263548</v>
      </c>
      <c r="Q156" s="50">
        <f t="shared" si="241"/>
        <v>0</v>
      </c>
      <c r="R156" s="50">
        <f t="shared" si="247"/>
        <v>253911263548</v>
      </c>
      <c r="S156" s="50">
        <f t="shared" si="247"/>
        <v>0</v>
      </c>
      <c r="T156" s="50">
        <f t="shared" si="247"/>
        <v>0</v>
      </c>
      <c r="U156" s="50">
        <f t="shared" si="247"/>
        <v>70754759322</v>
      </c>
      <c r="V156" s="50">
        <f t="shared" si="248"/>
        <v>183156504226</v>
      </c>
      <c r="W156" s="50">
        <f t="shared" si="248"/>
        <v>0</v>
      </c>
      <c r="X156" s="50">
        <f t="shared" si="248"/>
        <v>70754759322</v>
      </c>
      <c r="Y156" s="52">
        <f t="shared" si="219"/>
        <v>1</v>
      </c>
      <c r="Z156" s="52">
        <f t="shared" si="220"/>
        <v>0.27865939593744865</v>
      </c>
      <c r="AA156" s="52">
        <f t="shared" si="221"/>
        <v>0</v>
      </c>
      <c r="AB156" s="52">
        <f t="shared" si="222"/>
        <v>0.27865939593744865</v>
      </c>
      <c r="AC156" s="53">
        <f t="shared" si="223"/>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26"/>
        <v>0</v>
      </c>
      <c r="M157" s="58">
        <f>+F157+L157</f>
        <v>253911263548</v>
      </c>
      <c r="N157" s="114">
        <f t="shared" si="174"/>
        <v>2.4768469022642067E-2</v>
      </c>
      <c r="O157" s="57">
        <v>0</v>
      </c>
      <c r="P157" s="57">
        <v>253911263548</v>
      </c>
      <c r="Q157" s="57">
        <f t="shared" ref="Q157" si="249">M157-P157</f>
        <v>0</v>
      </c>
      <c r="R157" s="109">
        <v>253911263548</v>
      </c>
      <c r="S157" s="57">
        <f t="shared" ref="S157" si="250">+M157-R157</f>
        <v>0</v>
      </c>
      <c r="T157" s="57">
        <f t="shared" ref="T157" si="251">P157-R157</f>
        <v>0</v>
      </c>
      <c r="U157" s="57">
        <v>70754759322</v>
      </c>
      <c r="V157" s="57">
        <f t="shared" ref="V157" si="252">+R157-U157</f>
        <v>183156504226</v>
      </c>
      <c r="W157" s="57">
        <v>0</v>
      </c>
      <c r="X157" s="60">
        <f t="shared" ref="X157" si="253">+U157-W157</f>
        <v>70754759322</v>
      </c>
      <c r="Y157" s="61">
        <f t="shared" si="219"/>
        <v>1</v>
      </c>
      <c r="Z157" s="61">
        <f t="shared" si="220"/>
        <v>0.27865939593744865</v>
      </c>
      <c r="AA157" s="61">
        <f t="shared" si="221"/>
        <v>0</v>
      </c>
      <c r="AB157" s="61">
        <f t="shared" si="222"/>
        <v>0.27865939593744865</v>
      </c>
      <c r="AC157" s="62">
        <f t="shared" si="223"/>
        <v>0</v>
      </c>
    </row>
    <row r="158" spans="1:29" ht="81.75" customHeight="1" x14ac:dyDescent="0.25">
      <c r="A158" s="46" t="s">
        <v>294</v>
      </c>
      <c r="B158" s="47" t="s">
        <v>38</v>
      </c>
      <c r="C158" s="47">
        <v>10</v>
      </c>
      <c r="D158" s="47" t="s">
        <v>39</v>
      </c>
      <c r="E158" s="105" t="s">
        <v>295</v>
      </c>
      <c r="F158" s="50">
        <f t="shared" ref="F158:U164" si="254">+F159</f>
        <v>281343803944</v>
      </c>
      <c r="G158" s="50">
        <f t="shared" si="254"/>
        <v>0</v>
      </c>
      <c r="H158" s="50">
        <f t="shared" si="254"/>
        <v>0</v>
      </c>
      <c r="I158" s="50">
        <f t="shared" si="254"/>
        <v>0</v>
      </c>
      <c r="J158" s="50">
        <f t="shared" si="254"/>
        <v>0</v>
      </c>
      <c r="K158" s="50">
        <f t="shared" si="254"/>
        <v>0</v>
      </c>
      <c r="L158" s="50">
        <f t="shared" si="226"/>
        <v>0</v>
      </c>
      <c r="M158" s="50">
        <f t="shared" si="254"/>
        <v>281343803944</v>
      </c>
      <c r="N158" s="96">
        <f t="shared" si="174"/>
        <v>2.7444451243817756E-2</v>
      </c>
      <c r="O158" s="50">
        <f t="shared" si="254"/>
        <v>0</v>
      </c>
      <c r="P158" s="50">
        <f t="shared" si="254"/>
        <v>281343803944</v>
      </c>
      <c r="Q158" s="50">
        <f t="shared" si="254"/>
        <v>0</v>
      </c>
      <c r="R158" s="50">
        <f t="shared" si="254"/>
        <v>281343803944</v>
      </c>
      <c r="S158" s="50">
        <f t="shared" si="254"/>
        <v>0</v>
      </c>
      <c r="T158" s="50">
        <f t="shared" si="254"/>
        <v>0</v>
      </c>
      <c r="U158" s="50">
        <f t="shared" si="254"/>
        <v>79478734626</v>
      </c>
      <c r="V158" s="50">
        <f t="shared" ref="V158:X160" si="255">+V159</f>
        <v>201865069318</v>
      </c>
      <c r="W158" s="50">
        <f t="shared" si="255"/>
        <v>79478734626</v>
      </c>
      <c r="X158" s="50">
        <f t="shared" si="255"/>
        <v>0</v>
      </c>
      <c r="Y158" s="52">
        <f t="shared" si="219"/>
        <v>1</v>
      </c>
      <c r="Z158" s="52">
        <f t="shared" si="220"/>
        <v>0.28249683665263808</v>
      </c>
      <c r="AA158" s="52">
        <f t="shared" si="221"/>
        <v>0.28249683665263808</v>
      </c>
      <c r="AB158" s="52">
        <f t="shared" si="222"/>
        <v>0.28249683665263808</v>
      </c>
      <c r="AC158" s="53">
        <f t="shared" si="223"/>
        <v>1</v>
      </c>
    </row>
    <row r="159" spans="1:29" ht="81.75" customHeight="1" x14ac:dyDescent="0.25">
      <c r="A159" s="46" t="s">
        <v>296</v>
      </c>
      <c r="B159" s="47" t="s">
        <v>38</v>
      </c>
      <c r="C159" s="47">
        <v>10</v>
      </c>
      <c r="D159" s="47" t="s">
        <v>39</v>
      </c>
      <c r="E159" s="105" t="s">
        <v>258</v>
      </c>
      <c r="F159" s="50">
        <f t="shared" si="254"/>
        <v>281343803944</v>
      </c>
      <c r="G159" s="50">
        <f t="shared" si="254"/>
        <v>0</v>
      </c>
      <c r="H159" s="50">
        <f t="shared" si="254"/>
        <v>0</v>
      </c>
      <c r="I159" s="50">
        <f t="shared" si="254"/>
        <v>0</v>
      </c>
      <c r="J159" s="50">
        <f t="shared" si="254"/>
        <v>0</v>
      </c>
      <c r="K159" s="50">
        <f t="shared" si="254"/>
        <v>0</v>
      </c>
      <c r="L159" s="50">
        <f t="shared" si="226"/>
        <v>0</v>
      </c>
      <c r="M159" s="50">
        <f t="shared" si="254"/>
        <v>281343803944</v>
      </c>
      <c r="N159" s="96">
        <f t="shared" si="174"/>
        <v>2.7444451243817756E-2</v>
      </c>
      <c r="O159" s="50">
        <f t="shared" si="254"/>
        <v>0</v>
      </c>
      <c r="P159" s="50">
        <f t="shared" si="254"/>
        <v>281343803944</v>
      </c>
      <c r="Q159" s="50">
        <f t="shared" si="254"/>
        <v>0</v>
      </c>
      <c r="R159" s="50">
        <f t="shared" si="254"/>
        <v>281343803944</v>
      </c>
      <c r="S159" s="50">
        <f t="shared" si="254"/>
        <v>0</v>
      </c>
      <c r="T159" s="50">
        <f t="shared" si="254"/>
        <v>0</v>
      </c>
      <c r="U159" s="50">
        <f t="shared" si="254"/>
        <v>79478734626</v>
      </c>
      <c r="V159" s="50">
        <f t="shared" si="255"/>
        <v>201865069318</v>
      </c>
      <c r="W159" s="50">
        <f t="shared" si="255"/>
        <v>79478734626</v>
      </c>
      <c r="X159" s="50">
        <f t="shared" si="255"/>
        <v>0</v>
      </c>
      <c r="Y159" s="52">
        <f t="shared" si="219"/>
        <v>1</v>
      </c>
      <c r="Z159" s="52">
        <f t="shared" si="220"/>
        <v>0.28249683665263808</v>
      </c>
      <c r="AA159" s="52">
        <f t="shared" si="221"/>
        <v>0.28249683665263808</v>
      </c>
      <c r="AB159" s="52">
        <f t="shared" si="222"/>
        <v>0.28249683665263808</v>
      </c>
      <c r="AC159" s="53">
        <f t="shared" si="223"/>
        <v>1</v>
      </c>
    </row>
    <row r="160" spans="1:29" ht="42" customHeight="1" x14ac:dyDescent="0.25">
      <c r="A160" s="46" t="s">
        <v>297</v>
      </c>
      <c r="B160" s="47" t="s">
        <v>38</v>
      </c>
      <c r="C160" s="47">
        <v>10</v>
      </c>
      <c r="D160" s="47" t="s">
        <v>39</v>
      </c>
      <c r="E160" s="48" t="s">
        <v>267</v>
      </c>
      <c r="F160" s="50">
        <f t="shared" si="254"/>
        <v>281343803944</v>
      </c>
      <c r="G160" s="50">
        <f t="shared" si="254"/>
        <v>0</v>
      </c>
      <c r="H160" s="50">
        <f t="shared" si="254"/>
        <v>0</v>
      </c>
      <c r="I160" s="50">
        <f t="shared" si="254"/>
        <v>0</v>
      </c>
      <c r="J160" s="50">
        <f t="shared" si="254"/>
        <v>0</v>
      </c>
      <c r="K160" s="50">
        <f t="shared" si="254"/>
        <v>0</v>
      </c>
      <c r="L160" s="50">
        <f t="shared" si="226"/>
        <v>0</v>
      </c>
      <c r="M160" s="50">
        <f t="shared" si="254"/>
        <v>281343803944</v>
      </c>
      <c r="N160" s="96">
        <f t="shared" si="174"/>
        <v>2.7444451243817756E-2</v>
      </c>
      <c r="O160" s="50">
        <f t="shared" si="254"/>
        <v>0</v>
      </c>
      <c r="P160" s="50">
        <f t="shared" si="254"/>
        <v>281343803944</v>
      </c>
      <c r="Q160" s="50">
        <f t="shared" si="254"/>
        <v>0</v>
      </c>
      <c r="R160" s="50">
        <f t="shared" si="254"/>
        <v>281343803944</v>
      </c>
      <c r="S160" s="50">
        <f t="shared" si="254"/>
        <v>0</v>
      </c>
      <c r="T160" s="50">
        <f t="shared" si="254"/>
        <v>0</v>
      </c>
      <c r="U160" s="50">
        <f t="shared" si="254"/>
        <v>79478734626</v>
      </c>
      <c r="V160" s="50">
        <f t="shared" si="255"/>
        <v>201865069318</v>
      </c>
      <c r="W160" s="50">
        <f t="shared" si="255"/>
        <v>79478734626</v>
      </c>
      <c r="X160" s="50">
        <f t="shared" si="255"/>
        <v>0</v>
      </c>
      <c r="Y160" s="52">
        <f t="shared" si="219"/>
        <v>1</v>
      </c>
      <c r="Z160" s="52">
        <f t="shared" si="220"/>
        <v>0.28249683665263808</v>
      </c>
      <c r="AA160" s="52">
        <f t="shared" si="221"/>
        <v>0.28249683665263808</v>
      </c>
      <c r="AB160" s="52">
        <f t="shared" si="222"/>
        <v>0.28249683665263808</v>
      </c>
      <c r="AC160" s="53">
        <f t="shared" si="223"/>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26"/>
        <v>0</v>
      </c>
      <c r="M161" s="58">
        <f>+F161+L161</f>
        <v>281343803944</v>
      </c>
      <c r="N161" s="114">
        <f t="shared" si="174"/>
        <v>2.7444451243817756E-2</v>
      </c>
      <c r="O161" s="57">
        <v>0</v>
      </c>
      <c r="P161" s="57">
        <v>281343803944</v>
      </c>
      <c r="Q161" s="57">
        <f t="shared" ref="Q161" si="256">M161-P161</f>
        <v>0</v>
      </c>
      <c r="R161" s="109">
        <v>281343803944</v>
      </c>
      <c r="S161" s="57">
        <f t="shared" ref="S161" si="257">+M161-R161</f>
        <v>0</v>
      </c>
      <c r="T161" s="57">
        <f t="shared" ref="T161" si="258">P161-R161</f>
        <v>0</v>
      </c>
      <c r="U161" s="109">
        <v>79478734626</v>
      </c>
      <c r="V161" s="57">
        <f t="shared" ref="V161" si="259">+R161-U161</f>
        <v>201865069318</v>
      </c>
      <c r="W161" s="109">
        <v>79478734626</v>
      </c>
      <c r="X161" s="60">
        <f t="shared" ref="X161" si="260">+U161-W161</f>
        <v>0</v>
      </c>
      <c r="Y161" s="61">
        <f t="shared" si="219"/>
        <v>1</v>
      </c>
      <c r="Z161" s="61">
        <f t="shared" si="220"/>
        <v>0.28249683665263808</v>
      </c>
      <c r="AA161" s="61">
        <f t="shared" si="221"/>
        <v>0.28249683665263808</v>
      </c>
      <c r="AB161" s="61">
        <f t="shared" si="222"/>
        <v>0.28249683665263808</v>
      </c>
      <c r="AC161" s="62">
        <f t="shared" si="223"/>
        <v>1</v>
      </c>
    </row>
    <row r="162" spans="1:29" ht="70.5" customHeight="1" x14ac:dyDescent="0.25">
      <c r="A162" s="46" t="s">
        <v>299</v>
      </c>
      <c r="B162" s="47" t="s">
        <v>38</v>
      </c>
      <c r="C162" s="47">
        <v>10</v>
      </c>
      <c r="D162" s="47" t="s">
        <v>39</v>
      </c>
      <c r="E162" s="105" t="s">
        <v>300</v>
      </c>
      <c r="F162" s="50">
        <f t="shared" ref="F162:U163" si="261">+F163</f>
        <v>9500000000</v>
      </c>
      <c r="G162" s="50">
        <f t="shared" si="261"/>
        <v>0</v>
      </c>
      <c r="H162" s="50">
        <f t="shared" si="261"/>
        <v>0</v>
      </c>
      <c r="I162" s="50">
        <f t="shared" si="261"/>
        <v>0</v>
      </c>
      <c r="J162" s="50">
        <f t="shared" si="261"/>
        <v>0</v>
      </c>
      <c r="K162" s="50">
        <f t="shared" si="261"/>
        <v>0</v>
      </c>
      <c r="L162" s="50">
        <f t="shared" si="226"/>
        <v>0</v>
      </c>
      <c r="M162" s="50">
        <f t="shared" si="261"/>
        <v>9500000000</v>
      </c>
      <c r="N162" s="51">
        <f t="shared" si="174"/>
        <v>9.2670349643869914E-4</v>
      </c>
      <c r="O162" s="50">
        <f t="shared" si="261"/>
        <v>0</v>
      </c>
      <c r="P162" s="50">
        <f t="shared" si="261"/>
        <v>8531764271.3599997</v>
      </c>
      <c r="Q162" s="50">
        <f t="shared" si="254"/>
        <v>968235728.64000034</v>
      </c>
      <c r="R162" s="50">
        <f t="shared" si="261"/>
        <v>8168487012.9899998</v>
      </c>
      <c r="S162" s="50">
        <f t="shared" si="261"/>
        <v>1331512987.0100002</v>
      </c>
      <c r="T162" s="50">
        <f t="shared" si="261"/>
        <v>363277258.36999989</v>
      </c>
      <c r="U162" s="50">
        <f t="shared" si="261"/>
        <v>3015463405.1300001</v>
      </c>
      <c r="V162" s="50">
        <f t="shared" ref="V162:X163" si="262">+V163</f>
        <v>5153023607.8599997</v>
      </c>
      <c r="W162" s="50">
        <f t="shared" si="262"/>
        <v>2978859635.1300001</v>
      </c>
      <c r="X162" s="50">
        <f t="shared" si="262"/>
        <v>36603770</v>
      </c>
      <c r="Y162" s="52">
        <f t="shared" si="219"/>
        <v>0.85984073820947371</v>
      </c>
      <c r="Z162" s="52">
        <f t="shared" si="220"/>
        <v>0.31741720054</v>
      </c>
      <c r="AA162" s="52">
        <f t="shared" si="221"/>
        <v>0.31356417211894738</v>
      </c>
      <c r="AB162" s="52">
        <f t="shared" si="222"/>
        <v>0.36915813177331813</v>
      </c>
      <c r="AC162" s="53">
        <f t="shared" si="223"/>
        <v>0.9878613118177032</v>
      </c>
    </row>
    <row r="163" spans="1:29" ht="86.25" customHeight="1" x14ac:dyDescent="0.25">
      <c r="A163" s="46" t="s">
        <v>301</v>
      </c>
      <c r="B163" s="47" t="s">
        <v>38</v>
      </c>
      <c r="C163" s="47">
        <v>10</v>
      </c>
      <c r="D163" s="47" t="s">
        <v>39</v>
      </c>
      <c r="E163" s="105" t="s">
        <v>258</v>
      </c>
      <c r="F163" s="50">
        <f t="shared" si="261"/>
        <v>9500000000</v>
      </c>
      <c r="G163" s="50">
        <f t="shared" si="261"/>
        <v>0</v>
      </c>
      <c r="H163" s="50">
        <f t="shared" si="261"/>
        <v>0</v>
      </c>
      <c r="I163" s="50">
        <f t="shared" si="261"/>
        <v>0</v>
      </c>
      <c r="J163" s="50">
        <f t="shared" si="261"/>
        <v>0</v>
      </c>
      <c r="K163" s="50">
        <f t="shared" si="261"/>
        <v>0</v>
      </c>
      <c r="L163" s="50">
        <f t="shared" si="226"/>
        <v>0</v>
      </c>
      <c r="M163" s="50">
        <f t="shared" si="261"/>
        <v>9500000000</v>
      </c>
      <c r="N163" s="51">
        <f t="shared" si="174"/>
        <v>9.2670349643869914E-4</v>
      </c>
      <c r="O163" s="50">
        <f t="shared" si="261"/>
        <v>0</v>
      </c>
      <c r="P163" s="50">
        <f t="shared" si="261"/>
        <v>8531764271.3599997</v>
      </c>
      <c r="Q163" s="50">
        <f t="shared" si="254"/>
        <v>968235728.64000034</v>
      </c>
      <c r="R163" s="50">
        <f t="shared" si="261"/>
        <v>8168487012.9899998</v>
      </c>
      <c r="S163" s="50">
        <f t="shared" si="261"/>
        <v>1331512987.0100002</v>
      </c>
      <c r="T163" s="50">
        <f t="shared" si="261"/>
        <v>363277258.36999989</v>
      </c>
      <c r="U163" s="50">
        <f t="shared" si="261"/>
        <v>3015463405.1300001</v>
      </c>
      <c r="V163" s="50">
        <f t="shared" si="262"/>
        <v>5153023607.8599997</v>
      </c>
      <c r="W163" s="50">
        <f t="shared" si="262"/>
        <v>2978859635.1300001</v>
      </c>
      <c r="X163" s="50">
        <f t="shared" si="262"/>
        <v>36603770</v>
      </c>
      <c r="Y163" s="52">
        <f t="shared" si="219"/>
        <v>0.85984073820947371</v>
      </c>
      <c r="Z163" s="52">
        <f t="shared" si="220"/>
        <v>0.31741720054</v>
      </c>
      <c r="AA163" s="52">
        <f t="shared" si="221"/>
        <v>0.31356417211894738</v>
      </c>
      <c r="AB163" s="52">
        <f t="shared" si="222"/>
        <v>0.36915813177331813</v>
      </c>
      <c r="AC163" s="53">
        <f t="shared" si="223"/>
        <v>0.9878613118177032</v>
      </c>
    </row>
    <row r="164" spans="1:29" ht="70.5" customHeight="1" x14ac:dyDescent="0.25">
      <c r="A164" s="46" t="s">
        <v>302</v>
      </c>
      <c r="B164" s="47" t="s">
        <v>38</v>
      </c>
      <c r="C164" s="47">
        <v>10</v>
      </c>
      <c r="D164" s="47" t="s">
        <v>39</v>
      </c>
      <c r="E164" s="105" t="s">
        <v>303</v>
      </c>
      <c r="F164" s="50">
        <f t="shared" ref="F164:X164" si="263">SUM(F165:F165)</f>
        <v>9500000000</v>
      </c>
      <c r="G164" s="50">
        <f t="shared" si="263"/>
        <v>0</v>
      </c>
      <c r="H164" s="50">
        <f t="shared" si="263"/>
        <v>0</v>
      </c>
      <c r="I164" s="50">
        <f t="shared" si="263"/>
        <v>0</v>
      </c>
      <c r="J164" s="50">
        <f t="shared" si="263"/>
        <v>0</v>
      </c>
      <c r="K164" s="50">
        <f t="shared" si="263"/>
        <v>0</v>
      </c>
      <c r="L164" s="50">
        <f t="shared" si="226"/>
        <v>0</v>
      </c>
      <c r="M164" s="50">
        <f t="shared" si="263"/>
        <v>9500000000</v>
      </c>
      <c r="N164" s="51">
        <f t="shared" si="174"/>
        <v>9.2670349643869914E-4</v>
      </c>
      <c r="O164" s="50">
        <f t="shared" si="263"/>
        <v>0</v>
      </c>
      <c r="P164" s="50">
        <f t="shared" si="263"/>
        <v>8531764271.3599997</v>
      </c>
      <c r="Q164" s="50">
        <f t="shared" si="254"/>
        <v>968235728.64000034</v>
      </c>
      <c r="R164" s="50">
        <f t="shared" si="263"/>
        <v>8168487012.9899998</v>
      </c>
      <c r="S164" s="50">
        <f t="shared" si="263"/>
        <v>1331512987.0100002</v>
      </c>
      <c r="T164" s="50">
        <f t="shared" si="263"/>
        <v>363277258.36999989</v>
      </c>
      <c r="U164" s="50">
        <f t="shared" si="263"/>
        <v>3015463405.1300001</v>
      </c>
      <c r="V164" s="50">
        <f t="shared" si="263"/>
        <v>5153023607.8599997</v>
      </c>
      <c r="W164" s="50">
        <f t="shared" si="263"/>
        <v>2978859635.1300001</v>
      </c>
      <c r="X164" s="50">
        <f t="shared" si="263"/>
        <v>36603770</v>
      </c>
      <c r="Y164" s="52">
        <f t="shared" si="219"/>
        <v>0.85984073820947371</v>
      </c>
      <c r="Z164" s="52">
        <f t="shared" si="220"/>
        <v>0.31741720054</v>
      </c>
      <c r="AA164" s="52">
        <f t="shared" si="221"/>
        <v>0.31356417211894738</v>
      </c>
      <c r="AB164" s="52">
        <f t="shared" si="222"/>
        <v>0.36915813177331813</v>
      </c>
      <c r="AC164" s="53">
        <f t="shared" si="223"/>
        <v>0.9878613118177032</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74"/>
        <v>9.2670349643869914E-4</v>
      </c>
      <c r="O165" s="57">
        <v>0</v>
      </c>
      <c r="P165" s="58">
        <v>8531764271.3599997</v>
      </c>
      <c r="Q165" s="57">
        <f t="shared" ref="Q165" si="264">M165-P165</f>
        <v>968235728.64000034</v>
      </c>
      <c r="R165" s="109">
        <v>8168487012.9899998</v>
      </c>
      <c r="S165" s="57">
        <f t="shared" ref="S165" si="265">+M165-R165</f>
        <v>1331512987.0100002</v>
      </c>
      <c r="T165" s="57">
        <f t="shared" ref="T165" si="266">P165-R165</f>
        <v>363277258.36999989</v>
      </c>
      <c r="U165" s="109">
        <v>3015463405.1300001</v>
      </c>
      <c r="V165" s="57">
        <f t="shared" ref="V165" si="267">+R165-U165</f>
        <v>5153023607.8599997</v>
      </c>
      <c r="W165" s="109">
        <v>2978859635.1300001</v>
      </c>
      <c r="X165" s="60">
        <f t="shared" ref="X165" si="268">+U165-W165</f>
        <v>36603770</v>
      </c>
      <c r="Y165" s="61">
        <f t="shared" si="219"/>
        <v>0.85984073820947371</v>
      </c>
      <c r="Z165" s="61">
        <f t="shared" si="220"/>
        <v>0.31741720054</v>
      </c>
      <c r="AA165" s="61">
        <f t="shared" si="221"/>
        <v>0.31356417211894738</v>
      </c>
      <c r="AB165" s="61">
        <f t="shared" si="222"/>
        <v>0.36915813177331813</v>
      </c>
      <c r="AC165" s="62">
        <f t="shared" si="223"/>
        <v>0.9878613118177032</v>
      </c>
    </row>
    <row r="166" spans="1:29" ht="93" customHeight="1" x14ac:dyDescent="0.25">
      <c r="A166" s="46" t="s">
        <v>305</v>
      </c>
      <c r="B166" s="47" t="s">
        <v>38</v>
      </c>
      <c r="C166" s="47">
        <v>11</v>
      </c>
      <c r="D166" s="47" t="s">
        <v>39</v>
      </c>
      <c r="E166" s="105" t="s">
        <v>306</v>
      </c>
      <c r="F166" s="50">
        <f>+F167</f>
        <v>299641352504</v>
      </c>
      <c r="G166" s="50">
        <f t="shared" ref="G166:V175" si="269">+G167</f>
        <v>0</v>
      </c>
      <c r="H166" s="50">
        <f t="shared" si="269"/>
        <v>0</v>
      </c>
      <c r="I166" s="50">
        <f t="shared" si="269"/>
        <v>0</v>
      </c>
      <c r="J166" s="50">
        <f t="shared" si="269"/>
        <v>0</v>
      </c>
      <c r="K166" s="50">
        <f t="shared" si="269"/>
        <v>0</v>
      </c>
      <c r="L166" s="50">
        <f t="shared" ref="L166:L229" si="270">+G166-H166-I166+J166-K166</f>
        <v>0</v>
      </c>
      <c r="M166" s="50">
        <f t="shared" si="269"/>
        <v>299641352504</v>
      </c>
      <c r="N166" s="96">
        <f t="shared" si="174"/>
        <v>2.9229335688745008E-2</v>
      </c>
      <c r="O166" s="50">
        <f t="shared" si="269"/>
        <v>0</v>
      </c>
      <c r="P166" s="50">
        <f t="shared" si="269"/>
        <v>299641352504</v>
      </c>
      <c r="Q166" s="50">
        <f t="shared" si="269"/>
        <v>0</v>
      </c>
      <c r="R166" s="50">
        <f t="shared" si="269"/>
        <v>299641352504</v>
      </c>
      <c r="S166" s="50">
        <f t="shared" si="269"/>
        <v>0</v>
      </c>
      <c r="T166" s="50">
        <f t="shared" si="269"/>
        <v>0</v>
      </c>
      <c r="U166" s="50">
        <f t="shared" si="269"/>
        <v>59601362590</v>
      </c>
      <c r="V166" s="50">
        <f t="shared" si="269"/>
        <v>240039989914</v>
      </c>
      <c r="W166" s="50">
        <f t="shared" ref="W166:X168" si="271">+W167</f>
        <v>59601362590</v>
      </c>
      <c r="X166" s="50">
        <f t="shared" si="271"/>
        <v>0</v>
      </c>
      <c r="Y166" s="52">
        <f t="shared" si="219"/>
        <v>1</v>
      </c>
      <c r="Z166" s="52">
        <f t="shared" si="220"/>
        <v>0.1989090026858171</v>
      </c>
      <c r="AA166" s="52">
        <f t="shared" si="221"/>
        <v>0.1989090026858171</v>
      </c>
      <c r="AB166" s="52">
        <f t="shared" si="222"/>
        <v>0.1989090026858171</v>
      </c>
      <c r="AC166" s="53">
        <f t="shared" si="223"/>
        <v>1</v>
      </c>
    </row>
    <row r="167" spans="1:29" ht="93" customHeight="1" x14ac:dyDescent="0.25">
      <c r="A167" s="46" t="s">
        <v>307</v>
      </c>
      <c r="B167" s="47" t="s">
        <v>38</v>
      </c>
      <c r="C167" s="47">
        <v>11</v>
      </c>
      <c r="D167" s="47" t="s">
        <v>39</v>
      </c>
      <c r="E167" s="105" t="s">
        <v>258</v>
      </c>
      <c r="F167" s="50">
        <f>+F168</f>
        <v>299641352504</v>
      </c>
      <c r="G167" s="50">
        <f t="shared" si="269"/>
        <v>0</v>
      </c>
      <c r="H167" s="50">
        <f t="shared" si="269"/>
        <v>0</v>
      </c>
      <c r="I167" s="50">
        <f t="shared" si="269"/>
        <v>0</v>
      </c>
      <c r="J167" s="50">
        <f t="shared" si="269"/>
        <v>0</v>
      </c>
      <c r="K167" s="50">
        <f t="shared" si="269"/>
        <v>0</v>
      </c>
      <c r="L167" s="50">
        <f t="shared" si="270"/>
        <v>0</v>
      </c>
      <c r="M167" s="50">
        <f t="shared" si="269"/>
        <v>299641352504</v>
      </c>
      <c r="N167" s="96">
        <f t="shared" si="174"/>
        <v>2.9229335688745008E-2</v>
      </c>
      <c r="O167" s="50">
        <f t="shared" si="269"/>
        <v>0</v>
      </c>
      <c r="P167" s="50">
        <f t="shared" si="269"/>
        <v>299641352504</v>
      </c>
      <c r="Q167" s="50">
        <f t="shared" si="269"/>
        <v>0</v>
      </c>
      <c r="R167" s="50">
        <f t="shared" si="269"/>
        <v>299641352504</v>
      </c>
      <c r="S167" s="50">
        <f t="shared" si="269"/>
        <v>0</v>
      </c>
      <c r="T167" s="50">
        <f t="shared" si="269"/>
        <v>0</v>
      </c>
      <c r="U167" s="50">
        <f t="shared" si="269"/>
        <v>59601362590</v>
      </c>
      <c r="V167" s="50">
        <f t="shared" si="269"/>
        <v>240039989914</v>
      </c>
      <c r="W167" s="50">
        <f t="shared" si="271"/>
        <v>59601362590</v>
      </c>
      <c r="X167" s="50">
        <f t="shared" si="271"/>
        <v>0</v>
      </c>
      <c r="Y167" s="52">
        <f t="shared" si="219"/>
        <v>1</v>
      </c>
      <c r="Z167" s="52">
        <f t="shared" si="220"/>
        <v>0.1989090026858171</v>
      </c>
      <c r="AA167" s="52">
        <f t="shared" si="221"/>
        <v>0.1989090026858171</v>
      </c>
      <c r="AB167" s="52">
        <f t="shared" si="222"/>
        <v>0.1989090026858171</v>
      </c>
      <c r="AC167" s="53">
        <f t="shared" si="223"/>
        <v>1</v>
      </c>
    </row>
    <row r="168" spans="1:29" ht="42" customHeight="1" x14ac:dyDescent="0.25">
      <c r="A168" s="46" t="s">
        <v>308</v>
      </c>
      <c r="B168" s="47" t="s">
        <v>38</v>
      </c>
      <c r="C168" s="47">
        <v>11</v>
      </c>
      <c r="D168" s="47" t="s">
        <v>39</v>
      </c>
      <c r="E168" s="48" t="s">
        <v>267</v>
      </c>
      <c r="F168" s="50">
        <f>+F169</f>
        <v>299641352504</v>
      </c>
      <c r="G168" s="50">
        <f t="shared" si="269"/>
        <v>0</v>
      </c>
      <c r="H168" s="50">
        <f t="shared" si="269"/>
        <v>0</v>
      </c>
      <c r="I168" s="50">
        <f t="shared" si="269"/>
        <v>0</v>
      </c>
      <c r="J168" s="50">
        <f t="shared" si="269"/>
        <v>0</v>
      </c>
      <c r="K168" s="50">
        <f t="shared" si="269"/>
        <v>0</v>
      </c>
      <c r="L168" s="50">
        <f t="shared" si="270"/>
        <v>0</v>
      </c>
      <c r="M168" s="50">
        <f t="shared" si="269"/>
        <v>299641352504</v>
      </c>
      <c r="N168" s="96">
        <f t="shared" si="174"/>
        <v>2.9229335688745008E-2</v>
      </c>
      <c r="O168" s="50">
        <f t="shared" si="269"/>
        <v>0</v>
      </c>
      <c r="P168" s="50">
        <f t="shared" si="269"/>
        <v>299641352504</v>
      </c>
      <c r="Q168" s="50">
        <f t="shared" si="269"/>
        <v>0</v>
      </c>
      <c r="R168" s="50">
        <f t="shared" si="269"/>
        <v>299641352504</v>
      </c>
      <c r="S168" s="50">
        <f t="shared" si="269"/>
        <v>0</v>
      </c>
      <c r="T168" s="50">
        <f t="shared" si="269"/>
        <v>0</v>
      </c>
      <c r="U168" s="50">
        <f t="shared" si="269"/>
        <v>59601362590</v>
      </c>
      <c r="V168" s="50">
        <f t="shared" si="269"/>
        <v>240039989914</v>
      </c>
      <c r="W168" s="50">
        <f t="shared" si="271"/>
        <v>59601362590</v>
      </c>
      <c r="X168" s="50">
        <f t="shared" si="271"/>
        <v>0</v>
      </c>
      <c r="Y168" s="52">
        <f t="shared" si="219"/>
        <v>1</v>
      </c>
      <c r="Z168" s="52">
        <f t="shared" si="220"/>
        <v>0.1989090026858171</v>
      </c>
      <c r="AA168" s="52">
        <f t="shared" si="221"/>
        <v>0.1989090026858171</v>
      </c>
      <c r="AB168" s="52">
        <f t="shared" si="222"/>
        <v>0.1989090026858171</v>
      </c>
      <c r="AC168" s="53">
        <f t="shared" si="223"/>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70"/>
        <v>0</v>
      </c>
      <c r="M169" s="58">
        <f>+F169+L169</f>
        <v>299641352504</v>
      </c>
      <c r="N169" s="114">
        <f t="shared" si="174"/>
        <v>2.9229335688745008E-2</v>
      </c>
      <c r="O169" s="57">
        <v>0</v>
      </c>
      <c r="P169" s="57">
        <v>299641352504</v>
      </c>
      <c r="Q169" s="57">
        <f t="shared" ref="Q169" si="272">M169-P169</f>
        <v>0</v>
      </c>
      <c r="R169" s="109">
        <v>299641352504</v>
      </c>
      <c r="S169" s="57">
        <f t="shared" ref="S169" si="273">+M169-R169</f>
        <v>0</v>
      </c>
      <c r="T169" s="57">
        <f t="shared" ref="T169" si="274">P169-R169</f>
        <v>0</v>
      </c>
      <c r="U169" s="109">
        <v>59601362590</v>
      </c>
      <c r="V169" s="57">
        <f t="shared" ref="V169" si="275">+R169-U169</f>
        <v>240039989914</v>
      </c>
      <c r="W169" s="109">
        <v>59601362590</v>
      </c>
      <c r="X169" s="60">
        <f t="shared" ref="X169" si="276">+U169-W169</f>
        <v>0</v>
      </c>
      <c r="Y169" s="61">
        <f t="shared" si="219"/>
        <v>1</v>
      </c>
      <c r="Z169" s="61">
        <f t="shared" si="220"/>
        <v>0.1989090026858171</v>
      </c>
      <c r="AA169" s="61">
        <f t="shared" si="221"/>
        <v>0.1989090026858171</v>
      </c>
      <c r="AB169" s="61">
        <f t="shared" si="222"/>
        <v>0.1989090026858171</v>
      </c>
      <c r="AC169" s="62">
        <f t="shared" si="223"/>
        <v>1</v>
      </c>
    </row>
    <row r="170" spans="1:29" ht="78" customHeight="1" x14ac:dyDescent="0.25">
      <c r="A170" s="46" t="s">
        <v>310</v>
      </c>
      <c r="B170" s="47" t="s">
        <v>38</v>
      </c>
      <c r="C170" s="47">
        <v>10</v>
      </c>
      <c r="D170" s="47" t="s">
        <v>39</v>
      </c>
      <c r="E170" s="48" t="s">
        <v>311</v>
      </c>
      <c r="F170" s="50">
        <f>+F171</f>
        <v>345161334205</v>
      </c>
      <c r="G170" s="50">
        <f t="shared" ref="G170:X172" si="277">+G171</f>
        <v>0</v>
      </c>
      <c r="H170" s="50">
        <f t="shared" si="277"/>
        <v>0</v>
      </c>
      <c r="I170" s="50">
        <f>+I171</f>
        <v>345161334205</v>
      </c>
      <c r="J170" s="50">
        <f t="shared" si="277"/>
        <v>0</v>
      </c>
      <c r="K170" s="50">
        <f t="shared" si="277"/>
        <v>0</v>
      </c>
      <c r="L170" s="50">
        <f t="shared" si="270"/>
        <v>-345161334205</v>
      </c>
      <c r="M170" s="50">
        <f t="shared" si="277"/>
        <v>0</v>
      </c>
      <c r="N170" s="96">
        <f t="shared" si="174"/>
        <v>0</v>
      </c>
      <c r="O170" s="50">
        <f t="shared" si="277"/>
        <v>0</v>
      </c>
      <c r="P170" s="50">
        <f t="shared" si="277"/>
        <v>0</v>
      </c>
      <c r="Q170" s="50">
        <f>+Q171</f>
        <v>0</v>
      </c>
      <c r="R170" s="50">
        <f t="shared" si="277"/>
        <v>0</v>
      </c>
      <c r="S170" s="50">
        <f t="shared" si="277"/>
        <v>0</v>
      </c>
      <c r="T170" s="50">
        <f t="shared" si="277"/>
        <v>0</v>
      </c>
      <c r="U170" s="50">
        <f t="shared" si="277"/>
        <v>0</v>
      </c>
      <c r="V170" s="50">
        <f t="shared" si="277"/>
        <v>0</v>
      </c>
      <c r="W170" s="50">
        <f t="shared" si="277"/>
        <v>0</v>
      </c>
      <c r="X170" s="50">
        <f t="shared" si="277"/>
        <v>0</v>
      </c>
      <c r="Y170" s="52" t="s">
        <v>41</v>
      </c>
      <c r="Z170" s="52" t="s">
        <v>41</v>
      </c>
      <c r="AA170" s="52" t="s">
        <v>41</v>
      </c>
      <c r="AB170" s="52" t="s">
        <v>41</v>
      </c>
      <c r="AC170" s="53"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70"/>
        <v>-345161334205</v>
      </c>
      <c r="M171" s="50">
        <f>+M172</f>
        <v>0</v>
      </c>
      <c r="N171" s="96">
        <f t="shared" si="174"/>
        <v>0</v>
      </c>
      <c r="O171" s="50">
        <f t="shared" si="277"/>
        <v>0</v>
      </c>
      <c r="P171" s="50">
        <f t="shared" si="277"/>
        <v>0</v>
      </c>
      <c r="Q171" s="50">
        <f>+Q172</f>
        <v>0</v>
      </c>
      <c r="R171" s="50">
        <f t="shared" si="277"/>
        <v>0</v>
      </c>
      <c r="S171" s="50">
        <f t="shared" si="277"/>
        <v>0</v>
      </c>
      <c r="T171" s="50">
        <f t="shared" si="277"/>
        <v>0</v>
      </c>
      <c r="U171" s="50">
        <f t="shared" si="277"/>
        <v>0</v>
      </c>
      <c r="V171" s="50">
        <f t="shared" si="277"/>
        <v>0</v>
      </c>
      <c r="W171" s="50">
        <f t="shared" si="277"/>
        <v>0</v>
      </c>
      <c r="X171" s="50">
        <f t="shared" si="277"/>
        <v>0</v>
      </c>
      <c r="Y171" s="52" t="s">
        <v>41</v>
      </c>
      <c r="Z171" s="52" t="s">
        <v>41</v>
      </c>
      <c r="AA171" s="52" t="s">
        <v>41</v>
      </c>
      <c r="AB171" s="52" t="s">
        <v>41</v>
      </c>
      <c r="AC171" s="53" t="s">
        <v>41</v>
      </c>
    </row>
    <row r="172" spans="1:29" ht="42" customHeight="1" x14ac:dyDescent="0.25">
      <c r="A172" s="46" t="s">
        <v>313</v>
      </c>
      <c r="B172" s="47" t="s">
        <v>38</v>
      </c>
      <c r="C172" s="47">
        <v>10</v>
      </c>
      <c r="D172" s="47" t="s">
        <v>39</v>
      </c>
      <c r="E172" s="48" t="s">
        <v>267</v>
      </c>
      <c r="F172" s="50">
        <f t="shared" ref="F172:T176" si="278">+F173</f>
        <v>0</v>
      </c>
      <c r="G172" s="50">
        <f>+G173</f>
        <v>0</v>
      </c>
      <c r="H172" s="50">
        <f>+H173</f>
        <v>0</v>
      </c>
      <c r="I172" s="50">
        <f>+I173</f>
        <v>0</v>
      </c>
      <c r="J172" s="50">
        <f>+J173</f>
        <v>0</v>
      </c>
      <c r="K172" s="50">
        <f>+K173</f>
        <v>0</v>
      </c>
      <c r="L172" s="50">
        <f t="shared" si="270"/>
        <v>0</v>
      </c>
      <c r="M172" s="50">
        <f>+M173</f>
        <v>0</v>
      </c>
      <c r="N172" s="96">
        <f t="shared" si="174"/>
        <v>0</v>
      </c>
      <c r="O172" s="50">
        <f t="shared" si="277"/>
        <v>0</v>
      </c>
      <c r="P172" s="50">
        <f t="shared" si="277"/>
        <v>0</v>
      </c>
      <c r="Q172" s="50">
        <f t="shared" si="278"/>
        <v>0</v>
      </c>
      <c r="R172" s="50">
        <f t="shared" si="277"/>
        <v>0</v>
      </c>
      <c r="S172" s="50">
        <f t="shared" si="277"/>
        <v>0</v>
      </c>
      <c r="T172" s="50">
        <f t="shared" si="277"/>
        <v>0</v>
      </c>
      <c r="U172" s="50">
        <f t="shared" si="277"/>
        <v>0</v>
      </c>
      <c r="V172" s="50">
        <f t="shared" si="277"/>
        <v>0</v>
      </c>
      <c r="W172" s="50">
        <f t="shared" si="277"/>
        <v>0</v>
      </c>
      <c r="X172" s="50">
        <f t="shared" si="277"/>
        <v>0</v>
      </c>
      <c r="Y172" s="52" t="s">
        <v>41</v>
      </c>
      <c r="Z172" s="52" t="s">
        <v>41</v>
      </c>
      <c r="AA172" s="52" t="s">
        <v>41</v>
      </c>
      <c r="AB172" s="52" t="s">
        <v>41</v>
      </c>
      <c r="AC172" s="53"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70"/>
        <v>0</v>
      </c>
      <c r="M173" s="57">
        <v>0</v>
      </c>
      <c r="N173" s="114">
        <f t="shared" si="174"/>
        <v>0</v>
      </c>
      <c r="O173" s="57">
        <v>0</v>
      </c>
      <c r="P173" s="57">
        <v>0</v>
      </c>
      <c r="Q173" s="57">
        <f t="shared" ref="Q173" si="279">M173-P173</f>
        <v>0</v>
      </c>
      <c r="R173" s="57">
        <v>0</v>
      </c>
      <c r="S173" s="57">
        <f t="shared" ref="S173" si="280">+M173-R173</f>
        <v>0</v>
      </c>
      <c r="T173" s="57">
        <f t="shared" ref="T173" si="281">P173-R173</f>
        <v>0</v>
      </c>
      <c r="U173" s="57">
        <v>0</v>
      </c>
      <c r="V173" s="57">
        <f t="shared" ref="V173" si="282">+R173-U173</f>
        <v>0</v>
      </c>
      <c r="W173" s="57">
        <v>0</v>
      </c>
      <c r="X173" s="60">
        <f t="shared" ref="X173" si="283">+U173-W173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84">+G175</f>
        <v>0</v>
      </c>
      <c r="H174" s="50">
        <f t="shared" si="284"/>
        <v>0</v>
      </c>
      <c r="I174" s="50">
        <f t="shared" si="284"/>
        <v>0</v>
      </c>
      <c r="J174" s="50">
        <f t="shared" si="284"/>
        <v>0</v>
      </c>
      <c r="K174" s="50">
        <f t="shared" si="284"/>
        <v>0</v>
      </c>
      <c r="L174" s="50">
        <f t="shared" si="270"/>
        <v>0</v>
      </c>
      <c r="M174" s="50">
        <f>+M175</f>
        <v>89617815997</v>
      </c>
      <c r="N174" s="51">
        <f t="shared" si="174"/>
        <v>8.7420150976441988E-3</v>
      </c>
      <c r="O174" s="50">
        <f t="shared" ref="O174:X176" si="285">+O175</f>
        <v>0</v>
      </c>
      <c r="P174" s="50">
        <f t="shared" si="285"/>
        <v>89617815997</v>
      </c>
      <c r="Q174" s="50">
        <f t="shared" si="285"/>
        <v>0</v>
      </c>
      <c r="R174" s="50">
        <f t="shared" si="285"/>
        <v>89617815997</v>
      </c>
      <c r="S174" s="50">
        <f t="shared" si="285"/>
        <v>0</v>
      </c>
      <c r="T174" s="50">
        <f t="shared" si="285"/>
        <v>0</v>
      </c>
      <c r="U174" s="50">
        <f t="shared" si="285"/>
        <v>24161784259</v>
      </c>
      <c r="V174" s="50">
        <f t="shared" si="285"/>
        <v>65456031738</v>
      </c>
      <c r="W174" s="50">
        <f t="shared" si="285"/>
        <v>24161784259</v>
      </c>
      <c r="X174" s="50">
        <f t="shared" si="285"/>
        <v>0</v>
      </c>
      <c r="Y174" s="52">
        <f t="shared" si="219"/>
        <v>1</v>
      </c>
      <c r="Z174" s="52">
        <f t="shared" si="220"/>
        <v>0.26960916186362793</v>
      </c>
      <c r="AA174" s="52">
        <f t="shared" si="221"/>
        <v>0.26960916186362793</v>
      </c>
      <c r="AB174" s="52">
        <f t="shared" si="222"/>
        <v>0.26960916186362793</v>
      </c>
      <c r="AC174" s="53">
        <f t="shared" si="223"/>
        <v>1</v>
      </c>
    </row>
    <row r="175" spans="1:29" ht="74.25" customHeight="1" x14ac:dyDescent="0.25">
      <c r="A175" s="46" t="s">
        <v>317</v>
      </c>
      <c r="B175" s="47" t="s">
        <v>38</v>
      </c>
      <c r="C175" s="47">
        <v>10</v>
      </c>
      <c r="D175" s="47" t="s">
        <v>39</v>
      </c>
      <c r="E175" s="105" t="s">
        <v>258</v>
      </c>
      <c r="F175" s="50">
        <f>+F176</f>
        <v>89617815997</v>
      </c>
      <c r="G175" s="50">
        <f t="shared" si="278"/>
        <v>0</v>
      </c>
      <c r="H175" s="50">
        <f t="shared" si="278"/>
        <v>0</v>
      </c>
      <c r="I175" s="50">
        <f t="shared" si="278"/>
        <v>0</v>
      </c>
      <c r="J175" s="50">
        <f t="shared" si="278"/>
        <v>0</v>
      </c>
      <c r="K175" s="50">
        <f t="shared" si="278"/>
        <v>0</v>
      </c>
      <c r="L175" s="50">
        <f t="shared" si="270"/>
        <v>0</v>
      </c>
      <c r="M175" s="50">
        <f t="shared" si="278"/>
        <v>89617815997</v>
      </c>
      <c r="N175" s="51">
        <f t="shared" si="174"/>
        <v>8.7420150976441988E-3</v>
      </c>
      <c r="O175" s="50">
        <f t="shared" si="278"/>
        <v>0</v>
      </c>
      <c r="P175" s="50">
        <f t="shared" si="278"/>
        <v>89617815997</v>
      </c>
      <c r="Q175" s="50">
        <f t="shared" si="278"/>
        <v>0</v>
      </c>
      <c r="R175" s="50">
        <f t="shared" si="278"/>
        <v>89617815997</v>
      </c>
      <c r="S175" s="50">
        <f t="shared" si="278"/>
        <v>0</v>
      </c>
      <c r="T175" s="50">
        <f t="shared" si="278"/>
        <v>0</v>
      </c>
      <c r="U175" s="50">
        <f t="shared" si="269"/>
        <v>24161784259</v>
      </c>
      <c r="V175" s="50">
        <f t="shared" si="285"/>
        <v>65456031738</v>
      </c>
      <c r="W175" s="50">
        <f t="shared" si="285"/>
        <v>24161784259</v>
      </c>
      <c r="X175" s="50">
        <f t="shared" si="285"/>
        <v>0</v>
      </c>
      <c r="Y175" s="52">
        <f t="shared" si="219"/>
        <v>1</v>
      </c>
      <c r="Z175" s="52">
        <f t="shared" si="220"/>
        <v>0.26960916186362793</v>
      </c>
      <c r="AA175" s="52">
        <f t="shared" si="221"/>
        <v>0.26960916186362793</v>
      </c>
      <c r="AB175" s="52">
        <f t="shared" si="222"/>
        <v>0.26960916186362793</v>
      </c>
      <c r="AC175" s="53">
        <f t="shared" si="223"/>
        <v>1</v>
      </c>
    </row>
    <row r="176" spans="1:29" ht="42" customHeight="1" x14ac:dyDescent="0.25">
      <c r="A176" s="46" t="s">
        <v>318</v>
      </c>
      <c r="B176" s="47" t="s">
        <v>38</v>
      </c>
      <c r="C176" s="47">
        <v>10</v>
      </c>
      <c r="D176" s="47" t="s">
        <v>39</v>
      </c>
      <c r="E176" s="48" t="s">
        <v>267</v>
      </c>
      <c r="F176" s="50">
        <f>+F177</f>
        <v>89617815997</v>
      </c>
      <c r="G176" s="50">
        <f t="shared" si="278"/>
        <v>0</v>
      </c>
      <c r="H176" s="50">
        <f t="shared" si="278"/>
        <v>0</v>
      </c>
      <c r="I176" s="50">
        <f t="shared" si="278"/>
        <v>0</v>
      </c>
      <c r="J176" s="50">
        <f t="shared" si="278"/>
        <v>0</v>
      </c>
      <c r="K176" s="50">
        <f t="shared" si="278"/>
        <v>0</v>
      </c>
      <c r="L176" s="50">
        <f t="shared" si="270"/>
        <v>0</v>
      </c>
      <c r="M176" s="50">
        <f t="shared" si="278"/>
        <v>89617815997</v>
      </c>
      <c r="N176" s="51">
        <f t="shared" si="174"/>
        <v>8.7420150976441988E-3</v>
      </c>
      <c r="O176" s="50">
        <f t="shared" si="285"/>
        <v>0</v>
      </c>
      <c r="P176" s="50">
        <f t="shared" si="285"/>
        <v>89617815997</v>
      </c>
      <c r="Q176" s="50">
        <f t="shared" si="285"/>
        <v>0</v>
      </c>
      <c r="R176" s="50">
        <f t="shared" si="285"/>
        <v>89617815997</v>
      </c>
      <c r="S176" s="50">
        <f t="shared" si="285"/>
        <v>0</v>
      </c>
      <c r="T176" s="50">
        <f t="shared" si="285"/>
        <v>0</v>
      </c>
      <c r="U176" s="50">
        <f t="shared" si="285"/>
        <v>24161784259</v>
      </c>
      <c r="V176" s="50">
        <f t="shared" si="285"/>
        <v>65456031738</v>
      </c>
      <c r="W176" s="50">
        <f t="shared" si="285"/>
        <v>24161784259</v>
      </c>
      <c r="X176" s="50">
        <f t="shared" si="285"/>
        <v>0</v>
      </c>
      <c r="Y176" s="52">
        <f t="shared" si="219"/>
        <v>1</v>
      </c>
      <c r="Z176" s="52">
        <f t="shared" si="220"/>
        <v>0.26960916186362793</v>
      </c>
      <c r="AA176" s="52">
        <f t="shared" si="221"/>
        <v>0.26960916186362793</v>
      </c>
      <c r="AB176" s="52">
        <f t="shared" si="222"/>
        <v>0.26960916186362793</v>
      </c>
      <c r="AC176" s="53">
        <f t="shared" si="223"/>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70"/>
        <v>0</v>
      </c>
      <c r="M177" s="58">
        <f>+F177+L177</f>
        <v>89617815997</v>
      </c>
      <c r="N177" s="59">
        <f t="shared" si="174"/>
        <v>8.7420150976441988E-3</v>
      </c>
      <c r="O177" s="57">
        <v>0</v>
      </c>
      <c r="P177" s="57">
        <v>89617815997</v>
      </c>
      <c r="Q177" s="57">
        <f t="shared" ref="Q177" si="286">M177-P177</f>
        <v>0</v>
      </c>
      <c r="R177" s="109">
        <v>89617815997</v>
      </c>
      <c r="S177" s="57">
        <f t="shared" ref="S177" si="287">+M177-R177</f>
        <v>0</v>
      </c>
      <c r="T177" s="57">
        <f t="shared" ref="T177" si="288">P177-R177</f>
        <v>0</v>
      </c>
      <c r="U177" s="109">
        <v>24161784259</v>
      </c>
      <c r="V177" s="57">
        <f t="shared" ref="V177" si="289">+R177-U177</f>
        <v>65456031738</v>
      </c>
      <c r="W177" s="109">
        <v>24161784259</v>
      </c>
      <c r="X177" s="60">
        <f t="shared" ref="X177" si="290">+U177-W177</f>
        <v>0</v>
      </c>
      <c r="Y177" s="61">
        <f t="shared" si="219"/>
        <v>1</v>
      </c>
      <c r="Z177" s="61">
        <f t="shared" si="220"/>
        <v>0.26960916186362793</v>
      </c>
      <c r="AA177" s="61">
        <f t="shared" si="221"/>
        <v>0.26960916186362793</v>
      </c>
      <c r="AB177" s="61">
        <f t="shared" si="222"/>
        <v>0.26960916186362793</v>
      </c>
      <c r="AC177" s="62">
        <f t="shared" si="223"/>
        <v>1</v>
      </c>
    </row>
    <row r="178" spans="1:29" ht="113.25" customHeight="1" x14ac:dyDescent="0.25">
      <c r="A178" s="46" t="s">
        <v>320</v>
      </c>
      <c r="B178" s="47" t="s">
        <v>38</v>
      </c>
      <c r="C178" s="47">
        <v>10</v>
      </c>
      <c r="D178" s="47" t="s">
        <v>39</v>
      </c>
      <c r="E178" s="105" t="s">
        <v>321</v>
      </c>
      <c r="F178" s="50">
        <f t="shared" ref="F178:U180" si="291">+F179</f>
        <v>228232198899</v>
      </c>
      <c r="G178" s="50">
        <f t="shared" si="291"/>
        <v>0</v>
      </c>
      <c r="H178" s="50">
        <f t="shared" si="291"/>
        <v>0</v>
      </c>
      <c r="I178" s="50">
        <f t="shared" si="291"/>
        <v>0</v>
      </c>
      <c r="J178" s="50">
        <f t="shared" si="291"/>
        <v>0</v>
      </c>
      <c r="K178" s="50">
        <f t="shared" si="291"/>
        <v>0</v>
      </c>
      <c r="L178" s="50">
        <f t="shared" si="270"/>
        <v>0</v>
      </c>
      <c r="M178" s="50">
        <f t="shared" si="291"/>
        <v>228232198899</v>
      </c>
      <c r="N178" s="51">
        <f t="shared" si="174"/>
        <v>2.2263534391536412E-2</v>
      </c>
      <c r="O178" s="50">
        <f t="shared" si="291"/>
        <v>0</v>
      </c>
      <c r="P178" s="50">
        <f t="shared" si="291"/>
        <v>228232198899</v>
      </c>
      <c r="Q178" s="50">
        <f t="shared" si="291"/>
        <v>0</v>
      </c>
      <c r="R178" s="50">
        <f t="shared" si="291"/>
        <v>228232198899</v>
      </c>
      <c r="S178" s="50">
        <f t="shared" si="291"/>
        <v>0</v>
      </c>
      <c r="T178" s="50">
        <f t="shared" si="291"/>
        <v>0</v>
      </c>
      <c r="U178" s="50">
        <f t="shared" si="291"/>
        <v>49587776026</v>
      </c>
      <c r="V178" s="50">
        <f t="shared" ref="V178:X180" si="292">+V179</f>
        <v>178644422873</v>
      </c>
      <c r="W178" s="50">
        <f t="shared" si="292"/>
        <v>49587776026</v>
      </c>
      <c r="X178" s="50">
        <f t="shared" si="292"/>
        <v>0</v>
      </c>
      <c r="Y178" s="52">
        <f t="shared" si="219"/>
        <v>1</v>
      </c>
      <c r="Z178" s="52">
        <f t="shared" si="220"/>
        <v>0.21726897547853957</v>
      </c>
      <c r="AA178" s="52">
        <f t="shared" si="221"/>
        <v>0.21726897547853957</v>
      </c>
      <c r="AB178" s="52">
        <f t="shared" si="222"/>
        <v>0.21726897547853957</v>
      </c>
      <c r="AC178" s="53">
        <f t="shared" si="223"/>
        <v>1</v>
      </c>
    </row>
    <row r="179" spans="1:29" ht="101.25" customHeight="1" x14ac:dyDescent="0.25">
      <c r="A179" s="46" t="s">
        <v>322</v>
      </c>
      <c r="B179" s="47" t="s">
        <v>38</v>
      </c>
      <c r="C179" s="47">
        <v>10</v>
      </c>
      <c r="D179" s="47" t="s">
        <v>39</v>
      </c>
      <c r="E179" s="105" t="s">
        <v>258</v>
      </c>
      <c r="F179" s="50">
        <f t="shared" si="291"/>
        <v>228232198899</v>
      </c>
      <c r="G179" s="50">
        <f t="shared" si="291"/>
        <v>0</v>
      </c>
      <c r="H179" s="50">
        <f t="shared" si="291"/>
        <v>0</v>
      </c>
      <c r="I179" s="50">
        <f t="shared" si="291"/>
        <v>0</v>
      </c>
      <c r="J179" s="50">
        <f t="shared" si="291"/>
        <v>0</v>
      </c>
      <c r="K179" s="50">
        <f t="shared" si="291"/>
        <v>0</v>
      </c>
      <c r="L179" s="50">
        <f t="shared" si="270"/>
        <v>0</v>
      </c>
      <c r="M179" s="50">
        <f t="shared" si="291"/>
        <v>228232198899</v>
      </c>
      <c r="N179" s="51">
        <f t="shared" si="174"/>
        <v>2.2263534391536412E-2</v>
      </c>
      <c r="O179" s="50">
        <f t="shared" si="291"/>
        <v>0</v>
      </c>
      <c r="P179" s="50">
        <f t="shared" si="291"/>
        <v>228232198899</v>
      </c>
      <c r="Q179" s="50">
        <f t="shared" si="291"/>
        <v>0</v>
      </c>
      <c r="R179" s="50">
        <f t="shared" si="291"/>
        <v>228232198899</v>
      </c>
      <c r="S179" s="50">
        <f t="shared" si="291"/>
        <v>0</v>
      </c>
      <c r="T179" s="50">
        <f t="shared" si="291"/>
        <v>0</v>
      </c>
      <c r="U179" s="50">
        <f t="shared" si="291"/>
        <v>49587776026</v>
      </c>
      <c r="V179" s="50">
        <f t="shared" si="292"/>
        <v>178644422873</v>
      </c>
      <c r="W179" s="50">
        <f t="shared" si="292"/>
        <v>49587776026</v>
      </c>
      <c r="X179" s="50">
        <f t="shared" si="292"/>
        <v>0</v>
      </c>
      <c r="Y179" s="52">
        <f t="shared" si="219"/>
        <v>1</v>
      </c>
      <c r="Z179" s="52">
        <f t="shared" si="220"/>
        <v>0.21726897547853957</v>
      </c>
      <c r="AA179" s="52">
        <f t="shared" si="221"/>
        <v>0.21726897547853957</v>
      </c>
      <c r="AB179" s="52">
        <f t="shared" si="222"/>
        <v>0.21726897547853957</v>
      </c>
      <c r="AC179" s="53">
        <f t="shared" si="223"/>
        <v>1</v>
      </c>
    </row>
    <row r="180" spans="1:29" ht="42" customHeight="1" x14ac:dyDescent="0.25">
      <c r="A180" s="46" t="s">
        <v>323</v>
      </c>
      <c r="B180" s="47" t="s">
        <v>38</v>
      </c>
      <c r="C180" s="47">
        <v>10</v>
      </c>
      <c r="D180" s="47" t="s">
        <v>39</v>
      </c>
      <c r="E180" s="48" t="s">
        <v>267</v>
      </c>
      <c r="F180" s="50">
        <f t="shared" si="291"/>
        <v>228232198899</v>
      </c>
      <c r="G180" s="50">
        <f t="shared" si="291"/>
        <v>0</v>
      </c>
      <c r="H180" s="50">
        <f t="shared" si="291"/>
        <v>0</v>
      </c>
      <c r="I180" s="50">
        <f t="shared" si="291"/>
        <v>0</v>
      </c>
      <c r="J180" s="50">
        <f t="shared" si="291"/>
        <v>0</v>
      </c>
      <c r="K180" s="50">
        <f t="shared" si="291"/>
        <v>0</v>
      </c>
      <c r="L180" s="50">
        <f t="shared" si="270"/>
        <v>0</v>
      </c>
      <c r="M180" s="50">
        <f t="shared" si="291"/>
        <v>228232198899</v>
      </c>
      <c r="N180" s="51">
        <f t="shared" si="174"/>
        <v>2.2263534391536412E-2</v>
      </c>
      <c r="O180" s="50">
        <f t="shared" si="291"/>
        <v>0</v>
      </c>
      <c r="P180" s="50">
        <f t="shared" si="291"/>
        <v>228232198899</v>
      </c>
      <c r="Q180" s="50">
        <f t="shared" si="291"/>
        <v>0</v>
      </c>
      <c r="R180" s="50">
        <f t="shared" si="291"/>
        <v>228232198899</v>
      </c>
      <c r="S180" s="50">
        <f t="shared" si="291"/>
        <v>0</v>
      </c>
      <c r="T180" s="50">
        <f t="shared" si="291"/>
        <v>0</v>
      </c>
      <c r="U180" s="50">
        <f t="shared" si="291"/>
        <v>49587776026</v>
      </c>
      <c r="V180" s="50">
        <f t="shared" si="292"/>
        <v>178644422873</v>
      </c>
      <c r="W180" s="50">
        <f t="shared" si="292"/>
        <v>49587776026</v>
      </c>
      <c r="X180" s="50">
        <f t="shared" si="292"/>
        <v>0</v>
      </c>
      <c r="Y180" s="52">
        <f t="shared" si="219"/>
        <v>1</v>
      </c>
      <c r="Z180" s="52">
        <f t="shared" si="220"/>
        <v>0.21726897547853957</v>
      </c>
      <c r="AA180" s="52">
        <f t="shared" si="221"/>
        <v>0.21726897547853957</v>
      </c>
      <c r="AB180" s="52">
        <f t="shared" si="222"/>
        <v>0.21726897547853957</v>
      </c>
      <c r="AC180" s="53">
        <f t="shared" si="223"/>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70"/>
        <v>0</v>
      </c>
      <c r="M181" s="58">
        <f>+F181+L181</f>
        <v>228232198899</v>
      </c>
      <c r="N181" s="59">
        <f t="shared" si="174"/>
        <v>2.2263534391536412E-2</v>
      </c>
      <c r="O181" s="57">
        <v>0</v>
      </c>
      <c r="P181" s="57">
        <v>228232198899</v>
      </c>
      <c r="Q181" s="57">
        <f t="shared" ref="Q181" si="293">M181-P181</f>
        <v>0</v>
      </c>
      <c r="R181" s="109">
        <v>228232198899</v>
      </c>
      <c r="S181" s="57">
        <f t="shared" ref="S181" si="294">+M181-R181</f>
        <v>0</v>
      </c>
      <c r="T181" s="57">
        <f t="shared" ref="T181" si="295">P181-R181</f>
        <v>0</v>
      </c>
      <c r="U181" s="109">
        <v>49587776026</v>
      </c>
      <c r="V181" s="57">
        <f t="shared" ref="V181" si="296">+R181-U181</f>
        <v>178644422873</v>
      </c>
      <c r="W181" s="109">
        <v>49587776026</v>
      </c>
      <c r="X181" s="60">
        <f t="shared" ref="X181" si="297">+U181-W181</f>
        <v>0</v>
      </c>
      <c r="Y181" s="61">
        <f t="shared" si="219"/>
        <v>1</v>
      </c>
      <c r="Z181" s="61">
        <f t="shared" si="220"/>
        <v>0.21726897547853957</v>
      </c>
      <c r="AA181" s="61">
        <f t="shared" si="221"/>
        <v>0.21726897547853957</v>
      </c>
      <c r="AB181" s="61">
        <f t="shared" si="222"/>
        <v>0.21726897547853957</v>
      </c>
      <c r="AC181" s="62">
        <f t="shared" si="223"/>
        <v>1</v>
      </c>
    </row>
    <row r="182" spans="1:29" ht="91.5" customHeight="1" x14ac:dyDescent="0.25">
      <c r="A182" s="46" t="s">
        <v>325</v>
      </c>
      <c r="B182" s="47" t="s">
        <v>38</v>
      </c>
      <c r="C182" s="47">
        <v>10</v>
      </c>
      <c r="D182" s="47" t="s">
        <v>39</v>
      </c>
      <c r="E182" s="105" t="s">
        <v>326</v>
      </c>
      <c r="F182" s="50">
        <f t="shared" ref="F182:U192" si="298">+F183</f>
        <v>179852034439</v>
      </c>
      <c r="G182" s="50">
        <f t="shared" si="298"/>
        <v>0</v>
      </c>
      <c r="H182" s="50">
        <f t="shared" si="298"/>
        <v>0</v>
      </c>
      <c r="I182" s="50">
        <f t="shared" si="298"/>
        <v>0</v>
      </c>
      <c r="J182" s="50">
        <f t="shared" si="298"/>
        <v>0</v>
      </c>
      <c r="K182" s="50">
        <f t="shared" si="298"/>
        <v>0</v>
      </c>
      <c r="L182" s="50">
        <f t="shared" si="270"/>
        <v>0</v>
      </c>
      <c r="M182" s="50">
        <f t="shared" si="298"/>
        <v>179852034439</v>
      </c>
      <c r="N182" s="51">
        <f t="shared" si="174"/>
        <v>1.7544158858551016E-2</v>
      </c>
      <c r="O182" s="50">
        <f t="shared" si="298"/>
        <v>0</v>
      </c>
      <c r="P182" s="50">
        <f t="shared" si="298"/>
        <v>179852034439</v>
      </c>
      <c r="Q182" s="50">
        <f t="shared" si="298"/>
        <v>0</v>
      </c>
      <c r="R182" s="50">
        <f t="shared" si="298"/>
        <v>179852034439</v>
      </c>
      <c r="S182" s="50">
        <f t="shared" si="298"/>
        <v>0</v>
      </c>
      <c r="T182" s="50">
        <f t="shared" si="298"/>
        <v>0</v>
      </c>
      <c r="U182" s="50">
        <f t="shared" si="298"/>
        <v>18835549448</v>
      </c>
      <c r="V182" s="50">
        <f t="shared" ref="V182:X184" si="299">+V183</f>
        <v>161016484991</v>
      </c>
      <c r="W182" s="50">
        <f t="shared" si="299"/>
        <v>18835549448</v>
      </c>
      <c r="X182" s="50">
        <f t="shared" si="299"/>
        <v>0</v>
      </c>
      <c r="Y182" s="52">
        <f t="shared" si="219"/>
        <v>1</v>
      </c>
      <c r="Z182" s="52">
        <f t="shared" si="220"/>
        <v>0.10472803105481918</v>
      </c>
      <c r="AA182" s="52">
        <f t="shared" si="221"/>
        <v>0.10472803105481918</v>
      </c>
      <c r="AB182" s="52">
        <f t="shared" si="222"/>
        <v>0.10472803105481918</v>
      </c>
      <c r="AC182" s="53">
        <f t="shared" si="223"/>
        <v>1</v>
      </c>
    </row>
    <row r="183" spans="1:29" ht="73.5" customHeight="1" x14ac:dyDescent="0.25">
      <c r="A183" s="46" t="s">
        <v>327</v>
      </c>
      <c r="B183" s="47" t="s">
        <v>38</v>
      </c>
      <c r="C183" s="47">
        <v>10</v>
      </c>
      <c r="D183" s="47" t="s">
        <v>39</v>
      </c>
      <c r="E183" s="105" t="s">
        <v>258</v>
      </c>
      <c r="F183" s="50">
        <f t="shared" si="298"/>
        <v>179852034439</v>
      </c>
      <c r="G183" s="50">
        <f t="shared" si="298"/>
        <v>0</v>
      </c>
      <c r="H183" s="50">
        <f t="shared" si="298"/>
        <v>0</v>
      </c>
      <c r="I183" s="50">
        <f t="shared" si="298"/>
        <v>0</v>
      </c>
      <c r="J183" s="50">
        <f t="shared" si="298"/>
        <v>0</v>
      </c>
      <c r="K183" s="50">
        <f t="shared" si="298"/>
        <v>0</v>
      </c>
      <c r="L183" s="50">
        <f t="shared" si="270"/>
        <v>0</v>
      </c>
      <c r="M183" s="50">
        <f t="shared" si="298"/>
        <v>179852034439</v>
      </c>
      <c r="N183" s="51">
        <f t="shared" ref="N183:N229" si="300">M183/$M$345</f>
        <v>1.7544158858551016E-2</v>
      </c>
      <c r="O183" s="50">
        <f t="shared" si="298"/>
        <v>0</v>
      </c>
      <c r="P183" s="50">
        <f t="shared" si="298"/>
        <v>179852034439</v>
      </c>
      <c r="Q183" s="50">
        <f t="shared" si="298"/>
        <v>0</v>
      </c>
      <c r="R183" s="50">
        <f t="shared" si="298"/>
        <v>179852034439</v>
      </c>
      <c r="S183" s="50">
        <f t="shared" si="298"/>
        <v>0</v>
      </c>
      <c r="T183" s="50">
        <f t="shared" si="298"/>
        <v>0</v>
      </c>
      <c r="U183" s="50">
        <f t="shared" si="298"/>
        <v>18835549448</v>
      </c>
      <c r="V183" s="50">
        <f t="shared" si="299"/>
        <v>161016484991</v>
      </c>
      <c r="W183" s="50">
        <f t="shared" si="299"/>
        <v>18835549448</v>
      </c>
      <c r="X183" s="50">
        <f t="shared" si="299"/>
        <v>0</v>
      </c>
      <c r="Y183" s="52">
        <f t="shared" si="219"/>
        <v>1</v>
      </c>
      <c r="Z183" s="52">
        <f t="shared" si="220"/>
        <v>0.10472803105481918</v>
      </c>
      <c r="AA183" s="52">
        <f t="shared" si="221"/>
        <v>0.10472803105481918</v>
      </c>
      <c r="AB183" s="52">
        <f t="shared" si="222"/>
        <v>0.10472803105481918</v>
      </c>
      <c r="AC183" s="53">
        <f t="shared" si="223"/>
        <v>1</v>
      </c>
    </row>
    <row r="184" spans="1:29" ht="42" customHeight="1" x14ac:dyDescent="0.25">
      <c r="A184" s="46" t="s">
        <v>328</v>
      </c>
      <c r="B184" s="47" t="s">
        <v>38</v>
      </c>
      <c r="C184" s="47">
        <v>10</v>
      </c>
      <c r="D184" s="47" t="s">
        <v>39</v>
      </c>
      <c r="E184" s="48" t="s">
        <v>267</v>
      </c>
      <c r="F184" s="50">
        <f t="shared" si="298"/>
        <v>179852034439</v>
      </c>
      <c r="G184" s="50">
        <f t="shared" si="298"/>
        <v>0</v>
      </c>
      <c r="H184" s="50">
        <f t="shared" si="298"/>
        <v>0</v>
      </c>
      <c r="I184" s="50">
        <f t="shared" si="298"/>
        <v>0</v>
      </c>
      <c r="J184" s="50">
        <f t="shared" si="298"/>
        <v>0</v>
      </c>
      <c r="K184" s="50">
        <f t="shared" si="298"/>
        <v>0</v>
      </c>
      <c r="L184" s="50">
        <f t="shared" si="270"/>
        <v>0</v>
      </c>
      <c r="M184" s="50">
        <f t="shared" si="298"/>
        <v>179852034439</v>
      </c>
      <c r="N184" s="51">
        <f t="shared" si="300"/>
        <v>1.7544158858551016E-2</v>
      </c>
      <c r="O184" s="50">
        <f t="shared" si="298"/>
        <v>0</v>
      </c>
      <c r="P184" s="50">
        <f t="shared" si="298"/>
        <v>179852034439</v>
      </c>
      <c r="Q184" s="50">
        <f t="shared" si="298"/>
        <v>0</v>
      </c>
      <c r="R184" s="50">
        <f t="shared" si="298"/>
        <v>179852034439</v>
      </c>
      <c r="S184" s="50">
        <f t="shared" si="298"/>
        <v>0</v>
      </c>
      <c r="T184" s="50">
        <f t="shared" si="298"/>
        <v>0</v>
      </c>
      <c r="U184" s="50">
        <f t="shared" si="298"/>
        <v>18835549448</v>
      </c>
      <c r="V184" s="50">
        <f t="shared" si="299"/>
        <v>161016484991</v>
      </c>
      <c r="W184" s="50">
        <f t="shared" si="299"/>
        <v>18835549448</v>
      </c>
      <c r="X184" s="50">
        <f t="shared" si="299"/>
        <v>0</v>
      </c>
      <c r="Y184" s="52">
        <f t="shared" si="219"/>
        <v>1</v>
      </c>
      <c r="Z184" s="52">
        <f t="shared" si="220"/>
        <v>0.10472803105481918</v>
      </c>
      <c r="AA184" s="52">
        <f t="shared" si="221"/>
        <v>0.10472803105481918</v>
      </c>
      <c r="AB184" s="52">
        <f t="shared" si="222"/>
        <v>0.10472803105481918</v>
      </c>
      <c r="AC184" s="53">
        <f t="shared" si="223"/>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70"/>
        <v>0</v>
      </c>
      <c r="M185" s="58">
        <f>+F185+L185</f>
        <v>179852034439</v>
      </c>
      <c r="N185" s="59">
        <f t="shared" si="300"/>
        <v>1.7544158858551016E-2</v>
      </c>
      <c r="O185" s="57">
        <v>0</v>
      </c>
      <c r="P185" s="57">
        <v>179852034439</v>
      </c>
      <c r="Q185" s="57">
        <f t="shared" ref="Q185" si="301">M185-P185</f>
        <v>0</v>
      </c>
      <c r="R185" s="109">
        <v>179852034439</v>
      </c>
      <c r="S185" s="57">
        <f t="shared" ref="S185" si="302">+M185-R185</f>
        <v>0</v>
      </c>
      <c r="T185" s="57">
        <f t="shared" ref="T185" si="303">P185-R185</f>
        <v>0</v>
      </c>
      <c r="U185" s="109">
        <v>18835549448</v>
      </c>
      <c r="V185" s="57">
        <f t="shared" ref="V185" si="304">+R185-U185</f>
        <v>161016484991</v>
      </c>
      <c r="W185" s="109">
        <v>18835549448</v>
      </c>
      <c r="X185" s="60">
        <f t="shared" ref="X185" si="305">+U185-W185</f>
        <v>0</v>
      </c>
      <c r="Y185" s="61">
        <f t="shared" si="219"/>
        <v>1</v>
      </c>
      <c r="Z185" s="61">
        <f t="shared" si="220"/>
        <v>0.10472803105481918</v>
      </c>
      <c r="AA185" s="61">
        <f t="shared" si="221"/>
        <v>0.10472803105481918</v>
      </c>
      <c r="AB185" s="61">
        <f t="shared" si="222"/>
        <v>0.10472803105481918</v>
      </c>
      <c r="AC185" s="62">
        <f t="shared" si="223"/>
        <v>1</v>
      </c>
    </row>
    <row r="186" spans="1:29" ht="76.5" customHeight="1" x14ac:dyDescent="0.25">
      <c r="A186" s="46" t="s">
        <v>330</v>
      </c>
      <c r="B186" s="47" t="s">
        <v>38</v>
      </c>
      <c r="C186" s="47">
        <v>10</v>
      </c>
      <c r="D186" s="47" t="s">
        <v>39</v>
      </c>
      <c r="E186" s="105" t="s">
        <v>331</v>
      </c>
      <c r="F186" s="50">
        <f t="shared" ref="F186:U188" si="306">+F187</f>
        <v>291630957937</v>
      </c>
      <c r="G186" s="50">
        <f t="shared" si="306"/>
        <v>0</v>
      </c>
      <c r="H186" s="50">
        <f t="shared" si="306"/>
        <v>0</v>
      </c>
      <c r="I186" s="50">
        <f t="shared" si="306"/>
        <v>0</v>
      </c>
      <c r="J186" s="50">
        <f t="shared" si="306"/>
        <v>0</v>
      </c>
      <c r="K186" s="50">
        <f t="shared" si="306"/>
        <v>0</v>
      </c>
      <c r="L186" s="50">
        <f t="shared" si="270"/>
        <v>0</v>
      </c>
      <c r="M186" s="50">
        <f t="shared" si="306"/>
        <v>291630957937</v>
      </c>
      <c r="N186" s="51">
        <f t="shared" si="300"/>
        <v>2.8447939830524748E-2</v>
      </c>
      <c r="O186" s="50">
        <f t="shared" si="306"/>
        <v>0</v>
      </c>
      <c r="P186" s="50">
        <f t="shared" si="306"/>
        <v>291630957937</v>
      </c>
      <c r="Q186" s="50">
        <f t="shared" si="298"/>
        <v>0</v>
      </c>
      <c r="R186" s="50">
        <f t="shared" si="306"/>
        <v>291630957937</v>
      </c>
      <c r="S186" s="50">
        <f t="shared" si="306"/>
        <v>0</v>
      </c>
      <c r="T186" s="50">
        <f t="shared" si="306"/>
        <v>0</v>
      </c>
      <c r="U186" s="50">
        <f t="shared" si="306"/>
        <v>87864081419</v>
      </c>
      <c r="V186" s="50">
        <f t="shared" ref="V186:X188" si="307">+V187</f>
        <v>203766876518</v>
      </c>
      <c r="W186" s="50">
        <f t="shared" si="307"/>
        <v>87864081419</v>
      </c>
      <c r="X186" s="50">
        <f t="shared" si="307"/>
        <v>0</v>
      </c>
      <c r="Y186" s="52">
        <f t="shared" si="219"/>
        <v>1</v>
      </c>
      <c r="Z186" s="52">
        <f t="shared" si="220"/>
        <v>0.3012851654726621</v>
      </c>
      <c r="AA186" s="52">
        <f t="shared" si="221"/>
        <v>0.3012851654726621</v>
      </c>
      <c r="AB186" s="52">
        <f t="shared" si="222"/>
        <v>0.3012851654726621</v>
      </c>
      <c r="AC186" s="53">
        <f t="shared" si="223"/>
        <v>1</v>
      </c>
    </row>
    <row r="187" spans="1:29" ht="76.5" customHeight="1" x14ac:dyDescent="0.25">
      <c r="A187" s="46" t="s">
        <v>332</v>
      </c>
      <c r="B187" s="47" t="s">
        <v>38</v>
      </c>
      <c r="C187" s="47">
        <v>10</v>
      </c>
      <c r="D187" s="47" t="s">
        <v>39</v>
      </c>
      <c r="E187" s="105" t="s">
        <v>258</v>
      </c>
      <c r="F187" s="50">
        <f t="shared" si="306"/>
        <v>291630957937</v>
      </c>
      <c r="G187" s="50">
        <f t="shared" si="306"/>
        <v>0</v>
      </c>
      <c r="H187" s="50">
        <f t="shared" si="306"/>
        <v>0</v>
      </c>
      <c r="I187" s="50">
        <f t="shared" si="306"/>
        <v>0</v>
      </c>
      <c r="J187" s="50">
        <f t="shared" si="306"/>
        <v>0</v>
      </c>
      <c r="K187" s="50">
        <f t="shared" si="306"/>
        <v>0</v>
      </c>
      <c r="L187" s="50">
        <f t="shared" si="270"/>
        <v>0</v>
      </c>
      <c r="M187" s="50">
        <f t="shared" si="306"/>
        <v>291630957937</v>
      </c>
      <c r="N187" s="51">
        <f t="shared" si="300"/>
        <v>2.8447939830524748E-2</v>
      </c>
      <c r="O187" s="50">
        <f t="shared" si="306"/>
        <v>0</v>
      </c>
      <c r="P187" s="50">
        <f t="shared" si="306"/>
        <v>291630957937</v>
      </c>
      <c r="Q187" s="50">
        <f t="shared" si="298"/>
        <v>0</v>
      </c>
      <c r="R187" s="50">
        <f t="shared" si="306"/>
        <v>291630957937</v>
      </c>
      <c r="S187" s="50">
        <f t="shared" si="306"/>
        <v>0</v>
      </c>
      <c r="T187" s="50">
        <f t="shared" si="306"/>
        <v>0</v>
      </c>
      <c r="U187" s="50">
        <f t="shared" si="306"/>
        <v>87864081419</v>
      </c>
      <c r="V187" s="50">
        <f t="shared" si="307"/>
        <v>203766876518</v>
      </c>
      <c r="W187" s="50">
        <f t="shared" si="307"/>
        <v>87864081419</v>
      </c>
      <c r="X187" s="50">
        <f t="shared" si="307"/>
        <v>0</v>
      </c>
      <c r="Y187" s="52">
        <f t="shared" si="219"/>
        <v>1</v>
      </c>
      <c r="Z187" s="52">
        <f t="shared" si="220"/>
        <v>0.3012851654726621</v>
      </c>
      <c r="AA187" s="52">
        <f t="shared" si="221"/>
        <v>0.3012851654726621</v>
      </c>
      <c r="AB187" s="52">
        <f t="shared" si="222"/>
        <v>0.3012851654726621</v>
      </c>
      <c r="AC187" s="53">
        <f t="shared" si="223"/>
        <v>1</v>
      </c>
    </row>
    <row r="188" spans="1:29" ht="42" customHeight="1" x14ac:dyDescent="0.25">
      <c r="A188" s="46" t="s">
        <v>333</v>
      </c>
      <c r="B188" s="47" t="s">
        <v>38</v>
      </c>
      <c r="C188" s="47">
        <v>10</v>
      </c>
      <c r="D188" s="47" t="s">
        <v>39</v>
      </c>
      <c r="E188" s="48" t="s">
        <v>267</v>
      </c>
      <c r="F188" s="50">
        <f t="shared" si="306"/>
        <v>291630957937</v>
      </c>
      <c r="G188" s="50">
        <f t="shared" si="306"/>
        <v>0</v>
      </c>
      <c r="H188" s="50">
        <f t="shared" si="306"/>
        <v>0</v>
      </c>
      <c r="I188" s="50">
        <f t="shared" si="306"/>
        <v>0</v>
      </c>
      <c r="J188" s="50">
        <f t="shared" si="306"/>
        <v>0</v>
      </c>
      <c r="K188" s="50">
        <f t="shared" si="306"/>
        <v>0</v>
      </c>
      <c r="L188" s="50">
        <f t="shared" si="270"/>
        <v>0</v>
      </c>
      <c r="M188" s="50">
        <f t="shared" si="306"/>
        <v>291630957937</v>
      </c>
      <c r="N188" s="51">
        <f t="shared" si="300"/>
        <v>2.8447939830524748E-2</v>
      </c>
      <c r="O188" s="50">
        <f t="shared" si="306"/>
        <v>0</v>
      </c>
      <c r="P188" s="50">
        <f t="shared" si="306"/>
        <v>291630957937</v>
      </c>
      <c r="Q188" s="50">
        <f t="shared" si="298"/>
        <v>0</v>
      </c>
      <c r="R188" s="50">
        <f t="shared" si="306"/>
        <v>291630957937</v>
      </c>
      <c r="S188" s="50">
        <f t="shared" si="306"/>
        <v>0</v>
      </c>
      <c r="T188" s="50">
        <f t="shared" si="306"/>
        <v>0</v>
      </c>
      <c r="U188" s="50">
        <f t="shared" si="306"/>
        <v>87864081419</v>
      </c>
      <c r="V188" s="50">
        <f t="shared" si="307"/>
        <v>203766876518</v>
      </c>
      <c r="W188" s="50">
        <f t="shared" si="307"/>
        <v>87864081419</v>
      </c>
      <c r="X188" s="50">
        <f t="shared" si="307"/>
        <v>0</v>
      </c>
      <c r="Y188" s="52">
        <f t="shared" si="219"/>
        <v>1</v>
      </c>
      <c r="Z188" s="52">
        <f t="shared" si="220"/>
        <v>0.3012851654726621</v>
      </c>
      <c r="AA188" s="52">
        <f t="shared" si="221"/>
        <v>0.3012851654726621</v>
      </c>
      <c r="AB188" s="52">
        <f t="shared" si="222"/>
        <v>0.3012851654726621</v>
      </c>
      <c r="AC188" s="53">
        <f t="shared" si="223"/>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70"/>
        <v>0</v>
      </c>
      <c r="M189" s="58">
        <f>+F189+L189</f>
        <v>291630957937</v>
      </c>
      <c r="N189" s="59">
        <f t="shared" si="300"/>
        <v>2.8447939830524748E-2</v>
      </c>
      <c r="O189" s="57">
        <v>0</v>
      </c>
      <c r="P189" s="57">
        <v>291630957937</v>
      </c>
      <c r="Q189" s="57">
        <f t="shared" ref="Q189" si="308">M189-P189</f>
        <v>0</v>
      </c>
      <c r="R189" s="109">
        <v>291630957937</v>
      </c>
      <c r="S189" s="57">
        <f t="shared" ref="S189" si="309">+M189-R189</f>
        <v>0</v>
      </c>
      <c r="T189" s="57">
        <f>P189-R189</f>
        <v>0</v>
      </c>
      <c r="U189" s="109">
        <v>87864081419</v>
      </c>
      <c r="V189" s="57">
        <f t="shared" ref="V189" si="310">+R189-U189</f>
        <v>203766876518</v>
      </c>
      <c r="W189" s="109">
        <v>87864081419</v>
      </c>
      <c r="X189" s="60">
        <f t="shared" ref="X189" si="311">+U189-W189</f>
        <v>0</v>
      </c>
      <c r="Y189" s="61">
        <f t="shared" si="219"/>
        <v>1</v>
      </c>
      <c r="Z189" s="61">
        <f t="shared" si="220"/>
        <v>0.3012851654726621</v>
      </c>
      <c r="AA189" s="61">
        <f t="shared" si="221"/>
        <v>0.3012851654726621</v>
      </c>
      <c r="AB189" s="61">
        <f t="shared" si="222"/>
        <v>0.3012851654726621</v>
      </c>
      <c r="AC189" s="62">
        <f t="shared" si="223"/>
        <v>1</v>
      </c>
    </row>
    <row r="190" spans="1:29" ht="86.25" customHeight="1" x14ac:dyDescent="0.25">
      <c r="A190" s="46" t="s">
        <v>335</v>
      </c>
      <c r="B190" s="47" t="s">
        <v>38</v>
      </c>
      <c r="C190" s="47">
        <v>11</v>
      </c>
      <c r="D190" s="47" t="s">
        <v>39</v>
      </c>
      <c r="E190" s="105" t="s">
        <v>336</v>
      </c>
      <c r="F190" s="50">
        <f t="shared" ref="F190:U192" si="312">+F191</f>
        <v>358127983982</v>
      </c>
      <c r="G190" s="50">
        <f t="shared" si="312"/>
        <v>0</v>
      </c>
      <c r="H190" s="50">
        <f t="shared" si="312"/>
        <v>0</v>
      </c>
      <c r="I190" s="50">
        <f t="shared" si="312"/>
        <v>0</v>
      </c>
      <c r="J190" s="50">
        <f t="shared" si="312"/>
        <v>0</v>
      </c>
      <c r="K190" s="50">
        <f t="shared" si="312"/>
        <v>0</v>
      </c>
      <c r="L190" s="50">
        <f t="shared" si="270"/>
        <v>0</v>
      </c>
      <c r="M190" s="50">
        <f t="shared" si="312"/>
        <v>358127983982</v>
      </c>
      <c r="N190" s="51">
        <f t="shared" si="300"/>
        <v>3.4934574203017037E-2</v>
      </c>
      <c r="O190" s="50">
        <f t="shared" si="312"/>
        <v>0</v>
      </c>
      <c r="P190" s="50">
        <f t="shared" si="312"/>
        <v>358127983982</v>
      </c>
      <c r="Q190" s="50">
        <f t="shared" si="298"/>
        <v>0</v>
      </c>
      <c r="R190" s="50">
        <f t="shared" si="312"/>
        <v>358127983982</v>
      </c>
      <c r="S190" s="50">
        <f t="shared" si="312"/>
        <v>0</v>
      </c>
      <c r="T190" s="50">
        <f t="shared" si="312"/>
        <v>0</v>
      </c>
      <c r="U190" s="50">
        <f t="shared" si="312"/>
        <v>88666535429</v>
      </c>
      <c r="V190" s="50">
        <f t="shared" ref="V190:X192" si="313">+V191</f>
        <v>269461448553</v>
      </c>
      <c r="W190" s="50">
        <f t="shared" si="313"/>
        <v>88666535429</v>
      </c>
      <c r="X190" s="50">
        <f t="shared" si="313"/>
        <v>0</v>
      </c>
      <c r="Y190" s="52">
        <f t="shared" si="219"/>
        <v>1</v>
      </c>
      <c r="Z190" s="52">
        <f t="shared" si="220"/>
        <v>0.24758337632017191</v>
      </c>
      <c r="AA190" s="52">
        <f t="shared" si="221"/>
        <v>0.24758337632017191</v>
      </c>
      <c r="AB190" s="52">
        <f t="shared" si="222"/>
        <v>0.24758337632017191</v>
      </c>
      <c r="AC190" s="53">
        <f t="shared" si="223"/>
        <v>1</v>
      </c>
    </row>
    <row r="191" spans="1:29" ht="86.25" customHeight="1" x14ac:dyDescent="0.25">
      <c r="A191" s="46" t="s">
        <v>337</v>
      </c>
      <c r="B191" s="47" t="s">
        <v>38</v>
      </c>
      <c r="C191" s="47">
        <v>11</v>
      </c>
      <c r="D191" s="47" t="s">
        <v>39</v>
      </c>
      <c r="E191" s="105" t="s">
        <v>258</v>
      </c>
      <c r="F191" s="50">
        <f t="shared" si="312"/>
        <v>358127983982</v>
      </c>
      <c r="G191" s="50">
        <f t="shared" si="312"/>
        <v>0</v>
      </c>
      <c r="H191" s="50">
        <f t="shared" si="312"/>
        <v>0</v>
      </c>
      <c r="I191" s="50">
        <f t="shared" si="312"/>
        <v>0</v>
      </c>
      <c r="J191" s="50">
        <f t="shared" si="312"/>
        <v>0</v>
      </c>
      <c r="K191" s="50">
        <f t="shared" si="312"/>
        <v>0</v>
      </c>
      <c r="L191" s="50">
        <f t="shared" si="270"/>
        <v>0</v>
      </c>
      <c r="M191" s="50">
        <f t="shared" si="312"/>
        <v>358127983982</v>
      </c>
      <c r="N191" s="51">
        <f t="shared" si="300"/>
        <v>3.4934574203017037E-2</v>
      </c>
      <c r="O191" s="50">
        <f t="shared" si="312"/>
        <v>0</v>
      </c>
      <c r="P191" s="50">
        <f t="shared" si="312"/>
        <v>358127983982</v>
      </c>
      <c r="Q191" s="50">
        <f t="shared" si="298"/>
        <v>0</v>
      </c>
      <c r="R191" s="50">
        <f t="shared" si="312"/>
        <v>358127983982</v>
      </c>
      <c r="S191" s="50">
        <f t="shared" si="312"/>
        <v>0</v>
      </c>
      <c r="T191" s="50">
        <f t="shared" si="312"/>
        <v>0</v>
      </c>
      <c r="U191" s="50">
        <f t="shared" si="312"/>
        <v>88666535429</v>
      </c>
      <c r="V191" s="50">
        <f t="shared" si="313"/>
        <v>269461448553</v>
      </c>
      <c r="W191" s="50">
        <f t="shared" si="313"/>
        <v>88666535429</v>
      </c>
      <c r="X191" s="50">
        <f t="shared" si="313"/>
        <v>0</v>
      </c>
      <c r="Y191" s="52">
        <f t="shared" si="219"/>
        <v>1</v>
      </c>
      <c r="Z191" s="52">
        <f t="shared" si="220"/>
        <v>0.24758337632017191</v>
      </c>
      <c r="AA191" s="52">
        <f t="shared" si="221"/>
        <v>0.24758337632017191</v>
      </c>
      <c r="AB191" s="52">
        <f t="shared" si="222"/>
        <v>0.24758337632017191</v>
      </c>
      <c r="AC191" s="53">
        <f t="shared" si="223"/>
        <v>1</v>
      </c>
    </row>
    <row r="192" spans="1:29" ht="42" customHeight="1" x14ac:dyDescent="0.25">
      <c r="A192" s="46" t="s">
        <v>338</v>
      </c>
      <c r="B192" s="47" t="s">
        <v>38</v>
      </c>
      <c r="C192" s="47">
        <v>11</v>
      </c>
      <c r="D192" s="47" t="s">
        <v>39</v>
      </c>
      <c r="E192" s="105" t="s">
        <v>267</v>
      </c>
      <c r="F192" s="50">
        <f t="shared" si="312"/>
        <v>358127983982</v>
      </c>
      <c r="G192" s="50">
        <f t="shared" si="312"/>
        <v>0</v>
      </c>
      <c r="H192" s="50">
        <f t="shared" si="312"/>
        <v>0</v>
      </c>
      <c r="I192" s="50">
        <f t="shared" si="312"/>
        <v>0</v>
      </c>
      <c r="J192" s="50">
        <f t="shared" si="312"/>
        <v>0</v>
      </c>
      <c r="K192" s="50">
        <f t="shared" si="312"/>
        <v>0</v>
      </c>
      <c r="L192" s="50">
        <f t="shared" si="270"/>
        <v>0</v>
      </c>
      <c r="M192" s="50">
        <f t="shared" si="312"/>
        <v>358127983982</v>
      </c>
      <c r="N192" s="51">
        <f t="shared" si="300"/>
        <v>3.4934574203017037E-2</v>
      </c>
      <c r="O192" s="50">
        <f t="shared" si="312"/>
        <v>0</v>
      </c>
      <c r="P192" s="50">
        <f t="shared" si="312"/>
        <v>358127983982</v>
      </c>
      <c r="Q192" s="50">
        <f t="shared" si="298"/>
        <v>0</v>
      </c>
      <c r="R192" s="50">
        <f t="shared" si="312"/>
        <v>358127983982</v>
      </c>
      <c r="S192" s="50">
        <f t="shared" si="312"/>
        <v>0</v>
      </c>
      <c r="T192" s="50">
        <f t="shared" si="312"/>
        <v>0</v>
      </c>
      <c r="U192" s="50">
        <f t="shared" si="312"/>
        <v>88666535429</v>
      </c>
      <c r="V192" s="50">
        <f t="shared" si="313"/>
        <v>269461448553</v>
      </c>
      <c r="W192" s="50">
        <f t="shared" si="313"/>
        <v>88666535429</v>
      </c>
      <c r="X192" s="50">
        <f t="shared" si="313"/>
        <v>0</v>
      </c>
      <c r="Y192" s="52">
        <f t="shared" si="219"/>
        <v>1</v>
      </c>
      <c r="Z192" s="52">
        <f t="shared" si="220"/>
        <v>0.24758337632017191</v>
      </c>
      <c r="AA192" s="52">
        <f t="shared" si="221"/>
        <v>0.24758337632017191</v>
      </c>
      <c r="AB192" s="52">
        <f t="shared" si="222"/>
        <v>0.24758337632017191</v>
      </c>
      <c r="AC192" s="53">
        <f t="shared" si="223"/>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70"/>
        <v>0</v>
      </c>
      <c r="M193" s="58">
        <f>+F193+L193</f>
        <v>358127983982</v>
      </c>
      <c r="N193" s="59">
        <f t="shared" si="300"/>
        <v>3.4934574203017037E-2</v>
      </c>
      <c r="O193" s="57">
        <v>0</v>
      </c>
      <c r="P193" s="57">
        <v>358127983982</v>
      </c>
      <c r="Q193" s="57">
        <f t="shared" ref="Q193" si="314">M193-P193</f>
        <v>0</v>
      </c>
      <c r="R193" s="109">
        <v>358127983982</v>
      </c>
      <c r="S193" s="57">
        <f t="shared" ref="S193" si="315">+M193-R193</f>
        <v>0</v>
      </c>
      <c r="T193" s="57">
        <f>P193-R193</f>
        <v>0</v>
      </c>
      <c r="U193" s="109">
        <v>88666535429</v>
      </c>
      <c r="V193" s="57">
        <f t="shared" ref="V193" si="316">+R193-U193</f>
        <v>269461448553</v>
      </c>
      <c r="W193" s="109">
        <v>88666535429</v>
      </c>
      <c r="X193" s="60">
        <f t="shared" ref="X193" si="317">+U193-W193</f>
        <v>0</v>
      </c>
      <c r="Y193" s="61">
        <f t="shared" si="219"/>
        <v>1</v>
      </c>
      <c r="Z193" s="61">
        <f t="shared" si="220"/>
        <v>0.24758337632017191</v>
      </c>
      <c r="AA193" s="61">
        <f t="shared" si="221"/>
        <v>0.24758337632017191</v>
      </c>
      <c r="AB193" s="61">
        <f t="shared" si="222"/>
        <v>0.24758337632017191</v>
      </c>
      <c r="AC193" s="62">
        <f t="shared" si="223"/>
        <v>1</v>
      </c>
    </row>
    <row r="194" spans="1:29" ht="78.75" customHeight="1" x14ac:dyDescent="0.25">
      <c r="A194" s="46" t="s">
        <v>340</v>
      </c>
      <c r="B194" s="47" t="s">
        <v>38</v>
      </c>
      <c r="C194" s="47">
        <v>10</v>
      </c>
      <c r="D194" s="47" t="s">
        <v>39</v>
      </c>
      <c r="E194" s="105" t="s">
        <v>341</v>
      </c>
      <c r="F194" s="50">
        <f t="shared" ref="F194:M196" si="318">+F195</f>
        <v>194871742826</v>
      </c>
      <c r="G194" s="50">
        <f t="shared" si="318"/>
        <v>0</v>
      </c>
      <c r="H194" s="50">
        <f t="shared" si="318"/>
        <v>0</v>
      </c>
      <c r="I194" s="50">
        <f t="shared" si="318"/>
        <v>0</v>
      </c>
      <c r="J194" s="50">
        <f t="shared" si="318"/>
        <v>0</v>
      </c>
      <c r="K194" s="50">
        <f t="shared" si="318"/>
        <v>0</v>
      </c>
      <c r="L194" s="50">
        <f t="shared" si="270"/>
        <v>0</v>
      </c>
      <c r="M194" s="50">
        <f t="shared" si="318"/>
        <v>194871742826</v>
      </c>
      <c r="N194" s="51">
        <f t="shared" si="300"/>
        <v>1.9009297414100755E-2</v>
      </c>
      <c r="O194" s="50">
        <f t="shared" ref="O194:X196" si="319">+O195</f>
        <v>0</v>
      </c>
      <c r="P194" s="50">
        <f t="shared" si="319"/>
        <v>194871742826</v>
      </c>
      <c r="Q194" s="50">
        <f t="shared" si="319"/>
        <v>0</v>
      </c>
      <c r="R194" s="50">
        <f t="shared" si="319"/>
        <v>194871742826</v>
      </c>
      <c r="S194" s="50">
        <f t="shared" si="319"/>
        <v>0</v>
      </c>
      <c r="T194" s="50">
        <f t="shared" si="319"/>
        <v>0</v>
      </c>
      <c r="U194" s="50">
        <f t="shared" si="319"/>
        <v>0</v>
      </c>
      <c r="V194" s="50">
        <f t="shared" si="319"/>
        <v>194871742826</v>
      </c>
      <c r="W194" s="50">
        <f t="shared" si="319"/>
        <v>0</v>
      </c>
      <c r="X194" s="50">
        <f t="shared" si="319"/>
        <v>0</v>
      </c>
      <c r="Y194" s="52">
        <f t="shared" si="219"/>
        <v>1</v>
      </c>
      <c r="Z194" s="52">
        <f t="shared" si="220"/>
        <v>0</v>
      </c>
      <c r="AA194" s="52">
        <f t="shared" si="221"/>
        <v>0</v>
      </c>
      <c r="AB194" s="52">
        <f t="shared" si="222"/>
        <v>0</v>
      </c>
      <c r="AC194" s="53" t="s">
        <v>41</v>
      </c>
    </row>
    <row r="195" spans="1:29" ht="78.75" customHeight="1" x14ac:dyDescent="0.25">
      <c r="A195" s="46" t="s">
        <v>342</v>
      </c>
      <c r="B195" s="47" t="s">
        <v>38</v>
      </c>
      <c r="C195" s="47">
        <v>10</v>
      </c>
      <c r="D195" s="47" t="s">
        <v>39</v>
      </c>
      <c r="E195" s="105" t="s">
        <v>258</v>
      </c>
      <c r="F195" s="50">
        <f t="shared" si="318"/>
        <v>194871742826</v>
      </c>
      <c r="G195" s="50">
        <f t="shared" si="318"/>
        <v>0</v>
      </c>
      <c r="H195" s="50">
        <f t="shared" si="318"/>
        <v>0</v>
      </c>
      <c r="I195" s="50">
        <f t="shared" si="318"/>
        <v>0</v>
      </c>
      <c r="J195" s="50">
        <f t="shared" si="318"/>
        <v>0</v>
      </c>
      <c r="K195" s="50">
        <f t="shared" si="318"/>
        <v>0</v>
      </c>
      <c r="L195" s="50">
        <f t="shared" si="270"/>
        <v>0</v>
      </c>
      <c r="M195" s="50">
        <f t="shared" si="318"/>
        <v>194871742826</v>
      </c>
      <c r="N195" s="51">
        <f t="shared" si="300"/>
        <v>1.9009297414100755E-2</v>
      </c>
      <c r="O195" s="50">
        <f t="shared" si="319"/>
        <v>0</v>
      </c>
      <c r="P195" s="50">
        <f t="shared" si="319"/>
        <v>194871742826</v>
      </c>
      <c r="Q195" s="50">
        <f t="shared" si="319"/>
        <v>0</v>
      </c>
      <c r="R195" s="50">
        <f t="shared" si="319"/>
        <v>194871742826</v>
      </c>
      <c r="S195" s="50">
        <f t="shared" si="319"/>
        <v>0</v>
      </c>
      <c r="T195" s="50">
        <f t="shared" si="319"/>
        <v>0</v>
      </c>
      <c r="U195" s="50">
        <f t="shared" si="319"/>
        <v>0</v>
      </c>
      <c r="V195" s="50">
        <f t="shared" si="319"/>
        <v>194871742826</v>
      </c>
      <c r="W195" s="50">
        <f t="shared" si="319"/>
        <v>0</v>
      </c>
      <c r="X195" s="50">
        <f t="shared" si="319"/>
        <v>0</v>
      </c>
      <c r="Y195" s="52">
        <f t="shared" si="219"/>
        <v>1</v>
      </c>
      <c r="Z195" s="52">
        <f t="shared" si="220"/>
        <v>0</v>
      </c>
      <c r="AA195" s="52">
        <f t="shared" si="221"/>
        <v>0</v>
      </c>
      <c r="AB195" s="52">
        <f t="shared" si="222"/>
        <v>0</v>
      </c>
      <c r="AC195" s="53" t="s">
        <v>41</v>
      </c>
    </row>
    <row r="196" spans="1:29" ht="42" customHeight="1" x14ac:dyDescent="0.25">
      <c r="A196" s="46" t="s">
        <v>343</v>
      </c>
      <c r="B196" s="47" t="s">
        <v>38</v>
      </c>
      <c r="C196" s="47">
        <v>10</v>
      </c>
      <c r="D196" s="47" t="s">
        <v>39</v>
      </c>
      <c r="E196" s="48" t="s">
        <v>267</v>
      </c>
      <c r="F196" s="50">
        <f t="shared" si="318"/>
        <v>194871742826</v>
      </c>
      <c r="G196" s="50">
        <f t="shared" si="318"/>
        <v>0</v>
      </c>
      <c r="H196" s="50">
        <f t="shared" si="318"/>
        <v>0</v>
      </c>
      <c r="I196" s="50">
        <f t="shared" si="318"/>
        <v>0</v>
      </c>
      <c r="J196" s="50">
        <f t="shared" si="318"/>
        <v>0</v>
      </c>
      <c r="K196" s="50">
        <f t="shared" si="318"/>
        <v>0</v>
      </c>
      <c r="L196" s="50">
        <f t="shared" si="270"/>
        <v>0</v>
      </c>
      <c r="M196" s="50">
        <f t="shared" si="318"/>
        <v>194871742826</v>
      </c>
      <c r="N196" s="51">
        <f t="shared" si="300"/>
        <v>1.9009297414100755E-2</v>
      </c>
      <c r="O196" s="50">
        <f t="shared" si="319"/>
        <v>0</v>
      </c>
      <c r="P196" s="50">
        <f t="shared" si="319"/>
        <v>194871742826</v>
      </c>
      <c r="Q196" s="50">
        <f t="shared" si="319"/>
        <v>0</v>
      </c>
      <c r="R196" s="50">
        <f t="shared" si="319"/>
        <v>194871742826</v>
      </c>
      <c r="S196" s="50">
        <f t="shared" si="319"/>
        <v>0</v>
      </c>
      <c r="T196" s="50">
        <f t="shared" si="319"/>
        <v>0</v>
      </c>
      <c r="U196" s="50">
        <f t="shared" si="319"/>
        <v>0</v>
      </c>
      <c r="V196" s="50">
        <f t="shared" si="319"/>
        <v>194871742826</v>
      </c>
      <c r="W196" s="50">
        <f t="shared" si="319"/>
        <v>0</v>
      </c>
      <c r="X196" s="50">
        <f t="shared" si="319"/>
        <v>0</v>
      </c>
      <c r="Y196" s="52">
        <f t="shared" si="219"/>
        <v>1</v>
      </c>
      <c r="Z196" s="52">
        <f t="shared" si="220"/>
        <v>0</v>
      </c>
      <c r="AA196" s="52">
        <f t="shared" si="221"/>
        <v>0</v>
      </c>
      <c r="AB196" s="52">
        <f t="shared" si="222"/>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70"/>
        <v>0</v>
      </c>
      <c r="M197" s="58">
        <f>+F197+L197</f>
        <v>194871742826</v>
      </c>
      <c r="N197" s="59">
        <f t="shared" si="300"/>
        <v>1.9009297414100755E-2</v>
      </c>
      <c r="O197" s="57">
        <v>0</v>
      </c>
      <c r="P197" s="57">
        <v>194871742826</v>
      </c>
      <c r="Q197" s="57">
        <f t="shared" ref="Q197" si="320">M197-P197</f>
        <v>0</v>
      </c>
      <c r="R197" s="109">
        <v>194871742826</v>
      </c>
      <c r="S197" s="57">
        <f t="shared" ref="S197" si="321">+M197-R197</f>
        <v>0</v>
      </c>
      <c r="T197" s="57">
        <f>P197-R197</f>
        <v>0</v>
      </c>
      <c r="U197" s="57">
        <v>0</v>
      </c>
      <c r="V197" s="57">
        <f t="shared" ref="V197" si="322">+R197-U197</f>
        <v>194871742826</v>
      </c>
      <c r="W197" s="57">
        <v>0</v>
      </c>
      <c r="X197" s="60">
        <f t="shared" ref="X197" si="323">+U197-W197</f>
        <v>0</v>
      </c>
      <c r="Y197" s="61">
        <f t="shared" si="219"/>
        <v>1</v>
      </c>
      <c r="Z197" s="61">
        <f t="shared" si="220"/>
        <v>0</v>
      </c>
      <c r="AA197" s="61">
        <f t="shared" si="221"/>
        <v>0</v>
      </c>
      <c r="AB197" s="61">
        <f t="shared" si="222"/>
        <v>0</v>
      </c>
      <c r="AC197" s="62" t="s">
        <v>41</v>
      </c>
    </row>
    <row r="198" spans="1:29" ht="84.75" customHeight="1" x14ac:dyDescent="0.25">
      <c r="A198" s="46" t="s">
        <v>345</v>
      </c>
      <c r="B198" s="47" t="s">
        <v>38</v>
      </c>
      <c r="C198" s="47">
        <v>10</v>
      </c>
      <c r="D198" s="47" t="s">
        <v>39</v>
      </c>
      <c r="E198" s="105" t="s">
        <v>346</v>
      </c>
      <c r="F198" s="50">
        <f t="shared" ref="F198:U200" si="324">+F199</f>
        <v>443201573124</v>
      </c>
      <c r="G198" s="50">
        <f t="shared" si="324"/>
        <v>0</v>
      </c>
      <c r="H198" s="50">
        <f t="shared" si="324"/>
        <v>0</v>
      </c>
      <c r="I198" s="50">
        <f t="shared" si="324"/>
        <v>0</v>
      </c>
      <c r="J198" s="50">
        <f t="shared" si="324"/>
        <v>0</v>
      </c>
      <c r="K198" s="50">
        <f t="shared" si="324"/>
        <v>0</v>
      </c>
      <c r="L198" s="50">
        <f t="shared" si="270"/>
        <v>0</v>
      </c>
      <c r="M198" s="50">
        <f t="shared" si="324"/>
        <v>443201573124</v>
      </c>
      <c r="N198" s="51">
        <f t="shared" si="300"/>
        <v>4.3233310256962379E-2</v>
      </c>
      <c r="O198" s="50">
        <f t="shared" si="324"/>
        <v>0</v>
      </c>
      <c r="P198" s="50">
        <f t="shared" si="324"/>
        <v>443201573124</v>
      </c>
      <c r="Q198" s="50">
        <f t="shared" si="324"/>
        <v>0</v>
      </c>
      <c r="R198" s="50">
        <f t="shared" si="324"/>
        <v>443201573124</v>
      </c>
      <c r="S198" s="50">
        <f t="shared" si="324"/>
        <v>0</v>
      </c>
      <c r="T198" s="50">
        <f t="shared" si="324"/>
        <v>0</v>
      </c>
      <c r="U198" s="50">
        <f t="shared" si="324"/>
        <v>98830717629</v>
      </c>
      <c r="V198" s="50">
        <f t="shared" ref="P198:X200" si="325">+V199</f>
        <v>344370855495</v>
      </c>
      <c r="W198" s="50">
        <f t="shared" si="325"/>
        <v>98830717629</v>
      </c>
      <c r="X198" s="50">
        <f t="shared" si="325"/>
        <v>0</v>
      </c>
      <c r="Y198" s="52">
        <f t="shared" si="219"/>
        <v>1</v>
      </c>
      <c r="Z198" s="52">
        <f t="shared" si="220"/>
        <v>0.22299270494996393</v>
      </c>
      <c r="AA198" s="52">
        <f t="shared" si="221"/>
        <v>0.22299270494996393</v>
      </c>
      <c r="AB198" s="52">
        <f t="shared" si="222"/>
        <v>0.22299270494996393</v>
      </c>
      <c r="AC198" s="53">
        <f t="shared" si="223"/>
        <v>1</v>
      </c>
    </row>
    <row r="199" spans="1:29" ht="84.75" customHeight="1" x14ac:dyDescent="0.25">
      <c r="A199" s="46" t="s">
        <v>347</v>
      </c>
      <c r="B199" s="47" t="s">
        <v>38</v>
      </c>
      <c r="C199" s="47">
        <v>10</v>
      </c>
      <c r="D199" s="47" t="s">
        <v>39</v>
      </c>
      <c r="E199" s="105" t="s">
        <v>258</v>
      </c>
      <c r="F199" s="50">
        <f t="shared" si="324"/>
        <v>443201573124</v>
      </c>
      <c r="G199" s="50">
        <f t="shared" si="324"/>
        <v>0</v>
      </c>
      <c r="H199" s="50">
        <f t="shared" si="324"/>
        <v>0</v>
      </c>
      <c r="I199" s="50">
        <f t="shared" si="324"/>
        <v>0</v>
      </c>
      <c r="J199" s="50">
        <f t="shared" si="324"/>
        <v>0</v>
      </c>
      <c r="K199" s="50">
        <f t="shared" si="324"/>
        <v>0</v>
      </c>
      <c r="L199" s="50">
        <f t="shared" si="270"/>
        <v>0</v>
      </c>
      <c r="M199" s="50">
        <f t="shared" si="324"/>
        <v>443201573124</v>
      </c>
      <c r="N199" s="51">
        <f t="shared" si="300"/>
        <v>4.3233310256962379E-2</v>
      </c>
      <c r="O199" s="50">
        <f t="shared" si="324"/>
        <v>0</v>
      </c>
      <c r="P199" s="50">
        <f t="shared" si="325"/>
        <v>443201573124</v>
      </c>
      <c r="Q199" s="50">
        <f t="shared" si="325"/>
        <v>0</v>
      </c>
      <c r="R199" s="50">
        <f t="shared" si="325"/>
        <v>443201573124</v>
      </c>
      <c r="S199" s="50">
        <f t="shared" si="325"/>
        <v>0</v>
      </c>
      <c r="T199" s="50">
        <f t="shared" si="325"/>
        <v>0</v>
      </c>
      <c r="U199" s="50">
        <f t="shared" si="324"/>
        <v>98830717629</v>
      </c>
      <c r="V199" s="50">
        <f t="shared" si="325"/>
        <v>344370855495</v>
      </c>
      <c r="W199" s="50">
        <f t="shared" si="325"/>
        <v>98830717629</v>
      </c>
      <c r="X199" s="50">
        <f t="shared" si="325"/>
        <v>0</v>
      </c>
      <c r="Y199" s="52">
        <f t="shared" si="219"/>
        <v>1</v>
      </c>
      <c r="Z199" s="52">
        <f t="shared" si="220"/>
        <v>0.22299270494996393</v>
      </c>
      <c r="AA199" s="52">
        <f t="shared" si="221"/>
        <v>0.22299270494996393</v>
      </c>
      <c r="AB199" s="52">
        <f t="shared" si="222"/>
        <v>0.22299270494996393</v>
      </c>
      <c r="AC199" s="53">
        <f t="shared" si="223"/>
        <v>1</v>
      </c>
    </row>
    <row r="200" spans="1:29" ht="42" customHeight="1" x14ac:dyDescent="0.25">
      <c r="A200" s="46" t="s">
        <v>348</v>
      </c>
      <c r="B200" s="47" t="s">
        <v>38</v>
      </c>
      <c r="C200" s="47">
        <v>10</v>
      </c>
      <c r="D200" s="47" t="s">
        <v>39</v>
      </c>
      <c r="E200" s="48" t="s">
        <v>267</v>
      </c>
      <c r="F200" s="50">
        <f t="shared" si="324"/>
        <v>443201573124</v>
      </c>
      <c r="G200" s="50">
        <f t="shared" si="324"/>
        <v>0</v>
      </c>
      <c r="H200" s="50">
        <f t="shared" si="324"/>
        <v>0</v>
      </c>
      <c r="I200" s="50">
        <f t="shared" si="324"/>
        <v>0</v>
      </c>
      <c r="J200" s="50">
        <f t="shared" si="324"/>
        <v>0</v>
      </c>
      <c r="K200" s="50">
        <f t="shared" si="324"/>
        <v>0</v>
      </c>
      <c r="L200" s="50">
        <f t="shared" si="270"/>
        <v>0</v>
      </c>
      <c r="M200" s="50">
        <f t="shared" si="324"/>
        <v>443201573124</v>
      </c>
      <c r="N200" s="51">
        <f t="shared" si="300"/>
        <v>4.3233310256962379E-2</v>
      </c>
      <c r="O200" s="50">
        <f t="shared" si="324"/>
        <v>0</v>
      </c>
      <c r="P200" s="50">
        <f t="shared" si="325"/>
        <v>443201573124</v>
      </c>
      <c r="Q200" s="50">
        <f t="shared" si="325"/>
        <v>0</v>
      </c>
      <c r="R200" s="50">
        <f t="shared" si="325"/>
        <v>443201573124</v>
      </c>
      <c r="S200" s="50">
        <f t="shared" si="325"/>
        <v>0</v>
      </c>
      <c r="T200" s="50">
        <f t="shared" si="325"/>
        <v>0</v>
      </c>
      <c r="U200" s="50">
        <f t="shared" si="324"/>
        <v>98830717629</v>
      </c>
      <c r="V200" s="50">
        <f t="shared" si="325"/>
        <v>344370855495</v>
      </c>
      <c r="W200" s="50">
        <f t="shared" si="325"/>
        <v>98830717629</v>
      </c>
      <c r="X200" s="50">
        <f t="shared" si="325"/>
        <v>0</v>
      </c>
      <c r="Y200" s="52">
        <f t="shared" si="219"/>
        <v>1</v>
      </c>
      <c r="Z200" s="52">
        <f t="shared" si="220"/>
        <v>0.22299270494996393</v>
      </c>
      <c r="AA200" s="52">
        <f t="shared" si="221"/>
        <v>0.22299270494996393</v>
      </c>
      <c r="AB200" s="52">
        <f t="shared" si="222"/>
        <v>0.22299270494996393</v>
      </c>
      <c r="AC200" s="53">
        <f t="shared" si="223"/>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70"/>
        <v>0</v>
      </c>
      <c r="M201" s="58">
        <f>+F201+L201</f>
        <v>443201573124</v>
      </c>
      <c r="N201" s="59">
        <f t="shared" si="300"/>
        <v>4.3233310256962379E-2</v>
      </c>
      <c r="O201" s="57">
        <v>0</v>
      </c>
      <c r="P201" s="57">
        <v>443201573124</v>
      </c>
      <c r="Q201" s="57">
        <f t="shared" ref="Q201" si="326">M201-P201</f>
        <v>0</v>
      </c>
      <c r="R201" s="109">
        <v>443201573124</v>
      </c>
      <c r="S201" s="57">
        <f t="shared" ref="S201" si="327">+M201-R201</f>
        <v>0</v>
      </c>
      <c r="T201" s="57">
        <f>P201-R201</f>
        <v>0</v>
      </c>
      <c r="U201" s="109">
        <v>98830717629</v>
      </c>
      <c r="V201" s="57">
        <f t="shared" ref="V201" si="328">+R201-U201</f>
        <v>344370855495</v>
      </c>
      <c r="W201" s="109">
        <v>98830717629</v>
      </c>
      <c r="X201" s="60">
        <f t="shared" ref="X201" si="329">+U201-W201</f>
        <v>0</v>
      </c>
      <c r="Y201" s="61">
        <f t="shared" ref="Y201:Y264" si="330">+R201/M201</f>
        <v>1</v>
      </c>
      <c r="Z201" s="61">
        <f t="shared" ref="Z201:Z264" si="331">+U201/M201</f>
        <v>0.22299270494996393</v>
      </c>
      <c r="AA201" s="61">
        <f t="shared" ref="AA201:AA264" si="332">+W201/M201</f>
        <v>0.22299270494996393</v>
      </c>
      <c r="AB201" s="61">
        <f t="shared" ref="AB201:AB260" si="333">+U201/R201</f>
        <v>0.22299270494996393</v>
      </c>
      <c r="AC201" s="62">
        <f t="shared" ref="AC201:AC217" si="334">+W201/U201</f>
        <v>1</v>
      </c>
    </row>
    <row r="202" spans="1:29" ht="71.25" customHeight="1" x14ac:dyDescent="0.25">
      <c r="A202" s="46" t="s">
        <v>350</v>
      </c>
      <c r="B202" s="47" t="s">
        <v>38</v>
      </c>
      <c r="C202" s="47">
        <v>10</v>
      </c>
      <c r="D202" s="47" t="s">
        <v>39</v>
      </c>
      <c r="E202" s="105" t="s">
        <v>351</v>
      </c>
      <c r="F202" s="50">
        <f t="shared" ref="F202:U208" si="335">+F203</f>
        <v>148478830384</v>
      </c>
      <c r="G202" s="50">
        <f t="shared" si="335"/>
        <v>0</v>
      </c>
      <c r="H202" s="50">
        <f t="shared" si="335"/>
        <v>0</v>
      </c>
      <c r="I202" s="50">
        <f t="shared" si="335"/>
        <v>0</v>
      </c>
      <c r="J202" s="50">
        <f t="shared" si="335"/>
        <v>0</v>
      </c>
      <c r="K202" s="50">
        <f t="shared" si="335"/>
        <v>0</v>
      </c>
      <c r="L202" s="50">
        <f t="shared" si="270"/>
        <v>0</v>
      </c>
      <c r="M202" s="50">
        <f t="shared" si="335"/>
        <v>148478830384</v>
      </c>
      <c r="N202" s="51">
        <f t="shared" si="300"/>
        <v>1.4483773817261196E-2</v>
      </c>
      <c r="O202" s="50">
        <f t="shared" si="335"/>
        <v>0</v>
      </c>
      <c r="P202" s="50">
        <f t="shared" si="335"/>
        <v>148478830384</v>
      </c>
      <c r="Q202" s="50">
        <f t="shared" si="335"/>
        <v>0</v>
      </c>
      <c r="R202" s="50">
        <f t="shared" si="335"/>
        <v>148478830384</v>
      </c>
      <c r="S202" s="50">
        <f t="shared" si="335"/>
        <v>0</v>
      </c>
      <c r="T202" s="50">
        <f t="shared" si="335"/>
        <v>0</v>
      </c>
      <c r="U202" s="50">
        <f t="shared" si="335"/>
        <v>20190328806</v>
      </c>
      <c r="V202" s="50">
        <f t="shared" ref="V202:X204" si="336">+V203</f>
        <v>128288501578</v>
      </c>
      <c r="W202" s="50">
        <f t="shared" si="336"/>
        <v>20190328806</v>
      </c>
      <c r="X202" s="50">
        <f t="shared" si="336"/>
        <v>0</v>
      </c>
      <c r="Y202" s="52">
        <f t="shared" si="330"/>
        <v>1</v>
      </c>
      <c r="Z202" s="52">
        <f t="shared" si="331"/>
        <v>0.13598119512245094</v>
      </c>
      <c r="AA202" s="52">
        <f t="shared" si="332"/>
        <v>0.13598119512245094</v>
      </c>
      <c r="AB202" s="52">
        <f t="shared" si="333"/>
        <v>0.13598119512245094</v>
      </c>
      <c r="AC202" s="53">
        <f t="shared" si="334"/>
        <v>1</v>
      </c>
    </row>
    <row r="203" spans="1:29" ht="87" customHeight="1" x14ac:dyDescent="0.25">
      <c r="A203" s="46" t="s">
        <v>352</v>
      </c>
      <c r="B203" s="47" t="s">
        <v>38</v>
      </c>
      <c r="C203" s="47">
        <v>10</v>
      </c>
      <c r="D203" s="47" t="s">
        <v>39</v>
      </c>
      <c r="E203" s="105" t="s">
        <v>258</v>
      </c>
      <c r="F203" s="50">
        <f t="shared" si="335"/>
        <v>148478830384</v>
      </c>
      <c r="G203" s="50">
        <f t="shared" si="335"/>
        <v>0</v>
      </c>
      <c r="H203" s="50">
        <f t="shared" si="335"/>
        <v>0</v>
      </c>
      <c r="I203" s="50">
        <f t="shared" si="335"/>
        <v>0</v>
      </c>
      <c r="J203" s="50">
        <f t="shared" si="335"/>
        <v>0</v>
      </c>
      <c r="K203" s="50">
        <f t="shared" si="335"/>
        <v>0</v>
      </c>
      <c r="L203" s="50">
        <f t="shared" si="270"/>
        <v>0</v>
      </c>
      <c r="M203" s="50">
        <f t="shared" si="335"/>
        <v>148478830384</v>
      </c>
      <c r="N203" s="51">
        <f t="shared" si="300"/>
        <v>1.4483773817261196E-2</v>
      </c>
      <c r="O203" s="50">
        <f t="shared" si="335"/>
        <v>0</v>
      </c>
      <c r="P203" s="50">
        <f t="shared" si="335"/>
        <v>148478830384</v>
      </c>
      <c r="Q203" s="50">
        <f t="shared" si="335"/>
        <v>0</v>
      </c>
      <c r="R203" s="50">
        <f t="shared" si="335"/>
        <v>148478830384</v>
      </c>
      <c r="S203" s="50">
        <f t="shared" si="335"/>
        <v>0</v>
      </c>
      <c r="T203" s="50">
        <f t="shared" si="335"/>
        <v>0</v>
      </c>
      <c r="U203" s="50">
        <f t="shared" si="335"/>
        <v>20190328806</v>
      </c>
      <c r="V203" s="50">
        <f t="shared" si="336"/>
        <v>128288501578</v>
      </c>
      <c r="W203" s="50">
        <f t="shared" si="336"/>
        <v>20190328806</v>
      </c>
      <c r="X203" s="50">
        <f t="shared" si="336"/>
        <v>0</v>
      </c>
      <c r="Y203" s="52">
        <f t="shared" si="330"/>
        <v>1</v>
      </c>
      <c r="Z203" s="52">
        <f t="shared" si="331"/>
        <v>0.13598119512245094</v>
      </c>
      <c r="AA203" s="52">
        <f t="shared" si="332"/>
        <v>0.13598119512245094</v>
      </c>
      <c r="AB203" s="52">
        <f t="shared" si="333"/>
        <v>0.13598119512245094</v>
      </c>
      <c r="AC203" s="53">
        <f t="shared" si="334"/>
        <v>1</v>
      </c>
    </row>
    <row r="204" spans="1:29" ht="42" customHeight="1" x14ac:dyDescent="0.25">
      <c r="A204" s="46" t="s">
        <v>353</v>
      </c>
      <c r="B204" s="47" t="s">
        <v>38</v>
      </c>
      <c r="C204" s="47">
        <v>10</v>
      </c>
      <c r="D204" s="47" t="s">
        <v>39</v>
      </c>
      <c r="E204" s="105" t="s">
        <v>267</v>
      </c>
      <c r="F204" s="50">
        <f t="shared" si="335"/>
        <v>148478830384</v>
      </c>
      <c r="G204" s="50">
        <f t="shared" si="335"/>
        <v>0</v>
      </c>
      <c r="H204" s="50">
        <f t="shared" si="335"/>
        <v>0</v>
      </c>
      <c r="I204" s="50">
        <f t="shared" si="335"/>
        <v>0</v>
      </c>
      <c r="J204" s="50">
        <f t="shared" si="335"/>
        <v>0</v>
      </c>
      <c r="K204" s="50">
        <f t="shared" si="335"/>
        <v>0</v>
      </c>
      <c r="L204" s="50">
        <f t="shared" si="270"/>
        <v>0</v>
      </c>
      <c r="M204" s="50">
        <f t="shared" si="335"/>
        <v>148478830384</v>
      </c>
      <c r="N204" s="51">
        <f t="shared" si="300"/>
        <v>1.4483773817261196E-2</v>
      </c>
      <c r="O204" s="50">
        <f t="shared" si="335"/>
        <v>0</v>
      </c>
      <c r="P204" s="50">
        <f t="shared" si="335"/>
        <v>148478830384</v>
      </c>
      <c r="Q204" s="50">
        <f t="shared" si="335"/>
        <v>0</v>
      </c>
      <c r="R204" s="50">
        <f t="shared" si="335"/>
        <v>148478830384</v>
      </c>
      <c r="S204" s="50">
        <f t="shared" si="335"/>
        <v>0</v>
      </c>
      <c r="T204" s="50">
        <f t="shared" si="335"/>
        <v>0</v>
      </c>
      <c r="U204" s="50">
        <f t="shared" si="335"/>
        <v>20190328806</v>
      </c>
      <c r="V204" s="50">
        <f t="shared" si="336"/>
        <v>128288501578</v>
      </c>
      <c r="W204" s="50">
        <f t="shared" si="336"/>
        <v>20190328806</v>
      </c>
      <c r="X204" s="50">
        <f t="shared" si="336"/>
        <v>0</v>
      </c>
      <c r="Y204" s="52">
        <f t="shared" si="330"/>
        <v>1</v>
      </c>
      <c r="Z204" s="52">
        <f t="shared" si="331"/>
        <v>0.13598119512245094</v>
      </c>
      <c r="AA204" s="52">
        <f t="shared" si="332"/>
        <v>0.13598119512245094</v>
      </c>
      <c r="AB204" s="52">
        <f t="shared" si="333"/>
        <v>0.13598119512245094</v>
      </c>
      <c r="AC204" s="53">
        <f t="shared" si="334"/>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70"/>
        <v>0</v>
      </c>
      <c r="M205" s="58">
        <f>+F205+L205</f>
        <v>148478830384</v>
      </c>
      <c r="N205" s="59">
        <f t="shared" si="300"/>
        <v>1.4483773817261196E-2</v>
      </c>
      <c r="O205" s="57">
        <v>0</v>
      </c>
      <c r="P205" s="57">
        <v>148478830384</v>
      </c>
      <c r="Q205" s="57">
        <f t="shared" ref="Q205" si="337">M205-P205</f>
        <v>0</v>
      </c>
      <c r="R205" s="109">
        <v>148478830384</v>
      </c>
      <c r="S205" s="57">
        <f t="shared" ref="S205" si="338">+M205-R205</f>
        <v>0</v>
      </c>
      <c r="T205" s="57">
        <f>P205-R205</f>
        <v>0</v>
      </c>
      <c r="U205" s="109">
        <v>20190328806</v>
      </c>
      <c r="V205" s="57">
        <f t="shared" ref="V205" si="339">+R205-U205</f>
        <v>128288501578</v>
      </c>
      <c r="W205" s="109">
        <v>20190328806</v>
      </c>
      <c r="X205" s="60">
        <f t="shared" ref="X205" si="340">+U205-W205</f>
        <v>0</v>
      </c>
      <c r="Y205" s="61">
        <f t="shared" si="330"/>
        <v>1</v>
      </c>
      <c r="Z205" s="61">
        <f t="shared" si="331"/>
        <v>0.13598119512245094</v>
      </c>
      <c r="AA205" s="61">
        <f t="shared" si="332"/>
        <v>0.13598119512245094</v>
      </c>
      <c r="AB205" s="61">
        <f t="shared" si="333"/>
        <v>0.13598119512245094</v>
      </c>
      <c r="AC205" s="62">
        <f t="shared" si="334"/>
        <v>1</v>
      </c>
    </row>
    <row r="206" spans="1:29" ht="94.5" customHeight="1" x14ac:dyDescent="0.25">
      <c r="A206" s="46" t="s">
        <v>355</v>
      </c>
      <c r="B206" s="47" t="s">
        <v>38</v>
      </c>
      <c r="C206" s="47">
        <v>10</v>
      </c>
      <c r="D206" s="47" t="s">
        <v>39</v>
      </c>
      <c r="E206" s="105" t="s">
        <v>356</v>
      </c>
      <c r="F206" s="50">
        <f t="shared" ref="F206:U208" si="341">+F207</f>
        <v>440897072997</v>
      </c>
      <c r="G206" s="50">
        <f t="shared" si="341"/>
        <v>0</v>
      </c>
      <c r="H206" s="50">
        <f t="shared" si="341"/>
        <v>0</v>
      </c>
      <c r="I206" s="50">
        <f t="shared" si="341"/>
        <v>0</v>
      </c>
      <c r="J206" s="50">
        <f t="shared" si="341"/>
        <v>0</v>
      </c>
      <c r="K206" s="50">
        <f t="shared" si="341"/>
        <v>0</v>
      </c>
      <c r="L206" s="50">
        <f t="shared" si="270"/>
        <v>0</v>
      </c>
      <c r="M206" s="50">
        <f t="shared" si="341"/>
        <v>440897072997</v>
      </c>
      <c r="N206" s="51">
        <f t="shared" si="300"/>
        <v>4.3008511485885081E-2</v>
      </c>
      <c r="O206" s="50">
        <f t="shared" si="341"/>
        <v>0</v>
      </c>
      <c r="P206" s="50">
        <f t="shared" si="341"/>
        <v>440897072997</v>
      </c>
      <c r="Q206" s="50">
        <f t="shared" si="335"/>
        <v>0</v>
      </c>
      <c r="R206" s="50">
        <f t="shared" si="341"/>
        <v>440897072997</v>
      </c>
      <c r="S206" s="50">
        <f t="shared" si="341"/>
        <v>0</v>
      </c>
      <c r="T206" s="50">
        <f t="shared" si="341"/>
        <v>0</v>
      </c>
      <c r="U206" s="50">
        <f t="shared" si="341"/>
        <v>91537433236</v>
      </c>
      <c r="V206" s="50">
        <f t="shared" ref="P206:X208" si="342">+V207</f>
        <v>349359639761</v>
      </c>
      <c r="W206" s="50">
        <f t="shared" si="342"/>
        <v>91537433236</v>
      </c>
      <c r="X206" s="50">
        <f t="shared" si="342"/>
        <v>0</v>
      </c>
      <c r="Y206" s="52">
        <f t="shared" si="330"/>
        <v>1</v>
      </c>
      <c r="Z206" s="52">
        <f t="shared" si="331"/>
        <v>0.20761633234209032</v>
      </c>
      <c r="AA206" s="52">
        <f t="shared" si="332"/>
        <v>0.20761633234209032</v>
      </c>
      <c r="AB206" s="52">
        <f t="shared" si="333"/>
        <v>0.20761633234209032</v>
      </c>
      <c r="AC206" s="53">
        <f t="shared" si="334"/>
        <v>1</v>
      </c>
    </row>
    <row r="207" spans="1:29" ht="78" customHeight="1" x14ac:dyDescent="0.25">
      <c r="A207" s="46" t="s">
        <v>357</v>
      </c>
      <c r="B207" s="47" t="s">
        <v>38</v>
      </c>
      <c r="C207" s="47">
        <v>10</v>
      </c>
      <c r="D207" s="47" t="s">
        <v>39</v>
      </c>
      <c r="E207" s="105" t="s">
        <v>258</v>
      </c>
      <c r="F207" s="50">
        <f t="shared" si="341"/>
        <v>440897072997</v>
      </c>
      <c r="G207" s="50">
        <f t="shared" si="341"/>
        <v>0</v>
      </c>
      <c r="H207" s="50">
        <f t="shared" si="341"/>
        <v>0</v>
      </c>
      <c r="I207" s="50">
        <f t="shared" si="341"/>
        <v>0</v>
      </c>
      <c r="J207" s="50">
        <f t="shared" si="341"/>
        <v>0</v>
      </c>
      <c r="K207" s="50">
        <f t="shared" si="341"/>
        <v>0</v>
      </c>
      <c r="L207" s="50">
        <f t="shared" si="270"/>
        <v>0</v>
      </c>
      <c r="M207" s="50">
        <f t="shared" si="341"/>
        <v>440897072997</v>
      </c>
      <c r="N207" s="51">
        <f t="shared" si="300"/>
        <v>4.3008511485885081E-2</v>
      </c>
      <c r="O207" s="50">
        <f t="shared" si="341"/>
        <v>0</v>
      </c>
      <c r="P207" s="50">
        <f t="shared" si="342"/>
        <v>440897072997</v>
      </c>
      <c r="Q207" s="50">
        <f t="shared" si="335"/>
        <v>0</v>
      </c>
      <c r="R207" s="50">
        <f t="shared" si="342"/>
        <v>440897072997</v>
      </c>
      <c r="S207" s="50">
        <f t="shared" si="342"/>
        <v>0</v>
      </c>
      <c r="T207" s="50">
        <f t="shared" si="342"/>
        <v>0</v>
      </c>
      <c r="U207" s="50">
        <f t="shared" si="341"/>
        <v>91537433236</v>
      </c>
      <c r="V207" s="50">
        <f t="shared" si="342"/>
        <v>349359639761</v>
      </c>
      <c r="W207" s="50">
        <f t="shared" si="342"/>
        <v>91537433236</v>
      </c>
      <c r="X207" s="50">
        <f t="shared" si="342"/>
        <v>0</v>
      </c>
      <c r="Y207" s="52">
        <f t="shared" si="330"/>
        <v>1</v>
      </c>
      <c r="Z207" s="52">
        <f t="shared" si="331"/>
        <v>0.20761633234209032</v>
      </c>
      <c r="AA207" s="52">
        <f t="shared" si="332"/>
        <v>0.20761633234209032</v>
      </c>
      <c r="AB207" s="52">
        <f t="shared" si="333"/>
        <v>0.20761633234209032</v>
      </c>
      <c r="AC207" s="53">
        <f t="shared" si="334"/>
        <v>1</v>
      </c>
    </row>
    <row r="208" spans="1:29" ht="42" customHeight="1" x14ac:dyDescent="0.25">
      <c r="A208" s="46" t="s">
        <v>358</v>
      </c>
      <c r="B208" s="47" t="s">
        <v>38</v>
      </c>
      <c r="C208" s="47">
        <v>10</v>
      </c>
      <c r="D208" s="47" t="s">
        <v>39</v>
      </c>
      <c r="E208" s="48" t="s">
        <v>267</v>
      </c>
      <c r="F208" s="50">
        <f t="shared" si="341"/>
        <v>440897072997</v>
      </c>
      <c r="G208" s="50">
        <f t="shared" si="341"/>
        <v>0</v>
      </c>
      <c r="H208" s="50">
        <f t="shared" si="341"/>
        <v>0</v>
      </c>
      <c r="I208" s="50">
        <f t="shared" si="341"/>
        <v>0</v>
      </c>
      <c r="J208" s="50">
        <f t="shared" si="341"/>
        <v>0</v>
      </c>
      <c r="K208" s="50">
        <f t="shared" si="341"/>
        <v>0</v>
      </c>
      <c r="L208" s="50">
        <f t="shared" si="270"/>
        <v>0</v>
      </c>
      <c r="M208" s="50">
        <f t="shared" si="341"/>
        <v>440897072997</v>
      </c>
      <c r="N208" s="51">
        <f t="shared" si="300"/>
        <v>4.3008511485885081E-2</v>
      </c>
      <c r="O208" s="50">
        <f t="shared" si="341"/>
        <v>0</v>
      </c>
      <c r="P208" s="50">
        <f t="shared" si="342"/>
        <v>440897072997</v>
      </c>
      <c r="Q208" s="50">
        <f t="shared" si="335"/>
        <v>0</v>
      </c>
      <c r="R208" s="50">
        <f t="shared" si="342"/>
        <v>440897072997</v>
      </c>
      <c r="S208" s="50">
        <f t="shared" si="342"/>
        <v>0</v>
      </c>
      <c r="T208" s="50">
        <f t="shared" si="342"/>
        <v>0</v>
      </c>
      <c r="U208" s="50">
        <f t="shared" si="341"/>
        <v>91537433236</v>
      </c>
      <c r="V208" s="50">
        <f t="shared" si="342"/>
        <v>349359639761</v>
      </c>
      <c r="W208" s="50">
        <f t="shared" si="342"/>
        <v>91537433236</v>
      </c>
      <c r="X208" s="50">
        <f t="shared" si="342"/>
        <v>0</v>
      </c>
      <c r="Y208" s="52">
        <f t="shared" si="330"/>
        <v>1</v>
      </c>
      <c r="Z208" s="52">
        <f t="shared" si="331"/>
        <v>0.20761633234209032</v>
      </c>
      <c r="AA208" s="52">
        <f t="shared" si="332"/>
        <v>0.20761633234209032</v>
      </c>
      <c r="AB208" s="52">
        <f t="shared" si="333"/>
        <v>0.20761633234209032</v>
      </c>
      <c r="AC208" s="53">
        <f t="shared" si="334"/>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70"/>
        <v>0</v>
      </c>
      <c r="M209" s="58">
        <f>+F209+L209</f>
        <v>440897072997</v>
      </c>
      <c r="N209" s="59">
        <f t="shared" si="300"/>
        <v>4.3008511485885081E-2</v>
      </c>
      <c r="O209" s="57">
        <v>0</v>
      </c>
      <c r="P209" s="57">
        <v>440897072997</v>
      </c>
      <c r="Q209" s="57">
        <f t="shared" ref="Q209" si="343">M209-P209</f>
        <v>0</v>
      </c>
      <c r="R209" s="109">
        <v>440897072997</v>
      </c>
      <c r="S209" s="57">
        <f t="shared" ref="S209" si="344">+M209-R209</f>
        <v>0</v>
      </c>
      <c r="T209" s="57">
        <f>P209-R209</f>
        <v>0</v>
      </c>
      <c r="U209" s="109">
        <v>91537433236</v>
      </c>
      <c r="V209" s="57">
        <f t="shared" ref="V209" si="345">+R209-U209</f>
        <v>349359639761</v>
      </c>
      <c r="W209" s="109">
        <v>91537433236</v>
      </c>
      <c r="X209" s="60">
        <f t="shared" ref="X209" si="346">+U209-W209</f>
        <v>0</v>
      </c>
      <c r="Y209" s="61">
        <f t="shared" si="330"/>
        <v>1</v>
      </c>
      <c r="Z209" s="61">
        <f t="shared" si="331"/>
        <v>0.20761633234209032</v>
      </c>
      <c r="AA209" s="61">
        <f t="shared" si="332"/>
        <v>0.20761633234209032</v>
      </c>
      <c r="AB209" s="61">
        <f t="shared" si="333"/>
        <v>0.20761633234209032</v>
      </c>
      <c r="AC209" s="62">
        <f t="shared" si="334"/>
        <v>1</v>
      </c>
    </row>
    <row r="210" spans="1:29" ht="75.75" customHeight="1" x14ac:dyDescent="0.25">
      <c r="A210" s="46" t="s">
        <v>360</v>
      </c>
      <c r="B210" s="47" t="s">
        <v>38</v>
      </c>
      <c r="C210" s="47">
        <v>10</v>
      </c>
      <c r="D210" s="47" t="s">
        <v>39</v>
      </c>
      <c r="E210" s="105" t="s">
        <v>361</v>
      </c>
      <c r="F210" s="50">
        <f t="shared" ref="F210:U216" si="347">+F211</f>
        <v>80015521846</v>
      </c>
      <c r="G210" s="50">
        <f t="shared" si="347"/>
        <v>0</v>
      </c>
      <c r="H210" s="50">
        <f t="shared" si="347"/>
        <v>0</v>
      </c>
      <c r="I210" s="50">
        <f t="shared" si="347"/>
        <v>0</v>
      </c>
      <c r="J210" s="50">
        <f t="shared" si="347"/>
        <v>0</v>
      </c>
      <c r="K210" s="50">
        <f t="shared" si="347"/>
        <v>0</v>
      </c>
      <c r="L210" s="50">
        <f t="shared" si="270"/>
        <v>0</v>
      </c>
      <c r="M210" s="50">
        <f t="shared" si="347"/>
        <v>80015521846</v>
      </c>
      <c r="N210" s="51">
        <f t="shared" si="300"/>
        <v>7.8053330383216117E-3</v>
      </c>
      <c r="O210" s="50">
        <f t="shared" si="347"/>
        <v>0</v>
      </c>
      <c r="P210" s="50">
        <f t="shared" si="347"/>
        <v>80015521846</v>
      </c>
      <c r="Q210" s="50">
        <f t="shared" si="347"/>
        <v>0</v>
      </c>
      <c r="R210" s="50">
        <f t="shared" si="347"/>
        <v>80015521846</v>
      </c>
      <c r="S210" s="50">
        <f t="shared" si="347"/>
        <v>0</v>
      </c>
      <c r="T210" s="50">
        <f t="shared" si="347"/>
        <v>0</v>
      </c>
      <c r="U210" s="50">
        <f t="shared" si="347"/>
        <v>16817128222</v>
      </c>
      <c r="V210" s="50">
        <f t="shared" ref="V210:X212" si="348">+V211</f>
        <v>63198393624</v>
      </c>
      <c r="W210" s="50">
        <f t="shared" si="348"/>
        <v>16817128222</v>
      </c>
      <c r="X210" s="50">
        <f t="shared" si="348"/>
        <v>0</v>
      </c>
      <c r="Y210" s="52">
        <f t="shared" si="330"/>
        <v>1</v>
      </c>
      <c r="Z210" s="52">
        <f t="shared" si="331"/>
        <v>0.21017332430033628</v>
      </c>
      <c r="AA210" s="52">
        <f t="shared" si="332"/>
        <v>0.21017332430033628</v>
      </c>
      <c r="AB210" s="52">
        <f t="shared" si="333"/>
        <v>0.21017332430033628</v>
      </c>
      <c r="AC210" s="53">
        <f t="shared" si="334"/>
        <v>1</v>
      </c>
    </row>
    <row r="211" spans="1:29" ht="75.75" customHeight="1" x14ac:dyDescent="0.25">
      <c r="A211" s="46" t="s">
        <v>362</v>
      </c>
      <c r="B211" s="47" t="s">
        <v>38</v>
      </c>
      <c r="C211" s="47">
        <v>10</v>
      </c>
      <c r="D211" s="47" t="s">
        <v>39</v>
      </c>
      <c r="E211" s="105" t="s">
        <v>258</v>
      </c>
      <c r="F211" s="50">
        <f t="shared" si="347"/>
        <v>80015521846</v>
      </c>
      <c r="G211" s="50">
        <f t="shared" si="347"/>
        <v>0</v>
      </c>
      <c r="H211" s="50">
        <f t="shared" si="347"/>
        <v>0</v>
      </c>
      <c r="I211" s="50">
        <f t="shared" si="347"/>
        <v>0</v>
      </c>
      <c r="J211" s="50">
        <f t="shared" si="347"/>
        <v>0</v>
      </c>
      <c r="K211" s="50">
        <f t="shared" si="347"/>
        <v>0</v>
      </c>
      <c r="L211" s="50">
        <f t="shared" si="270"/>
        <v>0</v>
      </c>
      <c r="M211" s="50">
        <f t="shared" si="347"/>
        <v>80015521846</v>
      </c>
      <c r="N211" s="51">
        <f t="shared" si="300"/>
        <v>7.8053330383216117E-3</v>
      </c>
      <c r="O211" s="50">
        <f t="shared" si="347"/>
        <v>0</v>
      </c>
      <c r="P211" s="50">
        <f t="shared" si="347"/>
        <v>80015521846</v>
      </c>
      <c r="Q211" s="50">
        <f t="shared" si="347"/>
        <v>0</v>
      </c>
      <c r="R211" s="50">
        <f t="shared" si="347"/>
        <v>80015521846</v>
      </c>
      <c r="S211" s="50">
        <f t="shared" si="347"/>
        <v>0</v>
      </c>
      <c r="T211" s="50">
        <f t="shared" si="347"/>
        <v>0</v>
      </c>
      <c r="U211" s="50">
        <f t="shared" si="347"/>
        <v>16817128222</v>
      </c>
      <c r="V211" s="50">
        <f t="shared" si="348"/>
        <v>63198393624</v>
      </c>
      <c r="W211" s="50">
        <f t="shared" si="348"/>
        <v>16817128222</v>
      </c>
      <c r="X211" s="50">
        <f t="shared" si="348"/>
        <v>0</v>
      </c>
      <c r="Y211" s="52">
        <f t="shared" si="330"/>
        <v>1</v>
      </c>
      <c r="Z211" s="52">
        <f t="shared" si="331"/>
        <v>0.21017332430033628</v>
      </c>
      <c r="AA211" s="52">
        <f t="shared" si="332"/>
        <v>0.21017332430033628</v>
      </c>
      <c r="AB211" s="52">
        <f t="shared" si="333"/>
        <v>0.21017332430033628</v>
      </c>
      <c r="AC211" s="53">
        <f t="shared" si="334"/>
        <v>1</v>
      </c>
    </row>
    <row r="212" spans="1:29" ht="42" customHeight="1" x14ac:dyDescent="0.25">
      <c r="A212" s="46" t="s">
        <v>363</v>
      </c>
      <c r="B212" s="47" t="s">
        <v>38</v>
      </c>
      <c r="C212" s="47">
        <v>10</v>
      </c>
      <c r="D212" s="47" t="s">
        <v>39</v>
      </c>
      <c r="E212" s="105" t="s">
        <v>267</v>
      </c>
      <c r="F212" s="50">
        <f t="shared" si="347"/>
        <v>80015521846</v>
      </c>
      <c r="G212" s="50">
        <f t="shared" si="347"/>
        <v>0</v>
      </c>
      <c r="H212" s="50">
        <f t="shared" si="347"/>
        <v>0</v>
      </c>
      <c r="I212" s="50">
        <f t="shared" si="347"/>
        <v>0</v>
      </c>
      <c r="J212" s="50">
        <f t="shared" si="347"/>
        <v>0</v>
      </c>
      <c r="K212" s="50">
        <f t="shared" si="347"/>
        <v>0</v>
      </c>
      <c r="L212" s="50">
        <f t="shared" si="270"/>
        <v>0</v>
      </c>
      <c r="M212" s="50">
        <f t="shared" si="347"/>
        <v>80015521846</v>
      </c>
      <c r="N212" s="51">
        <f t="shared" si="300"/>
        <v>7.8053330383216117E-3</v>
      </c>
      <c r="O212" s="50">
        <f t="shared" si="347"/>
        <v>0</v>
      </c>
      <c r="P212" s="50">
        <f t="shared" si="347"/>
        <v>80015521846</v>
      </c>
      <c r="Q212" s="50">
        <f t="shared" si="347"/>
        <v>0</v>
      </c>
      <c r="R212" s="50">
        <f t="shared" si="347"/>
        <v>80015521846</v>
      </c>
      <c r="S212" s="50">
        <f t="shared" si="347"/>
        <v>0</v>
      </c>
      <c r="T212" s="50">
        <f t="shared" si="347"/>
        <v>0</v>
      </c>
      <c r="U212" s="50">
        <f t="shared" si="347"/>
        <v>16817128222</v>
      </c>
      <c r="V212" s="50">
        <f t="shared" si="348"/>
        <v>63198393624</v>
      </c>
      <c r="W212" s="50">
        <f t="shared" si="348"/>
        <v>16817128222</v>
      </c>
      <c r="X212" s="50">
        <f t="shared" si="348"/>
        <v>0</v>
      </c>
      <c r="Y212" s="52">
        <f t="shared" si="330"/>
        <v>1</v>
      </c>
      <c r="Z212" s="52">
        <f t="shared" si="331"/>
        <v>0.21017332430033628</v>
      </c>
      <c r="AA212" s="52">
        <f t="shared" si="332"/>
        <v>0.21017332430033628</v>
      </c>
      <c r="AB212" s="52">
        <f t="shared" si="333"/>
        <v>0.21017332430033628</v>
      </c>
      <c r="AC212" s="53">
        <f t="shared" si="334"/>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70"/>
        <v>0</v>
      </c>
      <c r="M213" s="58">
        <f>+F213+L213</f>
        <v>80015521846</v>
      </c>
      <c r="N213" s="59">
        <f t="shared" si="300"/>
        <v>7.8053330383216117E-3</v>
      </c>
      <c r="O213" s="57">
        <v>0</v>
      </c>
      <c r="P213" s="57">
        <v>80015521846</v>
      </c>
      <c r="Q213" s="57">
        <f t="shared" ref="Q213" si="349">M213-P213</f>
        <v>0</v>
      </c>
      <c r="R213" s="109">
        <v>80015521846</v>
      </c>
      <c r="S213" s="57">
        <f t="shared" ref="S213" si="350">+M213-R213</f>
        <v>0</v>
      </c>
      <c r="T213" s="57">
        <f>P213-R213</f>
        <v>0</v>
      </c>
      <c r="U213" s="109">
        <v>16817128222</v>
      </c>
      <c r="V213" s="57">
        <f t="shared" ref="V213" si="351">+R213-U213</f>
        <v>63198393624</v>
      </c>
      <c r="W213" s="109">
        <v>16817128222</v>
      </c>
      <c r="X213" s="60">
        <f t="shared" ref="X213" si="352">+U213-W213</f>
        <v>0</v>
      </c>
      <c r="Y213" s="61">
        <f t="shared" si="330"/>
        <v>1</v>
      </c>
      <c r="Z213" s="61">
        <f t="shared" si="331"/>
        <v>0.21017332430033628</v>
      </c>
      <c r="AA213" s="61">
        <f t="shared" si="332"/>
        <v>0.21017332430033628</v>
      </c>
      <c r="AB213" s="61">
        <f t="shared" si="333"/>
        <v>0.21017332430033628</v>
      </c>
      <c r="AC213" s="62">
        <f t="shared" si="334"/>
        <v>1</v>
      </c>
    </row>
    <row r="214" spans="1:29" ht="67.5" customHeight="1" x14ac:dyDescent="0.25">
      <c r="A214" s="46" t="s">
        <v>365</v>
      </c>
      <c r="B214" s="115" t="s">
        <v>38</v>
      </c>
      <c r="C214" s="47">
        <v>10</v>
      </c>
      <c r="D214" s="47" t="s">
        <v>39</v>
      </c>
      <c r="E214" s="105" t="s">
        <v>366</v>
      </c>
      <c r="F214" s="50">
        <f t="shared" ref="F214:U216" si="353">+F215</f>
        <v>46376806594</v>
      </c>
      <c r="G214" s="50">
        <f t="shared" si="353"/>
        <v>0</v>
      </c>
      <c r="H214" s="50">
        <f t="shared" si="353"/>
        <v>0</v>
      </c>
      <c r="I214" s="50">
        <f t="shared" si="353"/>
        <v>0</v>
      </c>
      <c r="J214" s="50">
        <f t="shared" si="353"/>
        <v>0</v>
      </c>
      <c r="K214" s="50">
        <f t="shared" si="353"/>
        <v>0</v>
      </c>
      <c r="L214" s="50">
        <f t="shared" si="270"/>
        <v>0</v>
      </c>
      <c r="M214" s="50">
        <f t="shared" si="353"/>
        <v>46376806594</v>
      </c>
      <c r="N214" s="51">
        <f t="shared" si="300"/>
        <v>4.523952507823276E-3</v>
      </c>
      <c r="O214" s="50">
        <f t="shared" si="353"/>
        <v>0</v>
      </c>
      <c r="P214" s="50">
        <f t="shared" si="353"/>
        <v>42295246645</v>
      </c>
      <c r="Q214" s="50">
        <f t="shared" si="347"/>
        <v>4081559949</v>
      </c>
      <c r="R214" s="50">
        <f t="shared" si="353"/>
        <v>42277796712.07</v>
      </c>
      <c r="S214" s="50">
        <f t="shared" si="353"/>
        <v>4099009881.9300003</v>
      </c>
      <c r="T214" s="50">
        <f t="shared" si="353"/>
        <v>17449932.930000305</v>
      </c>
      <c r="U214" s="50">
        <f t="shared" si="353"/>
        <v>1908618927.0699999</v>
      </c>
      <c r="V214" s="50">
        <f t="shared" ref="V214:X216" si="354">+V215</f>
        <v>40369177785</v>
      </c>
      <c r="W214" s="50">
        <f t="shared" si="354"/>
        <v>1791572927.0699999</v>
      </c>
      <c r="X214" s="50">
        <f t="shared" si="354"/>
        <v>117046000</v>
      </c>
      <c r="Y214" s="52">
        <f t="shared" si="330"/>
        <v>0.91161508989149953</v>
      </c>
      <c r="Z214" s="52">
        <f t="shared" si="331"/>
        <v>4.1154600052107242E-2</v>
      </c>
      <c r="AA214" s="52">
        <f t="shared" si="332"/>
        <v>3.8630795404998509E-2</v>
      </c>
      <c r="AB214" s="52">
        <f t="shared" si="333"/>
        <v>4.5144711302448341E-2</v>
      </c>
      <c r="AC214" s="53">
        <f t="shared" si="334"/>
        <v>0.93867502918475076</v>
      </c>
    </row>
    <row r="215" spans="1:29" ht="67.5" customHeight="1" x14ac:dyDescent="0.25">
      <c r="A215" s="46" t="s">
        <v>367</v>
      </c>
      <c r="B215" s="115" t="s">
        <v>38</v>
      </c>
      <c r="C215" s="47">
        <v>10</v>
      </c>
      <c r="D215" s="47" t="s">
        <v>39</v>
      </c>
      <c r="E215" s="105" t="s">
        <v>258</v>
      </c>
      <c r="F215" s="50">
        <f t="shared" si="353"/>
        <v>46376806594</v>
      </c>
      <c r="G215" s="50">
        <f t="shared" si="353"/>
        <v>0</v>
      </c>
      <c r="H215" s="50">
        <f t="shared" si="353"/>
        <v>0</v>
      </c>
      <c r="I215" s="50">
        <f t="shared" si="353"/>
        <v>0</v>
      </c>
      <c r="J215" s="50">
        <f t="shared" si="353"/>
        <v>0</v>
      </c>
      <c r="K215" s="50">
        <f t="shared" si="353"/>
        <v>0</v>
      </c>
      <c r="L215" s="50">
        <f t="shared" si="270"/>
        <v>0</v>
      </c>
      <c r="M215" s="50">
        <f t="shared" si="353"/>
        <v>46376806594</v>
      </c>
      <c r="N215" s="51">
        <f t="shared" si="300"/>
        <v>4.523952507823276E-3</v>
      </c>
      <c r="O215" s="50">
        <f t="shared" si="353"/>
        <v>0</v>
      </c>
      <c r="P215" s="50">
        <f t="shared" si="353"/>
        <v>42295246645</v>
      </c>
      <c r="Q215" s="50">
        <f t="shared" si="347"/>
        <v>4081559949</v>
      </c>
      <c r="R215" s="50">
        <f t="shared" si="353"/>
        <v>42277796712.07</v>
      </c>
      <c r="S215" s="50">
        <f t="shared" si="353"/>
        <v>4099009881.9300003</v>
      </c>
      <c r="T215" s="50">
        <f t="shared" si="353"/>
        <v>17449932.930000305</v>
      </c>
      <c r="U215" s="50">
        <f t="shared" si="353"/>
        <v>1908618927.0699999</v>
      </c>
      <c r="V215" s="50">
        <f t="shared" si="354"/>
        <v>40369177785</v>
      </c>
      <c r="W215" s="50">
        <f t="shared" si="354"/>
        <v>1791572927.0699999</v>
      </c>
      <c r="X215" s="50">
        <f t="shared" si="354"/>
        <v>117046000</v>
      </c>
      <c r="Y215" s="52">
        <f t="shared" si="330"/>
        <v>0.91161508989149953</v>
      </c>
      <c r="Z215" s="52">
        <f t="shared" si="331"/>
        <v>4.1154600052107242E-2</v>
      </c>
      <c r="AA215" s="52">
        <f t="shared" si="332"/>
        <v>3.8630795404998509E-2</v>
      </c>
      <c r="AB215" s="52">
        <f t="shared" si="333"/>
        <v>4.5144711302448341E-2</v>
      </c>
      <c r="AC215" s="53">
        <f t="shared" si="334"/>
        <v>0.93867502918475076</v>
      </c>
    </row>
    <row r="216" spans="1:29" ht="41.25" customHeight="1" x14ac:dyDescent="0.25">
      <c r="A216" s="46" t="s">
        <v>368</v>
      </c>
      <c r="B216" s="115" t="s">
        <v>38</v>
      </c>
      <c r="C216" s="47">
        <v>10</v>
      </c>
      <c r="D216" s="47" t="s">
        <v>39</v>
      </c>
      <c r="E216" s="48" t="s">
        <v>267</v>
      </c>
      <c r="F216" s="50">
        <f t="shared" si="353"/>
        <v>46376806594</v>
      </c>
      <c r="G216" s="50">
        <f t="shared" si="353"/>
        <v>0</v>
      </c>
      <c r="H216" s="50">
        <f t="shared" si="353"/>
        <v>0</v>
      </c>
      <c r="I216" s="50">
        <f t="shared" si="353"/>
        <v>0</v>
      </c>
      <c r="J216" s="50">
        <f t="shared" si="353"/>
        <v>0</v>
      </c>
      <c r="K216" s="50">
        <f t="shared" si="353"/>
        <v>0</v>
      </c>
      <c r="L216" s="50">
        <f t="shared" si="270"/>
        <v>0</v>
      </c>
      <c r="M216" s="50">
        <f t="shared" si="353"/>
        <v>46376806594</v>
      </c>
      <c r="N216" s="51">
        <f t="shared" si="300"/>
        <v>4.523952507823276E-3</v>
      </c>
      <c r="O216" s="50">
        <f t="shared" si="353"/>
        <v>0</v>
      </c>
      <c r="P216" s="50">
        <f t="shared" si="353"/>
        <v>42295246645</v>
      </c>
      <c r="Q216" s="50">
        <f t="shared" si="347"/>
        <v>4081559949</v>
      </c>
      <c r="R216" s="50">
        <f t="shared" si="353"/>
        <v>42277796712.07</v>
      </c>
      <c r="S216" s="50">
        <f t="shared" si="353"/>
        <v>4099009881.9300003</v>
      </c>
      <c r="T216" s="50">
        <f t="shared" si="353"/>
        <v>17449932.930000305</v>
      </c>
      <c r="U216" s="50">
        <f t="shared" si="353"/>
        <v>1908618927.0699999</v>
      </c>
      <c r="V216" s="50">
        <f t="shared" si="354"/>
        <v>40369177785</v>
      </c>
      <c r="W216" s="50">
        <f t="shared" si="354"/>
        <v>1791572927.0699999</v>
      </c>
      <c r="X216" s="50">
        <f t="shared" si="354"/>
        <v>117046000</v>
      </c>
      <c r="Y216" s="52">
        <f t="shared" si="330"/>
        <v>0.91161508989149953</v>
      </c>
      <c r="Z216" s="52">
        <f t="shared" si="331"/>
        <v>4.1154600052107242E-2</v>
      </c>
      <c r="AA216" s="52">
        <f t="shared" si="332"/>
        <v>3.8630795404998509E-2</v>
      </c>
      <c r="AB216" s="52">
        <f t="shared" si="333"/>
        <v>4.5144711302448341E-2</v>
      </c>
      <c r="AC216" s="53">
        <f t="shared" si="334"/>
        <v>0.93867502918475076</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70"/>
        <v>0</v>
      </c>
      <c r="M217" s="58">
        <f>+F217+L217</f>
        <v>46376806594</v>
      </c>
      <c r="N217" s="59">
        <f t="shared" si="300"/>
        <v>4.523952507823276E-3</v>
      </c>
      <c r="O217" s="57">
        <v>0</v>
      </c>
      <c r="P217" s="57">
        <v>42295246645</v>
      </c>
      <c r="Q217" s="57">
        <f t="shared" ref="Q217" si="355">M217-P217</f>
        <v>4081559949</v>
      </c>
      <c r="R217" s="57">
        <v>42277796712.07</v>
      </c>
      <c r="S217" s="57">
        <f t="shared" ref="S217" si="356">+M217-R217</f>
        <v>4099009881.9300003</v>
      </c>
      <c r="T217" s="57">
        <f>P217-R217</f>
        <v>17449932.930000305</v>
      </c>
      <c r="U217" s="57">
        <v>1908618927.0699999</v>
      </c>
      <c r="V217" s="57">
        <f t="shared" ref="V217" si="357">+R217-U217</f>
        <v>40369177785</v>
      </c>
      <c r="W217" s="57">
        <v>1791572927.0699999</v>
      </c>
      <c r="X217" s="60">
        <f t="shared" ref="X217" si="358">+U217-W217</f>
        <v>117046000</v>
      </c>
      <c r="Y217" s="61">
        <f t="shared" si="330"/>
        <v>0.91161508989149953</v>
      </c>
      <c r="Z217" s="61">
        <f t="shared" si="331"/>
        <v>4.1154600052107242E-2</v>
      </c>
      <c r="AA217" s="61">
        <f t="shared" si="332"/>
        <v>3.8630795404998509E-2</v>
      </c>
      <c r="AB217" s="61">
        <f t="shared" si="333"/>
        <v>4.5144711302448341E-2</v>
      </c>
      <c r="AC217" s="62">
        <f t="shared" si="334"/>
        <v>0.93867502918475076</v>
      </c>
    </row>
    <row r="218" spans="1:29" ht="88.5" customHeight="1" x14ac:dyDescent="0.25">
      <c r="A218" s="46" t="s">
        <v>370</v>
      </c>
      <c r="B218" s="115" t="s">
        <v>38</v>
      </c>
      <c r="C218" s="47">
        <v>10</v>
      </c>
      <c r="D218" s="47" t="s">
        <v>39</v>
      </c>
      <c r="E218" s="105" t="s">
        <v>371</v>
      </c>
      <c r="F218" s="50">
        <f t="shared" ref="F218:U220" si="359">+F219</f>
        <v>367475464543</v>
      </c>
      <c r="G218" s="50">
        <f t="shared" si="359"/>
        <v>0</v>
      </c>
      <c r="H218" s="50">
        <f t="shared" si="359"/>
        <v>0</v>
      </c>
      <c r="I218" s="50">
        <f t="shared" si="359"/>
        <v>0</v>
      </c>
      <c r="J218" s="50">
        <f t="shared" si="359"/>
        <v>0</v>
      </c>
      <c r="K218" s="50">
        <f t="shared" si="359"/>
        <v>0</v>
      </c>
      <c r="L218" s="50">
        <f t="shared" si="270"/>
        <v>0</v>
      </c>
      <c r="M218" s="50">
        <f t="shared" si="359"/>
        <v>367475464543</v>
      </c>
      <c r="N218" s="51">
        <f t="shared" si="300"/>
        <v>3.5846399773414035E-2</v>
      </c>
      <c r="O218" s="50">
        <f t="shared" si="359"/>
        <v>0</v>
      </c>
      <c r="P218" s="50">
        <f t="shared" si="359"/>
        <v>367475464543</v>
      </c>
      <c r="Q218" s="50">
        <f t="shared" si="359"/>
        <v>0</v>
      </c>
      <c r="R218" s="50">
        <f t="shared" si="359"/>
        <v>367475464543</v>
      </c>
      <c r="S218" s="50">
        <f t="shared" si="359"/>
        <v>0</v>
      </c>
      <c r="T218" s="50">
        <f t="shared" si="359"/>
        <v>0</v>
      </c>
      <c r="U218" s="50">
        <f t="shared" si="359"/>
        <v>0</v>
      </c>
      <c r="V218" s="50">
        <f t="shared" ref="V218:X220" si="360">+V219</f>
        <v>367475464543</v>
      </c>
      <c r="W218" s="50">
        <f t="shared" si="360"/>
        <v>0</v>
      </c>
      <c r="X218" s="50">
        <f t="shared" si="360"/>
        <v>0</v>
      </c>
      <c r="Y218" s="52">
        <f t="shared" si="330"/>
        <v>1</v>
      </c>
      <c r="Z218" s="52">
        <f t="shared" si="331"/>
        <v>0</v>
      </c>
      <c r="AA218" s="52">
        <f t="shared" si="332"/>
        <v>0</v>
      </c>
      <c r="AB218" s="52">
        <f t="shared" si="333"/>
        <v>0</v>
      </c>
      <c r="AC218" s="53" t="s">
        <v>41</v>
      </c>
    </row>
    <row r="219" spans="1:29" ht="83.25" customHeight="1" x14ac:dyDescent="0.25">
      <c r="A219" s="46" t="s">
        <v>372</v>
      </c>
      <c r="B219" s="115" t="s">
        <v>38</v>
      </c>
      <c r="C219" s="47">
        <v>10</v>
      </c>
      <c r="D219" s="47" t="s">
        <v>39</v>
      </c>
      <c r="E219" s="105" t="s">
        <v>258</v>
      </c>
      <c r="F219" s="50">
        <f t="shared" si="359"/>
        <v>367475464543</v>
      </c>
      <c r="G219" s="50">
        <f t="shared" si="359"/>
        <v>0</v>
      </c>
      <c r="H219" s="50">
        <f t="shared" si="359"/>
        <v>0</v>
      </c>
      <c r="I219" s="50">
        <f t="shared" si="359"/>
        <v>0</v>
      </c>
      <c r="J219" s="50">
        <f t="shared" si="359"/>
        <v>0</v>
      </c>
      <c r="K219" s="50">
        <f t="shared" si="359"/>
        <v>0</v>
      </c>
      <c r="L219" s="50">
        <f t="shared" si="270"/>
        <v>0</v>
      </c>
      <c r="M219" s="50">
        <f t="shared" si="359"/>
        <v>367475464543</v>
      </c>
      <c r="N219" s="51">
        <f t="shared" si="300"/>
        <v>3.5846399773414035E-2</v>
      </c>
      <c r="O219" s="50">
        <f t="shared" si="359"/>
        <v>0</v>
      </c>
      <c r="P219" s="50">
        <f t="shared" si="359"/>
        <v>367475464543</v>
      </c>
      <c r="Q219" s="50">
        <f t="shared" si="359"/>
        <v>0</v>
      </c>
      <c r="R219" s="50">
        <f t="shared" si="359"/>
        <v>367475464543</v>
      </c>
      <c r="S219" s="50">
        <f t="shared" si="359"/>
        <v>0</v>
      </c>
      <c r="T219" s="50">
        <f t="shared" si="359"/>
        <v>0</v>
      </c>
      <c r="U219" s="50">
        <f t="shared" si="359"/>
        <v>0</v>
      </c>
      <c r="V219" s="50">
        <f t="shared" si="360"/>
        <v>367475464543</v>
      </c>
      <c r="W219" s="50">
        <f t="shared" si="360"/>
        <v>0</v>
      </c>
      <c r="X219" s="50">
        <f t="shared" si="360"/>
        <v>0</v>
      </c>
      <c r="Y219" s="52">
        <f t="shared" si="330"/>
        <v>1</v>
      </c>
      <c r="Z219" s="52">
        <f t="shared" si="331"/>
        <v>0</v>
      </c>
      <c r="AA219" s="52">
        <f t="shared" si="332"/>
        <v>0</v>
      </c>
      <c r="AB219" s="52">
        <f t="shared" si="333"/>
        <v>0</v>
      </c>
      <c r="AC219" s="53" t="s">
        <v>41</v>
      </c>
    </row>
    <row r="220" spans="1:29" ht="42" customHeight="1" x14ac:dyDescent="0.25">
      <c r="A220" s="46" t="s">
        <v>373</v>
      </c>
      <c r="B220" s="115" t="s">
        <v>38</v>
      </c>
      <c r="C220" s="47">
        <v>10</v>
      </c>
      <c r="D220" s="47" t="s">
        <v>39</v>
      </c>
      <c r="E220" s="48" t="s">
        <v>267</v>
      </c>
      <c r="F220" s="50">
        <f t="shared" si="359"/>
        <v>367475464543</v>
      </c>
      <c r="G220" s="50">
        <f t="shared" si="359"/>
        <v>0</v>
      </c>
      <c r="H220" s="50">
        <f t="shared" si="359"/>
        <v>0</v>
      </c>
      <c r="I220" s="50">
        <f t="shared" si="359"/>
        <v>0</v>
      </c>
      <c r="J220" s="50">
        <f t="shared" si="359"/>
        <v>0</v>
      </c>
      <c r="K220" s="50">
        <f t="shared" si="359"/>
        <v>0</v>
      </c>
      <c r="L220" s="50">
        <f t="shared" si="270"/>
        <v>0</v>
      </c>
      <c r="M220" s="50">
        <f t="shared" si="359"/>
        <v>367475464543</v>
      </c>
      <c r="N220" s="51">
        <f t="shared" si="300"/>
        <v>3.5846399773414035E-2</v>
      </c>
      <c r="O220" s="50">
        <f t="shared" si="359"/>
        <v>0</v>
      </c>
      <c r="P220" s="50">
        <f t="shared" si="359"/>
        <v>367475464543</v>
      </c>
      <c r="Q220" s="50">
        <f t="shared" si="359"/>
        <v>0</v>
      </c>
      <c r="R220" s="50">
        <f t="shared" si="359"/>
        <v>367475464543</v>
      </c>
      <c r="S220" s="50">
        <f t="shared" si="359"/>
        <v>0</v>
      </c>
      <c r="T220" s="50">
        <f t="shared" si="359"/>
        <v>0</v>
      </c>
      <c r="U220" s="50">
        <f t="shared" si="359"/>
        <v>0</v>
      </c>
      <c r="V220" s="50">
        <f t="shared" si="360"/>
        <v>367475464543</v>
      </c>
      <c r="W220" s="50">
        <f t="shared" si="360"/>
        <v>0</v>
      </c>
      <c r="X220" s="50">
        <f t="shared" si="360"/>
        <v>0</v>
      </c>
      <c r="Y220" s="52">
        <f t="shared" si="330"/>
        <v>1</v>
      </c>
      <c r="Z220" s="52">
        <f t="shared" si="331"/>
        <v>0</v>
      </c>
      <c r="AA220" s="52">
        <f t="shared" si="332"/>
        <v>0</v>
      </c>
      <c r="AB220" s="52">
        <f t="shared" si="333"/>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70"/>
        <v>0</v>
      </c>
      <c r="M221" s="58">
        <f>+F221+L221</f>
        <v>367475464543</v>
      </c>
      <c r="N221" s="59">
        <f t="shared" si="300"/>
        <v>3.5846399773414035E-2</v>
      </c>
      <c r="O221" s="57">
        <v>0</v>
      </c>
      <c r="P221" s="57">
        <v>367475464543</v>
      </c>
      <c r="Q221" s="57">
        <f t="shared" ref="Q221" si="361">M221-P221</f>
        <v>0</v>
      </c>
      <c r="R221" s="57">
        <v>367475464543</v>
      </c>
      <c r="S221" s="57">
        <f t="shared" ref="S221" si="362">+M221-R221</f>
        <v>0</v>
      </c>
      <c r="T221" s="57">
        <f>P221-R221</f>
        <v>0</v>
      </c>
      <c r="U221" s="57">
        <v>0</v>
      </c>
      <c r="V221" s="57">
        <f t="shared" ref="V221" si="363">+R221-U221</f>
        <v>367475464543</v>
      </c>
      <c r="W221" s="57">
        <v>0</v>
      </c>
      <c r="X221" s="60">
        <f t="shared" ref="X221" si="364">+U221-W221</f>
        <v>0</v>
      </c>
      <c r="Y221" s="61">
        <f t="shared" si="330"/>
        <v>1</v>
      </c>
      <c r="Z221" s="61">
        <f t="shared" si="331"/>
        <v>0</v>
      </c>
      <c r="AA221" s="61">
        <f t="shared" si="332"/>
        <v>0</v>
      </c>
      <c r="AB221" s="61">
        <f t="shared" si="333"/>
        <v>0</v>
      </c>
      <c r="AC221" s="62" t="s">
        <v>41</v>
      </c>
    </row>
    <row r="222" spans="1:29" ht="84" customHeight="1" x14ac:dyDescent="0.25">
      <c r="A222" s="46" t="s">
        <v>375</v>
      </c>
      <c r="B222" s="115" t="s">
        <v>38</v>
      </c>
      <c r="C222" s="47">
        <v>10</v>
      </c>
      <c r="D222" s="47" t="s">
        <v>39</v>
      </c>
      <c r="E222" s="105" t="s">
        <v>376</v>
      </c>
      <c r="F222" s="50">
        <f t="shared" ref="F222:U224" si="365">+F223</f>
        <v>179912305650</v>
      </c>
      <c r="G222" s="50">
        <f t="shared" si="365"/>
        <v>0</v>
      </c>
      <c r="H222" s="50">
        <f t="shared" si="365"/>
        <v>0</v>
      </c>
      <c r="I222" s="50">
        <f t="shared" si="365"/>
        <v>0</v>
      </c>
      <c r="J222" s="50">
        <f t="shared" si="365"/>
        <v>0</v>
      </c>
      <c r="K222" s="50">
        <f t="shared" si="365"/>
        <v>0</v>
      </c>
      <c r="L222" s="50">
        <f t="shared" si="270"/>
        <v>0</v>
      </c>
      <c r="M222" s="50">
        <f t="shared" si="365"/>
        <v>179912305650</v>
      </c>
      <c r="N222" s="51">
        <f t="shared" si="300"/>
        <v>1.7550038178758203E-2</v>
      </c>
      <c r="O222" s="50">
        <f t="shared" si="365"/>
        <v>0</v>
      </c>
      <c r="P222" s="50">
        <f t="shared" si="365"/>
        <v>179912305650</v>
      </c>
      <c r="Q222" s="50">
        <f t="shared" si="365"/>
        <v>0</v>
      </c>
      <c r="R222" s="50">
        <f t="shared" si="365"/>
        <v>179912305650</v>
      </c>
      <c r="S222" s="50">
        <f t="shared" si="365"/>
        <v>0</v>
      </c>
      <c r="T222" s="50">
        <f t="shared" si="365"/>
        <v>0</v>
      </c>
      <c r="U222" s="50">
        <f t="shared" si="365"/>
        <v>0</v>
      </c>
      <c r="V222" s="50">
        <f t="shared" ref="V222:X224" si="366">+V223</f>
        <v>179912305650</v>
      </c>
      <c r="W222" s="50">
        <f t="shared" si="366"/>
        <v>0</v>
      </c>
      <c r="X222" s="50">
        <f t="shared" si="366"/>
        <v>0</v>
      </c>
      <c r="Y222" s="52">
        <f t="shared" si="330"/>
        <v>1</v>
      </c>
      <c r="Z222" s="52">
        <f t="shared" si="331"/>
        <v>0</v>
      </c>
      <c r="AA222" s="52">
        <f t="shared" si="332"/>
        <v>0</v>
      </c>
      <c r="AB222" s="52">
        <f t="shared" si="333"/>
        <v>0</v>
      </c>
      <c r="AC222" s="53" t="s">
        <v>41</v>
      </c>
    </row>
    <row r="223" spans="1:29" ht="76.5" customHeight="1" x14ac:dyDescent="0.25">
      <c r="A223" s="46" t="s">
        <v>377</v>
      </c>
      <c r="B223" s="115" t="s">
        <v>38</v>
      </c>
      <c r="C223" s="47">
        <v>10</v>
      </c>
      <c r="D223" s="47" t="s">
        <v>39</v>
      </c>
      <c r="E223" s="105" t="s">
        <v>258</v>
      </c>
      <c r="F223" s="50">
        <f t="shared" si="365"/>
        <v>179912305650</v>
      </c>
      <c r="G223" s="50">
        <f t="shared" si="365"/>
        <v>0</v>
      </c>
      <c r="H223" s="50">
        <f t="shared" si="365"/>
        <v>0</v>
      </c>
      <c r="I223" s="50">
        <f t="shared" si="365"/>
        <v>0</v>
      </c>
      <c r="J223" s="50">
        <f t="shared" si="365"/>
        <v>0</v>
      </c>
      <c r="K223" s="50">
        <f t="shared" si="365"/>
        <v>0</v>
      </c>
      <c r="L223" s="50">
        <f t="shared" si="270"/>
        <v>0</v>
      </c>
      <c r="M223" s="50">
        <f t="shared" si="365"/>
        <v>179912305650</v>
      </c>
      <c r="N223" s="51">
        <f t="shared" si="300"/>
        <v>1.7550038178758203E-2</v>
      </c>
      <c r="O223" s="50">
        <f t="shared" si="365"/>
        <v>0</v>
      </c>
      <c r="P223" s="50">
        <f t="shared" si="365"/>
        <v>179912305650</v>
      </c>
      <c r="Q223" s="50">
        <f t="shared" si="365"/>
        <v>0</v>
      </c>
      <c r="R223" s="50">
        <f t="shared" si="365"/>
        <v>179912305650</v>
      </c>
      <c r="S223" s="50">
        <f t="shared" si="365"/>
        <v>0</v>
      </c>
      <c r="T223" s="50">
        <f t="shared" si="365"/>
        <v>0</v>
      </c>
      <c r="U223" s="50">
        <f t="shared" si="365"/>
        <v>0</v>
      </c>
      <c r="V223" s="50">
        <f t="shared" si="366"/>
        <v>179912305650</v>
      </c>
      <c r="W223" s="50">
        <f t="shared" si="366"/>
        <v>0</v>
      </c>
      <c r="X223" s="50">
        <f t="shared" si="366"/>
        <v>0</v>
      </c>
      <c r="Y223" s="52">
        <f t="shared" si="330"/>
        <v>1</v>
      </c>
      <c r="Z223" s="52">
        <f t="shared" si="331"/>
        <v>0</v>
      </c>
      <c r="AA223" s="52">
        <f t="shared" si="332"/>
        <v>0</v>
      </c>
      <c r="AB223" s="52">
        <f t="shared" si="333"/>
        <v>0</v>
      </c>
      <c r="AC223" s="53" t="s">
        <v>41</v>
      </c>
    </row>
    <row r="224" spans="1:29" ht="42" customHeight="1" x14ac:dyDescent="0.25">
      <c r="A224" s="46" t="s">
        <v>378</v>
      </c>
      <c r="B224" s="115" t="s">
        <v>38</v>
      </c>
      <c r="C224" s="47">
        <v>10</v>
      </c>
      <c r="D224" s="47" t="s">
        <v>39</v>
      </c>
      <c r="E224" s="48" t="s">
        <v>267</v>
      </c>
      <c r="F224" s="50">
        <f t="shared" si="365"/>
        <v>179912305650</v>
      </c>
      <c r="G224" s="50">
        <f t="shared" si="365"/>
        <v>0</v>
      </c>
      <c r="H224" s="50">
        <f t="shared" si="365"/>
        <v>0</v>
      </c>
      <c r="I224" s="50">
        <f t="shared" si="365"/>
        <v>0</v>
      </c>
      <c r="J224" s="50">
        <f t="shared" si="365"/>
        <v>0</v>
      </c>
      <c r="K224" s="50">
        <f t="shared" si="365"/>
        <v>0</v>
      </c>
      <c r="L224" s="50">
        <f t="shared" si="270"/>
        <v>0</v>
      </c>
      <c r="M224" s="50">
        <f t="shared" si="365"/>
        <v>179912305650</v>
      </c>
      <c r="N224" s="51">
        <f t="shared" si="300"/>
        <v>1.7550038178758203E-2</v>
      </c>
      <c r="O224" s="50">
        <f t="shared" si="365"/>
        <v>0</v>
      </c>
      <c r="P224" s="50">
        <f t="shared" si="365"/>
        <v>179912305650</v>
      </c>
      <c r="Q224" s="50">
        <f t="shared" si="365"/>
        <v>0</v>
      </c>
      <c r="R224" s="50">
        <f t="shared" si="365"/>
        <v>179912305650</v>
      </c>
      <c r="S224" s="50">
        <f t="shared" si="365"/>
        <v>0</v>
      </c>
      <c r="T224" s="50">
        <f t="shared" si="365"/>
        <v>0</v>
      </c>
      <c r="U224" s="50">
        <f t="shared" si="365"/>
        <v>0</v>
      </c>
      <c r="V224" s="50">
        <f t="shared" si="366"/>
        <v>179912305650</v>
      </c>
      <c r="W224" s="50">
        <f t="shared" si="366"/>
        <v>0</v>
      </c>
      <c r="X224" s="50">
        <f t="shared" si="366"/>
        <v>0</v>
      </c>
      <c r="Y224" s="52">
        <f t="shared" si="330"/>
        <v>1</v>
      </c>
      <c r="Z224" s="52">
        <f t="shared" si="331"/>
        <v>0</v>
      </c>
      <c r="AA224" s="52">
        <f t="shared" si="332"/>
        <v>0</v>
      </c>
      <c r="AB224" s="52">
        <f t="shared" si="333"/>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70"/>
        <v>0</v>
      </c>
      <c r="M225" s="58">
        <f>+F225+L225</f>
        <v>179912305650</v>
      </c>
      <c r="N225" s="59">
        <f t="shared" si="300"/>
        <v>1.7550038178758203E-2</v>
      </c>
      <c r="O225" s="57">
        <v>0</v>
      </c>
      <c r="P225" s="57">
        <v>179912305650</v>
      </c>
      <c r="Q225" s="57">
        <f t="shared" ref="Q225" si="367">M225-P225</f>
        <v>0</v>
      </c>
      <c r="R225" s="57">
        <v>179912305650</v>
      </c>
      <c r="S225" s="57">
        <f t="shared" ref="S225" si="368">+M225-R225</f>
        <v>0</v>
      </c>
      <c r="T225" s="57">
        <f>P225-R225</f>
        <v>0</v>
      </c>
      <c r="U225" s="57">
        <v>0</v>
      </c>
      <c r="V225" s="57">
        <f t="shared" ref="V225" si="369">+R225-U225</f>
        <v>179912305650</v>
      </c>
      <c r="W225" s="57">
        <v>0</v>
      </c>
      <c r="X225" s="60">
        <f t="shared" ref="X225" si="370">+U225-W225</f>
        <v>0</v>
      </c>
      <c r="Y225" s="61">
        <f t="shared" si="330"/>
        <v>1</v>
      </c>
      <c r="Z225" s="61">
        <f t="shared" si="331"/>
        <v>0</v>
      </c>
      <c r="AA225" s="61">
        <f t="shared" si="332"/>
        <v>0</v>
      </c>
      <c r="AB225" s="61">
        <f t="shared" si="333"/>
        <v>0</v>
      </c>
      <c r="AC225" s="62" t="s">
        <v>41</v>
      </c>
    </row>
    <row r="226" spans="1:29" ht="85.5" customHeight="1" x14ac:dyDescent="0.25">
      <c r="A226" s="46" t="s">
        <v>380</v>
      </c>
      <c r="B226" s="115" t="s">
        <v>38</v>
      </c>
      <c r="C226" s="47">
        <v>10</v>
      </c>
      <c r="D226" s="47" t="s">
        <v>39</v>
      </c>
      <c r="E226" s="105" t="s">
        <v>381</v>
      </c>
      <c r="F226" s="50">
        <f t="shared" ref="F226:U228" si="371">+F227</f>
        <v>247257176862</v>
      </c>
      <c r="G226" s="50">
        <f t="shared" si="371"/>
        <v>0</v>
      </c>
      <c r="H226" s="50">
        <f t="shared" si="371"/>
        <v>0</v>
      </c>
      <c r="I226" s="50">
        <f t="shared" si="371"/>
        <v>0</v>
      </c>
      <c r="J226" s="50">
        <f t="shared" si="371"/>
        <v>0</v>
      </c>
      <c r="K226" s="50">
        <f t="shared" si="371"/>
        <v>0</v>
      </c>
      <c r="L226" s="50">
        <f t="shared" si="270"/>
        <v>0</v>
      </c>
      <c r="M226" s="50">
        <f t="shared" si="371"/>
        <v>247257176862</v>
      </c>
      <c r="N226" s="51">
        <f t="shared" si="300"/>
        <v>2.4119377928166024E-2</v>
      </c>
      <c r="O226" s="50">
        <f t="shared" si="371"/>
        <v>0</v>
      </c>
      <c r="P226" s="50">
        <f t="shared" si="371"/>
        <v>247257176862</v>
      </c>
      <c r="Q226" s="50">
        <f t="shared" si="371"/>
        <v>0</v>
      </c>
      <c r="R226" s="50">
        <f t="shared" si="371"/>
        <v>247257176862</v>
      </c>
      <c r="S226" s="50">
        <f t="shared" si="371"/>
        <v>0</v>
      </c>
      <c r="T226" s="50">
        <f t="shared" si="371"/>
        <v>0</v>
      </c>
      <c r="U226" s="50">
        <f t="shared" si="371"/>
        <v>0</v>
      </c>
      <c r="V226" s="50">
        <f t="shared" ref="V226:X228" si="372">+V227</f>
        <v>247257176862</v>
      </c>
      <c r="W226" s="50">
        <f t="shared" si="372"/>
        <v>0</v>
      </c>
      <c r="X226" s="50">
        <f t="shared" si="372"/>
        <v>0</v>
      </c>
      <c r="Y226" s="52">
        <f t="shared" si="330"/>
        <v>1</v>
      </c>
      <c r="Z226" s="52">
        <f t="shared" si="331"/>
        <v>0</v>
      </c>
      <c r="AA226" s="52">
        <f t="shared" si="332"/>
        <v>0</v>
      </c>
      <c r="AB226" s="52">
        <f t="shared" si="333"/>
        <v>0</v>
      </c>
      <c r="AC226" s="53" t="s">
        <v>41</v>
      </c>
    </row>
    <row r="227" spans="1:29" ht="85.5" customHeight="1" x14ac:dyDescent="0.25">
      <c r="A227" s="46" t="s">
        <v>382</v>
      </c>
      <c r="B227" s="115" t="s">
        <v>38</v>
      </c>
      <c r="C227" s="47">
        <v>10</v>
      </c>
      <c r="D227" s="47" t="s">
        <v>39</v>
      </c>
      <c r="E227" s="105" t="s">
        <v>258</v>
      </c>
      <c r="F227" s="50">
        <f t="shared" si="371"/>
        <v>247257176862</v>
      </c>
      <c r="G227" s="50">
        <f t="shared" si="371"/>
        <v>0</v>
      </c>
      <c r="H227" s="50">
        <f t="shared" si="371"/>
        <v>0</v>
      </c>
      <c r="I227" s="50">
        <f t="shared" si="371"/>
        <v>0</v>
      </c>
      <c r="J227" s="50">
        <f t="shared" si="371"/>
        <v>0</v>
      </c>
      <c r="K227" s="50">
        <f t="shared" si="371"/>
        <v>0</v>
      </c>
      <c r="L227" s="50">
        <f t="shared" si="270"/>
        <v>0</v>
      </c>
      <c r="M227" s="50">
        <f t="shared" si="371"/>
        <v>247257176862</v>
      </c>
      <c r="N227" s="51">
        <f t="shared" si="300"/>
        <v>2.4119377928166024E-2</v>
      </c>
      <c r="O227" s="50">
        <f t="shared" si="371"/>
        <v>0</v>
      </c>
      <c r="P227" s="50">
        <f t="shared" si="371"/>
        <v>247257176862</v>
      </c>
      <c r="Q227" s="50">
        <f t="shared" si="371"/>
        <v>0</v>
      </c>
      <c r="R227" s="50">
        <f t="shared" si="371"/>
        <v>247257176862</v>
      </c>
      <c r="S227" s="50">
        <f t="shared" si="371"/>
        <v>0</v>
      </c>
      <c r="T227" s="50">
        <f t="shared" si="371"/>
        <v>0</v>
      </c>
      <c r="U227" s="50">
        <f t="shared" si="371"/>
        <v>0</v>
      </c>
      <c r="V227" s="50">
        <f t="shared" si="372"/>
        <v>247257176862</v>
      </c>
      <c r="W227" s="50">
        <f t="shared" si="372"/>
        <v>0</v>
      </c>
      <c r="X227" s="50">
        <f t="shared" si="372"/>
        <v>0</v>
      </c>
      <c r="Y227" s="52">
        <f t="shared" si="330"/>
        <v>1</v>
      </c>
      <c r="Z227" s="52">
        <f t="shared" si="331"/>
        <v>0</v>
      </c>
      <c r="AA227" s="52">
        <f t="shared" si="332"/>
        <v>0</v>
      </c>
      <c r="AB227" s="52">
        <f t="shared" si="333"/>
        <v>0</v>
      </c>
      <c r="AC227" s="53" t="s">
        <v>41</v>
      </c>
    </row>
    <row r="228" spans="1:29" ht="42" customHeight="1" x14ac:dyDescent="0.25">
      <c r="A228" s="46" t="s">
        <v>383</v>
      </c>
      <c r="B228" s="115" t="s">
        <v>38</v>
      </c>
      <c r="C228" s="47">
        <v>10</v>
      </c>
      <c r="D228" s="47" t="s">
        <v>39</v>
      </c>
      <c r="E228" s="105" t="s">
        <v>267</v>
      </c>
      <c r="F228" s="50">
        <f t="shared" si="371"/>
        <v>247257176862</v>
      </c>
      <c r="G228" s="50">
        <f t="shared" si="371"/>
        <v>0</v>
      </c>
      <c r="H228" s="50">
        <f t="shared" si="371"/>
        <v>0</v>
      </c>
      <c r="I228" s="50">
        <f t="shared" si="371"/>
        <v>0</v>
      </c>
      <c r="J228" s="50">
        <f t="shared" si="371"/>
        <v>0</v>
      </c>
      <c r="K228" s="50">
        <f t="shared" si="371"/>
        <v>0</v>
      </c>
      <c r="L228" s="50">
        <f t="shared" si="270"/>
        <v>0</v>
      </c>
      <c r="M228" s="50">
        <f t="shared" si="371"/>
        <v>247257176862</v>
      </c>
      <c r="N228" s="51">
        <f t="shared" si="300"/>
        <v>2.4119377928166024E-2</v>
      </c>
      <c r="O228" s="50">
        <f t="shared" si="371"/>
        <v>0</v>
      </c>
      <c r="P228" s="50">
        <f t="shared" si="371"/>
        <v>247257176862</v>
      </c>
      <c r="Q228" s="50">
        <f t="shared" si="371"/>
        <v>0</v>
      </c>
      <c r="R228" s="50">
        <f t="shared" si="371"/>
        <v>247257176862</v>
      </c>
      <c r="S228" s="50">
        <f t="shared" si="371"/>
        <v>0</v>
      </c>
      <c r="T228" s="50">
        <f t="shared" si="371"/>
        <v>0</v>
      </c>
      <c r="U228" s="50">
        <f t="shared" si="371"/>
        <v>0</v>
      </c>
      <c r="V228" s="50">
        <f t="shared" si="372"/>
        <v>247257176862</v>
      </c>
      <c r="W228" s="50">
        <f t="shared" si="372"/>
        <v>0</v>
      </c>
      <c r="X228" s="50">
        <f t="shared" si="372"/>
        <v>0</v>
      </c>
      <c r="Y228" s="52">
        <f t="shared" si="330"/>
        <v>1</v>
      </c>
      <c r="Z228" s="52">
        <f t="shared" si="331"/>
        <v>0</v>
      </c>
      <c r="AA228" s="52">
        <f t="shared" si="332"/>
        <v>0</v>
      </c>
      <c r="AB228" s="52">
        <f t="shared" si="333"/>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70"/>
        <v>0</v>
      </c>
      <c r="M229" s="58">
        <f>+F229+L229</f>
        <v>247257176862</v>
      </c>
      <c r="N229" s="59">
        <f t="shared" si="300"/>
        <v>2.4119377928166024E-2</v>
      </c>
      <c r="O229" s="57">
        <v>0</v>
      </c>
      <c r="P229" s="57">
        <v>247257176862</v>
      </c>
      <c r="Q229" s="57">
        <f t="shared" ref="Q229" si="373">M229-P229</f>
        <v>0</v>
      </c>
      <c r="R229" s="57">
        <v>247257176862</v>
      </c>
      <c r="S229" s="57">
        <f t="shared" ref="S229" si="374">+M229-R229</f>
        <v>0</v>
      </c>
      <c r="T229" s="57">
        <f>P229-R229</f>
        <v>0</v>
      </c>
      <c r="U229" s="57">
        <v>0</v>
      </c>
      <c r="V229" s="57">
        <f t="shared" ref="V229" si="375">+R229-U229</f>
        <v>247257176862</v>
      </c>
      <c r="W229" s="57">
        <v>0</v>
      </c>
      <c r="X229" s="60">
        <f t="shared" ref="X229" si="376">+U229-W229</f>
        <v>0</v>
      </c>
      <c r="Y229" s="61">
        <f t="shared" si="330"/>
        <v>1</v>
      </c>
      <c r="Z229" s="61">
        <f t="shared" si="331"/>
        <v>0</v>
      </c>
      <c r="AA229" s="61">
        <f t="shared" si="332"/>
        <v>0</v>
      </c>
      <c r="AB229" s="61">
        <f t="shared" si="333"/>
        <v>0</v>
      </c>
      <c r="AC229" s="62" t="s">
        <v>41</v>
      </c>
    </row>
    <row r="230" spans="1:29" ht="51.75" customHeight="1" x14ac:dyDescent="0.25">
      <c r="A230" s="312" t="s">
        <v>385</v>
      </c>
      <c r="B230" s="115" t="s">
        <v>38</v>
      </c>
      <c r="C230" s="47">
        <v>10</v>
      </c>
      <c r="D230" s="47" t="s">
        <v>39</v>
      </c>
      <c r="E230" s="308" t="s">
        <v>386</v>
      </c>
      <c r="F230" s="50">
        <f>+F232</f>
        <v>7330000000</v>
      </c>
      <c r="G230" s="50">
        <f t="shared" ref="G230:K232" si="377">+G232</f>
        <v>0</v>
      </c>
      <c r="H230" s="50">
        <f t="shared" si="377"/>
        <v>0</v>
      </c>
      <c r="I230" s="50">
        <f t="shared" si="377"/>
        <v>0</v>
      </c>
      <c r="J230" s="50">
        <f t="shared" si="377"/>
        <v>0</v>
      </c>
      <c r="K230" s="50">
        <f t="shared" si="377"/>
        <v>0</v>
      </c>
      <c r="L230" s="50">
        <f t="shared" ref="L230:L314" si="378">+G230-H230-I230+J230-K230</f>
        <v>0</v>
      </c>
      <c r="M230" s="50">
        <f>+M232</f>
        <v>7330000000</v>
      </c>
      <c r="N230" s="51">
        <f t="shared" ref="N230" si="379">+N232</f>
        <v>1.2628375416217949E-3</v>
      </c>
      <c r="O230" s="50">
        <f>+O232</f>
        <v>0</v>
      </c>
      <c r="P230" s="50">
        <f t="shared" ref="P230:X232" si="380">+P232</f>
        <v>3125780030</v>
      </c>
      <c r="Q230" s="50">
        <f t="shared" si="380"/>
        <v>4204219970</v>
      </c>
      <c r="R230" s="50">
        <f t="shared" si="380"/>
        <v>3125650420.1900001</v>
      </c>
      <c r="S230" s="50">
        <f t="shared" si="380"/>
        <v>4204349579.8099999</v>
      </c>
      <c r="T230" s="50">
        <f t="shared" si="380"/>
        <v>129609.80999994278</v>
      </c>
      <c r="U230" s="50">
        <f t="shared" si="380"/>
        <v>1144678780.1900001</v>
      </c>
      <c r="V230" s="50">
        <f t="shared" si="380"/>
        <v>1980971640</v>
      </c>
      <c r="W230" s="50">
        <f t="shared" si="380"/>
        <v>1144678780.1900001</v>
      </c>
      <c r="X230" s="50">
        <f t="shared" si="380"/>
        <v>0</v>
      </c>
      <c r="Y230" s="52">
        <f t="shared" si="330"/>
        <v>0.42641888406412004</v>
      </c>
      <c r="Z230" s="52">
        <f t="shared" si="331"/>
        <v>0.1561635443642565</v>
      </c>
      <c r="AA230" s="52">
        <f t="shared" si="332"/>
        <v>0.1561635443642565</v>
      </c>
      <c r="AB230" s="52">
        <f t="shared" si="333"/>
        <v>0.36622098645325091</v>
      </c>
      <c r="AC230" s="53">
        <f t="shared" ref="AC230:AC259" si="381">+W230/U230</f>
        <v>1</v>
      </c>
    </row>
    <row r="231" spans="1:29" ht="51.75" customHeight="1" x14ac:dyDescent="0.25">
      <c r="A231" s="312"/>
      <c r="B231" s="115" t="s">
        <v>42</v>
      </c>
      <c r="C231" s="47">
        <v>21</v>
      </c>
      <c r="D231" s="47" t="s">
        <v>39</v>
      </c>
      <c r="E231" s="308"/>
      <c r="F231" s="50">
        <f>+F233</f>
        <v>20290000000</v>
      </c>
      <c r="G231" s="50">
        <f t="shared" si="377"/>
        <v>0</v>
      </c>
      <c r="H231" s="50">
        <f t="shared" si="377"/>
        <v>0</v>
      </c>
      <c r="I231" s="50">
        <f t="shared" si="377"/>
        <v>0</v>
      </c>
      <c r="J231" s="50">
        <f t="shared" si="377"/>
        <v>0</v>
      </c>
      <c r="K231" s="50">
        <f t="shared" si="377"/>
        <v>0</v>
      </c>
      <c r="L231" s="50">
        <f t="shared" si="378"/>
        <v>0</v>
      </c>
      <c r="M231" s="50">
        <f>+M233</f>
        <v>20290000000</v>
      </c>
      <c r="N231" s="51">
        <f t="shared" ref="N231" si="382">+N238</f>
        <v>5.4781263331698811E-4</v>
      </c>
      <c r="O231" s="50">
        <f>+O233</f>
        <v>0</v>
      </c>
      <c r="P231" s="50">
        <f t="shared" si="380"/>
        <v>3415841568</v>
      </c>
      <c r="Q231" s="50">
        <f t="shared" si="380"/>
        <v>16874158432</v>
      </c>
      <c r="R231" s="50">
        <f t="shared" si="380"/>
        <v>0</v>
      </c>
      <c r="S231" s="50">
        <f t="shared" si="380"/>
        <v>20290000000</v>
      </c>
      <c r="T231" s="50">
        <f t="shared" si="380"/>
        <v>3415841568</v>
      </c>
      <c r="U231" s="50">
        <f t="shared" si="380"/>
        <v>0</v>
      </c>
      <c r="V231" s="50">
        <f t="shared" si="380"/>
        <v>0</v>
      </c>
      <c r="W231" s="50">
        <f t="shared" si="380"/>
        <v>0</v>
      </c>
      <c r="X231" s="50">
        <f t="shared" si="380"/>
        <v>0</v>
      </c>
      <c r="Y231" s="52">
        <f t="shared" si="330"/>
        <v>0</v>
      </c>
      <c r="Z231" s="52">
        <f t="shared" si="331"/>
        <v>0</v>
      </c>
      <c r="AA231" s="52">
        <f t="shared" si="332"/>
        <v>0</v>
      </c>
      <c r="AB231" s="52" t="s">
        <v>41</v>
      </c>
      <c r="AC231" s="53" t="s">
        <v>41</v>
      </c>
    </row>
    <row r="232" spans="1:29" ht="48.75" customHeight="1" x14ac:dyDescent="0.25">
      <c r="A232" s="312" t="s">
        <v>387</v>
      </c>
      <c r="B232" s="115" t="s">
        <v>38</v>
      </c>
      <c r="C232" s="47">
        <v>10</v>
      </c>
      <c r="D232" s="47" t="s">
        <v>39</v>
      </c>
      <c r="E232" s="308" t="s">
        <v>388</v>
      </c>
      <c r="F232" s="50">
        <f>+F234</f>
        <v>7330000000</v>
      </c>
      <c r="G232" s="50">
        <f t="shared" si="377"/>
        <v>0</v>
      </c>
      <c r="H232" s="50">
        <f t="shared" si="377"/>
        <v>0</v>
      </c>
      <c r="I232" s="50">
        <f t="shared" si="377"/>
        <v>0</v>
      </c>
      <c r="J232" s="50">
        <f t="shared" si="377"/>
        <v>0</v>
      </c>
      <c r="K232" s="50">
        <f t="shared" si="377"/>
        <v>0</v>
      </c>
      <c r="L232" s="50">
        <f t="shared" si="378"/>
        <v>0</v>
      </c>
      <c r="M232" s="50">
        <f>+M234</f>
        <v>7330000000</v>
      </c>
      <c r="N232" s="51">
        <f>+N238+N234</f>
        <v>1.2628375416217949E-3</v>
      </c>
      <c r="O232" s="50">
        <f>+O234</f>
        <v>0</v>
      </c>
      <c r="P232" s="50">
        <f t="shared" si="380"/>
        <v>3125780030</v>
      </c>
      <c r="Q232" s="50">
        <f t="shared" si="380"/>
        <v>4204219970</v>
      </c>
      <c r="R232" s="50">
        <f t="shared" si="380"/>
        <v>3125650420.1900001</v>
      </c>
      <c r="S232" s="50">
        <f t="shared" si="380"/>
        <v>4204349579.8099999</v>
      </c>
      <c r="T232" s="50">
        <f t="shared" si="380"/>
        <v>129609.80999994278</v>
      </c>
      <c r="U232" s="50">
        <f t="shared" si="380"/>
        <v>1144678780.1900001</v>
      </c>
      <c r="V232" s="50">
        <f t="shared" si="380"/>
        <v>1980971640</v>
      </c>
      <c r="W232" s="50">
        <f t="shared" si="380"/>
        <v>1144678780.1900001</v>
      </c>
      <c r="X232" s="50">
        <f t="shared" si="380"/>
        <v>0</v>
      </c>
      <c r="Y232" s="52">
        <f t="shared" si="330"/>
        <v>0.42641888406412004</v>
      </c>
      <c r="Z232" s="52">
        <f t="shared" si="331"/>
        <v>0.1561635443642565</v>
      </c>
      <c r="AA232" s="52">
        <f t="shared" si="332"/>
        <v>0.1561635443642565</v>
      </c>
      <c r="AB232" s="52">
        <f t="shared" si="333"/>
        <v>0.36622098645325091</v>
      </c>
      <c r="AC232" s="53">
        <f t="shared" si="381"/>
        <v>1</v>
      </c>
    </row>
    <row r="233" spans="1:29" ht="48.75" customHeight="1" x14ac:dyDescent="0.25">
      <c r="A233" s="312"/>
      <c r="B233" s="115" t="s">
        <v>42</v>
      </c>
      <c r="C233" s="47">
        <v>21</v>
      </c>
      <c r="D233" s="47" t="s">
        <v>39</v>
      </c>
      <c r="E233" s="308"/>
      <c r="F233" s="50">
        <f>+F238+F235</f>
        <v>20290000000</v>
      </c>
      <c r="G233" s="50">
        <f t="shared" ref="G233:K233" si="383">+G238+G235</f>
        <v>0</v>
      </c>
      <c r="H233" s="50">
        <f t="shared" si="383"/>
        <v>0</v>
      </c>
      <c r="I233" s="50">
        <f t="shared" si="383"/>
        <v>0</v>
      </c>
      <c r="J233" s="50">
        <f t="shared" si="383"/>
        <v>0</v>
      </c>
      <c r="K233" s="50">
        <f t="shared" si="383"/>
        <v>0</v>
      </c>
      <c r="L233" s="50">
        <f t="shared" si="378"/>
        <v>0</v>
      </c>
      <c r="M233" s="50">
        <f>+M238+M235</f>
        <v>20290000000</v>
      </c>
      <c r="N233" s="51">
        <f>+N239+N236</f>
        <v>1.2628375416217949E-3</v>
      </c>
      <c r="O233" s="50">
        <f>+O238+O235</f>
        <v>0</v>
      </c>
      <c r="P233" s="50">
        <f t="shared" ref="P233:X233" si="384">+P238+P235</f>
        <v>3415841568</v>
      </c>
      <c r="Q233" s="50">
        <f t="shared" si="384"/>
        <v>16874158432</v>
      </c>
      <c r="R233" s="50">
        <f t="shared" si="384"/>
        <v>0</v>
      </c>
      <c r="S233" s="50">
        <f t="shared" si="384"/>
        <v>20290000000</v>
      </c>
      <c r="T233" s="50">
        <f t="shared" si="384"/>
        <v>3415841568</v>
      </c>
      <c r="U233" s="50">
        <f t="shared" si="384"/>
        <v>0</v>
      </c>
      <c r="V233" s="50">
        <f t="shared" si="384"/>
        <v>0</v>
      </c>
      <c r="W233" s="50">
        <f t="shared" si="384"/>
        <v>0</v>
      </c>
      <c r="X233" s="50">
        <f t="shared" si="384"/>
        <v>0</v>
      </c>
      <c r="Y233" s="52">
        <f t="shared" si="330"/>
        <v>0</v>
      </c>
      <c r="Z233" s="52">
        <f t="shared" si="331"/>
        <v>0</v>
      </c>
      <c r="AA233" s="52">
        <f t="shared" si="332"/>
        <v>0</v>
      </c>
      <c r="AB233" s="52" t="s">
        <v>41</v>
      </c>
      <c r="AC233" s="53" t="s">
        <v>41</v>
      </c>
    </row>
    <row r="234" spans="1:29" ht="39" customHeight="1" x14ac:dyDescent="0.25">
      <c r="A234" s="312" t="s">
        <v>389</v>
      </c>
      <c r="B234" s="115" t="s">
        <v>38</v>
      </c>
      <c r="C234" s="47">
        <v>10</v>
      </c>
      <c r="D234" s="47" t="s">
        <v>39</v>
      </c>
      <c r="E234" s="308" t="s">
        <v>390</v>
      </c>
      <c r="F234" s="50">
        <f t="shared" ref="F234:K235" si="385">+F236</f>
        <v>7330000000</v>
      </c>
      <c r="G234" s="50">
        <f t="shared" si="385"/>
        <v>0</v>
      </c>
      <c r="H234" s="50">
        <f t="shared" si="385"/>
        <v>0</v>
      </c>
      <c r="I234" s="50">
        <f t="shared" si="385"/>
        <v>0</v>
      </c>
      <c r="J234" s="50">
        <f t="shared" si="385"/>
        <v>0</v>
      </c>
      <c r="K234" s="50">
        <f t="shared" si="385"/>
        <v>0</v>
      </c>
      <c r="L234" s="50">
        <f>+G234-H234-I234+J234-K234</f>
        <v>0</v>
      </c>
      <c r="M234" s="50">
        <f t="shared" ref="M234:M235" si="386">+M236</f>
        <v>7330000000</v>
      </c>
      <c r="N234" s="51">
        <f t="shared" ref="N234:N248" si="387">M234/$M$345</f>
        <v>7.1502490830480678E-4</v>
      </c>
      <c r="O234" s="50">
        <f t="shared" ref="O234:X235" si="388">+O236</f>
        <v>0</v>
      </c>
      <c r="P234" s="50">
        <f t="shared" si="388"/>
        <v>3125780030</v>
      </c>
      <c r="Q234" s="50">
        <f t="shared" si="388"/>
        <v>4204219970</v>
      </c>
      <c r="R234" s="50">
        <f t="shared" si="388"/>
        <v>3125650420.1900001</v>
      </c>
      <c r="S234" s="50">
        <f t="shared" si="388"/>
        <v>4204349579.8099999</v>
      </c>
      <c r="T234" s="50">
        <f t="shared" si="388"/>
        <v>129609.80999994278</v>
      </c>
      <c r="U234" s="50">
        <f t="shared" si="388"/>
        <v>1144678780.1900001</v>
      </c>
      <c r="V234" s="50">
        <f t="shared" si="388"/>
        <v>1980971640</v>
      </c>
      <c r="W234" s="50">
        <f t="shared" si="388"/>
        <v>1144678780.1900001</v>
      </c>
      <c r="X234" s="50">
        <f t="shared" si="388"/>
        <v>0</v>
      </c>
      <c r="Y234" s="52">
        <f t="shared" si="330"/>
        <v>0.42641888406412004</v>
      </c>
      <c r="Z234" s="52">
        <f t="shared" si="331"/>
        <v>0.1561635443642565</v>
      </c>
      <c r="AA234" s="52">
        <f t="shared" si="332"/>
        <v>0.1561635443642565</v>
      </c>
      <c r="AB234" s="52">
        <f t="shared" si="333"/>
        <v>0.36622098645325091</v>
      </c>
      <c r="AC234" s="53">
        <f t="shared" si="381"/>
        <v>1</v>
      </c>
    </row>
    <row r="235" spans="1:29" ht="39" customHeight="1" x14ac:dyDescent="0.25">
      <c r="A235" s="312"/>
      <c r="B235" s="115" t="s">
        <v>42</v>
      </c>
      <c r="C235" s="47">
        <v>21</v>
      </c>
      <c r="D235" s="47" t="s">
        <v>39</v>
      </c>
      <c r="E235" s="308"/>
      <c r="F235" s="50">
        <f t="shared" si="385"/>
        <v>14674158432</v>
      </c>
      <c r="G235" s="50">
        <f t="shared" si="385"/>
        <v>0</v>
      </c>
      <c r="H235" s="50">
        <f t="shared" si="385"/>
        <v>0</v>
      </c>
      <c r="I235" s="50">
        <f t="shared" si="385"/>
        <v>0</v>
      </c>
      <c r="J235" s="50">
        <f t="shared" si="385"/>
        <v>0</v>
      </c>
      <c r="K235" s="50">
        <f t="shared" si="385"/>
        <v>0</v>
      </c>
      <c r="L235" s="50">
        <f t="shared" ref="L235:L237" si="389">+G235-H235-I235+J235-K235</f>
        <v>0</v>
      </c>
      <c r="M235" s="50">
        <f t="shared" si="386"/>
        <v>14674158432</v>
      </c>
      <c r="N235" s="51">
        <f t="shared" si="387"/>
        <v>1.4314309396031388E-3</v>
      </c>
      <c r="O235" s="50">
        <f t="shared" si="388"/>
        <v>0</v>
      </c>
      <c r="P235" s="50">
        <f t="shared" si="388"/>
        <v>0</v>
      </c>
      <c r="Q235" s="50">
        <f t="shared" si="388"/>
        <v>14674158432</v>
      </c>
      <c r="R235" s="50">
        <f t="shared" si="388"/>
        <v>0</v>
      </c>
      <c r="S235" s="50">
        <f t="shared" si="388"/>
        <v>14674158432</v>
      </c>
      <c r="T235" s="50">
        <f t="shared" si="388"/>
        <v>0</v>
      </c>
      <c r="U235" s="50">
        <f t="shared" si="388"/>
        <v>0</v>
      </c>
      <c r="V235" s="50">
        <f t="shared" si="388"/>
        <v>0</v>
      </c>
      <c r="W235" s="50">
        <f t="shared" si="388"/>
        <v>0</v>
      </c>
      <c r="X235" s="50">
        <f t="shared" si="388"/>
        <v>0</v>
      </c>
      <c r="Y235" s="52">
        <f t="shared" si="330"/>
        <v>0</v>
      </c>
      <c r="Z235" s="52">
        <f t="shared" si="331"/>
        <v>0</v>
      </c>
      <c r="AA235" s="52">
        <f t="shared" si="332"/>
        <v>0</v>
      </c>
      <c r="AB235" s="52" t="s">
        <v>41</v>
      </c>
      <c r="AC235" s="53" t="s">
        <v>41</v>
      </c>
    </row>
    <row r="236" spans="1:29" ht="34.5" customHeight="1" x14ac:dyDescent="0.25">
      <c r="A236" s="321" t="s">
        <v>391</v>
      </c>
      <c r="B236" s="116" t="s">
        <v>38</v>
      </c>
      <c r="C236" s="55">
        <v>10</v>
      </c>
      <c r="D236" s="322" t="s">
        <v>39</v>
      </c>
      <c r="E236" s="323" t="s">
        <v>262</v>
      </c>
      <c r="F236" s="57">
        <v>7330000000</v>
      </c>
      <c r="G236" s="57">
        <v>0</v>
      </c>
      <c r="H236" s="57">
        <v>0</v>
      </c>
      <c r="I236" s="57">
        <v>0</v>
      </c>
      <c r="J236" s="57">
        <v>0</v>
      </c>
      <c r="K236" s="57"/>
      <c r="L236" s="57">
        <f>+G236-H236-I236+J236-K236</f>
        <v>0</v>
      </c>
      <c r="M236" s="58">
        <f>+F236+L236</f>
        <v>7330000000</v>
      </c>
      <c r="N236" s="59">
        <f t="shared" si="387"/>
        <v>7.1502490830480678E-4</v>
      </c>
      <c r="O236" s="58">
        <v>0</v>
      </c>
      <c r="P236" s="57">
        <v>3125780030</v>
      </c>
      <c r="Q236" s="57">
        <f t="shared" ref="Q236:Q237" si="390">M236-P236</f>
        <v>4204219970</v>
      </c>
      <c r="R236" s="57">
        <v>3125650420.1900001</v>
      </c>
      <c r="S236" s="57">
        <f t="shared" ref="S236:S237" si="391">+M236-R236</f>
        <v>4204349579.8099999</v>
      </c>
      <c r="T236" s="57">
        <f t="shared" ref="T236:T239" si="392">P236-R236</f>
        <v>129609.80999994278</v>
      </c>
      <c r="U236" s="57">
        <v>1144678780.1900001</v>
      </c>
      <c r="V236" s="57">
        <f t="shared" ref="V236:V237" si="393">+R236-U236</f>
        <v>1980971640</v>
      </c>
      <c r="W236" s="57">
        <v>1144678780.1900001</v>
      </c>
      <c r="X236" s="60">
        <f t="shared" ref="X236:X237" si="394">+U236-W236</f>
        <v>0</v>
      </c>
      <c r="Y236" s="61">
        <f t="shared" si="330"/>
        <v>0.42641888406412004</v>
      </c>
      <c r="Z236" s="61">
        <f t="shared" si="331"/>
        <v>0.1561635443642565</v>
      </c>
      <c r="AA236" s="61">
        <f t="shared" si="332"/>
        <v>0.1561635443642565</v>
      </c>
      <c r="AB236" s="61">
        <f t="shared" si="333"/>
        <v>0.36622098645325091</v>
      </c>
      <c r="AC236" s="62">
        <f t="shared" si="381"/>
        <v>1</v>
      </c>
    </row>
    <row r="237" spans="1:29" ht="34.5" customHeight="1" x14ac:dyDescent="0.25">
      <c r="A237" s="321"/>
      <c r="B237" s="116" t="s">
        <v>42</v>
      </c>
      <c r="C237" s="55">
        <v>21</v>
      </c>
      <c r="D237" s="322"/>
      <c r="E237" s="323"/>
      <c r="F237" s="57">
        <v>14674158432</v>
      </c>
      <c r="G237" s="57">
        <v>0</v>
      </c>
      <c r="H237" s="57">
        <v>0</v>
      </c>
      <c r="I237" s="57">
        <v>0</v>
      </c>
      <c r="J237" s="57">
        <v>0</v>
      </c>
      <c r="K237" s="57"/>
      <c r="L237" s="57">
        <f t="shared" si="389"/>
        <v>0</v>
      </c>
      <c r="M237" s="58">
        <f>+F237+L237</f>
        <v>14674158432</v>
      </c>
      <c r="N237" s="59">
        <f t="shared" si="387"/>
        <v>1.4314309396031388E-3</v>
      </c>
      <c r="O237" s="58">
        <v>0</v>
      </c>
      <c r="P237" s="57">
        <v>0</v>
      </c>
      <c r="Q237" s="57">
        <f t="shared" si="390"/>
        <v>14674158432</v>
      </c>
      <c r="R237" s="57">
        <v>0</v>
      </c>
      <c r="S237" s="57">
        <f t="shared" si="391"/>
        <v>14674158432</v>
      </c>
      <c r="T237" s="57">
        <f t="shared" si="392"/>
        <v>0</v>
      </c>
      <c r="U237" s="57">
        <v>0</v>
      </c>
      <c r="V237" s="57">
        <f t="shared" si="393"/>
        <v>0</v>
      </c>
      <c r="W237" s="57">
        <v>0</v>
      </c>
      <c r="X237" s="60">
        <f t="shared" si="394"/>
        <v>0</v>
      </c>
      <c r="Y237" s="61">
        <f t="shared" si="330"/>
        <v>0</v>
      </c>
      <c r="Z237" s="61">
        <f t="shared" si="331"/>
        <v>0</v>
      </c>
      <c r="AA237" s="61">
        <f t="shared" si="332"/>
        <v>0</v>
      </c>
      <c r="AB237" s="61" t="s">
        <v>41</v>
      </c>
      <c r="AC237" s="62" t="s">
        <v>41</v>
      </c>
    </row>
    <row r="238" spans="1:29" ht="47.25" customHeight="1" x14ac:dyDescent="0.25">
      <c r="A238" s="46" t="s">
        <v>392</v>
      </c>
      <c r="B238" s="115" t="s">
        <v>42</v>
      </c>
      <c r="C238" s="47">
        <v>21</v>
      </c>
      <c r="D238" s="47" t="s">
        <v>39</v>
      </c>
      <c r="E238" s="48" t="s">
        <v>393</v>
      </c>
      <c r="F238" s="50">
        <f t="shared" ref="F238:X238" si="395">+F239</f>
        <v>5615841568</v>
      </c>
      <c r="G238" s="50">
        <f t="shared" si="395"/>
        <v>0</v>
      </c>
      <c r="H238" s="50">
        <f t="shared" si="395"/>
        <v>0</v>
      </c>
      <c r="I238" s="50">
        <f t="shared" si="395"/>
        <v>0</v>
      </c>
      <c r="J238" s="50">
        <f t="shared" si="395"/>
        <v>0</v>
      </c>
      <c r="K238" s="50">
        <f t="shared" si="395"/>
        <v>0</v>
      </c>
      <c r="L238" s="50">
        <f t="shared" si="378"/>
        <v>0</v>
      </c>
      <c r="M238" s="50">
        <f t="shared" si="395"/>
        <v>5615841568</v>
      </c>
      <c r="N238" s="51">
        <f t="shared" si="387"/>
        <v>5.4781263331698811E-4</v>
      </c>
      <c r="O238" s="50">
        <f t="shared" si="395"/>
        <v>0</v>
      </c>
      <c r="P238" s="50">
        <f t="shared" si="395"/>
        <v>3415841568</v>
      </c>
      <c r="Q238" s="50">
        <f t="shared" si="395"/>
        <v>2200000000</v>
      </c>
      <c r="R238" s="50">
        <f t="shared" si="395"/>
        <v>0</v>
      </c>
      <c r="S238" s="50">
        <f t="shared" si="395"/>
        <v>5615841568</v>
      </c>
      <c r="T238" s="50">
        <f t="shared" si="395"/>
        <v>3415841568</v>
      </c>
      <c r="U238" s="50">
        <f t="shared" si="395"/>
        <v>0</v>
      </c>
      <c r="V238" s="50">
        <f t="shared" si="395"/>
        <v>0</v>
      </c>
      <c r="W238" s="50">
        <f t="shared" si="395"/>
        <v>0</v>
      </c>
      <c r="X238" s="50">
        <f t="shared" si="395"/>
        <v>0</v>
      </c>
      <c r="Y238" s="52">
        <f t="shared" si="330"/>
        <v>0</v>
      </c>
      <c r="Z238" s="52">
        <f t="shared" si="331"/>
        <v>0</v>
      </c>
      <c r="AA238" s="52">
        <f t="shared" si="332"/>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8"/>
        <v>0</v>
      </c>
      <c r="M239" s="58">
        <f>+F239+L239</f>
        <v>5615841568</v>
      </c>
      <c r="N239" s="59">
        <f t="shared" si="387"/>
        <v>5.4781263331698811E-4</v>
      </c>
      <c r="O239" s="58">
        <v>0</v>
      </c>
      <c r="P239" s="57">
        <v>3415841568</v>
      </c>
      <c r="Q239" s="57">
        <f t="shared" ref="Q239" si="396">M239-P239</f>
        <v>2200000000</v>
      </c>
      <c r="R239" s="57">
        <v>0</v>
      </c>
      <c r="S239" s="57">
        <f t="shared" ref="S239" si="397">+M239-R239</f>
        <v>5615841568</v>
      </c>
      <c r="T239" s="57">
        <f t="shared" si="392"/>
        <v>3415841568</v>
      </c>
      <c r="U239" s="57">
        <v>0</v>
      </c>
      <c r="V239" s="57">
        <f t="shared" ref="V239" si="398">+R239-U239</f>
        <v>0</v>
      </c>
      <c r="W239" s="57">
        <v>0</v>
      </c>
      <c r="X239" s="60">
        <f t="shared" ref="X239" si="399">+U239-W239</f>
        <v>0</v>
      </c>
      <c r="Y239" s="61">
        <f t="shared" si="330"/>
        <v>0</v>
      </c>
      <c r="Z239" s="61">
        <f t="shared" si="331"/>
        <v>0</v>
      </c>
      <c r="AA239" s="61">
        <f t="shared" si="332"/>
        <v>0</v>
      </c>
      <c r="AB239" s="61" t="s">
        <v>41</v>
      </c>
      <c r="AC239" s="62" t="s">
        <v>41</v>
      </c>
    </row>
    <row r="240" spans="1:29" ht="42" customHeight="1" x14ac:dyDescent="0.25">
      <c r="A240" s="46" t="s">
        <v>395</v>
      </c>
      <c r="B240" s="47" t="s">
        <v>38</v>
      </c>
      <c r="C240" s="47">
        <v>10</v>
      </c>
      <c r="D240" s="47" t="s">
        <v>39</v>
      </c>
      <c r="E240" s="105" t="s">
        <v>396</v>
      </c>
      <c r="F240" s="50">
        <f t="shared" ref="F240:U244" si="400">+F241</f>
        <v>4403281909</v>
      </c>
      <c r="G240" s="50">
        <f t="shared" si="400"/>
        <v>0</v>
      </c>
      <c r="H240" s="50">
        <f t="shared" si="400"/>
        <v>0</v>
      </c>
      <c r="I240" s="50">
        <f t="shared" si="400"/>
        <v>0</v>
      </c>
      <c r="J240" s="50">
        <f t="shared" si="400"/>
        <v>0</v>
      </c>
      <c r="K240" s="50">
        <f t="shared" si="400"/>
        <v>0</v>
      </c>
      <c r="L240" s="50">
        <f t="shared" si="378"/>
        <v>0</v>
      </c>
      <c r="M240" s="50">
        <f t="shared" si="400"/>
        <v>4403281909</v>
      </c>
      <c r="N240" s="51">
        <f t="shared" si="387"/>
        <v>4.2953018325006E-4</v>
      </c>
      <c r="O240" s="50">
        <f t="shared" si="400"/>
        <v>0</v>
      </c>
      <c r="P240" s="50">
        <f t="shared" si="400"/>
        <v>4085727776.04</v>
      </c>
      <c r="Q240" s="50">
        <f t="shared" si="400"/>
        <v>317554132.96000004</v>
      </c>
      <c r="R240" s="50">
        <f t="shared" si="400"/>
        <v>3967180841.2600002</v>
      </c>
      <c r="S240" s="50">
        <f t="shared" si="400"/>
        <v>436101067.73999977</v>
      </c>
      <c r="T240" s="50">
        <f t="shared" si="400"/>
        <v>118546934.77999973</v>
      </c>
      <c r="U240" s="50">
        <f t="shared" si="400"/>
        <v>1434914784.22</v>
      </c>
      <c r="V240" s="50">
        <f t="shared" ref="V240:X244" si="401">+V241</f>
        <v>2532266057.04</v>
      </c>
      <c r="W240" s="50">
        <f t="shared" si="401"/>
        <v>1421100592.22</v>
      </c>
      <c r="X240" s="50">
        <f t="shared" si="401"/>
        <v>13814192</v>
      </c>
      <c r="Y240" s="52">
        <f t="shared" si="330"/>
        <v>0.90095999376087188</v>
      </c>
      <c r="Z240" s="52">
        <f t="shared" si="331"/>
        <v>0.32587393082580851</v>
      </c>
      <c r="AA240" s="52">
        <f t="shared" si="332"/>
        <v>0.32273668177260462</v>
      </c>
      <c r="AB240" s="52">
        <f t="shared" si="333"/>
        <v>0.36169633844174914</v>
      </c>
      <c r="AC240" s="53">
        <f t="shared" si="381"/>
        <v>0.99037281366676477</v>
      </c>
    </row>
    <row r="241" spans="1:29" ht="42" customHeight="1" x14ac:dyDescent="0.25">
      <c r="A241" s="46" t="s">
        <v>397</v>
      </c>
      <c r="B241" s="47" t="s">
        <v>38</v>
      </c>
      <c r="C241" s="47">
        <v>10</v>
      </c>
      <c r="D241" s="47" t="s">
        <v>39</v>
      </c>
      <c r="E241" s="105" t="s">
        <v>254</v>
      </c>
      <c r="F241" s="50">
        <f>+F242</f>
        <v>4403281909</v>
      </c>
      <c r="G241" s="50">
        <f t="shared" si="400"/>
        <v>0</v>
      </c>
      <c r="H241" s="50">
        <f t="shared" si="400"/>
        <v>0</v>
      </c>
      <c r="I241" s="50">
        <f t="shared" si="400"/>
        <v>0</v>
      </c>
      <c r="J241" s="50">
        <f t="shared" si="400"/>
        <v>0</v>
      </c>
      <c r="K241" s="50">
        <f t="shared" si="400"/>
        <v>0</v>
      </c>
      <c r="L241" s="50">
        <f t="shared" si="378"/>
        <v>0</v>
      </c>
      <c r="M241" s="50">
        <f>+M242</f>
        <v>4403281909</v>
      </c>
      <c r="N241" s="51">
        <f t="shared" si="387"/>
        <v>4.2953018325006E-4</v>
      </c>
      <c r="O241" s="50">
        <f t="shared" si="400"/>
        <v>0</v>
      </c>
      <c r="P241" s="50">
        <f t="shared" si="400"/>
        <v>4085727776.04</v>
      </c>
      <c r="Q241" s="50">
        <f t="shared" si="400"/>
        <v>317554132.96000004</v>
      </c>
      <c r="R241" s="50">
        <f t="shared" si="400"/>
        <v>3967180841.2600002</v>
      </c>
      <c r="S241" s="50">
        <f t="shared" si="400"/>
        <v>436101067.73999977</v>
      </c>
      <c r="T241" s="50">
        <f t="shared" si="400"/>
        <v>118546934.77999973</v>
      </c>
      <c r="U241" s="50">
        <f t="shared" si="400"/>
        <v>1434914784.22</v>
      </c>
      <c r="V241" s="50">
        <f t="shared" si="401"/>
        <v>2532266057.04</v>
      </c>
      <c r="W241" s="50">
        <f t="shared" si="401"/>
        <v>1421100592.22</v>
      </c>
      <c r="X241" s="50">
        <f t="shared" si="401"/>
        <v>13814192</v>
      </c>
      <c r="Y241" s="52">
        <f t="shared" si="330"/>
        <v>0.90095999376087188</v>
      </c>
      <c r="Z241" s="52">
        <f t="shared" si="331"/>
        <v>0.32587393082580851</v>
      </c>
      <c r="AA241" s="52">
        <f t="shared" si="332"/>
        <v>0.32273668177260462</v>
      </c>
      <c r="AB241" s="52">
        <f t="shared" si="333"/>
        <v>0.36169633844174914</v>
      </c>
      <c r="AC241" s="53">
        <f t="shared" si="381"/>
        <v>0.99037281366676477</v>
      </c>
    </row>
    <row r="242" spans="1:29" s="32" customFormat="1" ht="63.75" customHeight="1" x14ac:dyDescent="0.25">
      <c r="A242" s="46" t="s">
        <v>398</v>
      </c>
      <c r="B242" s="47" t="s">
        <v>38</v>
      </c>
      <c r="C242" s="47">
        <v>10</v>
      </c>
      <c r="D242" s="47" t="s">
        <v>39</v>
      </c>
      <c r="E242" s="105" t="s">
        <v>399</v>
      </c>
      <c r="F242" s="50">
        <f t="shared" ref="F242:T244" si="402">+F243</f>
        <v>4403281909</v>
      </c>
      <c r="G242" s="50">
        <f t="shared" si="402"/>
        <v>0</v>
      </c>
      <c r="H242" s="50">
        <f t="shared" si="402"/>
        <v>0</v>
      </c>
      <c r="I242" s="50">
        <f t="shared" si="402"/>
        <v>0</v>
      </c>
      <c r="J242" s="50">
        <f t="shared" si="402"/>
        <v>0</v>
      </c>
      <c r="K242" s="50">
        <f t="shared" si="402"/>
        <v>0</v>
      </c>
      <c r="L242" s="50">
        <f t="shared" si="378"/>
        <v>0</v>
      </c>
      <c r="M242" s="50">
        <f t="shared" si="402"/>
        <v>4403281909</v>
      </c>
      <c r="N242" s="51">
        <f t="shared" si="387"/>
        <v>4.2953018325006E-4</v>
      </c>
      <c r="O242" s="50">
        <f t="shared" si="402"/>
        <v>0</v>
      </c>
      <c r="P242" s="50">
        <f t="shared" si="402"/>
        <v>4085727776.04</v>
      </c>
      <c r="Q242" s="50">
        <f t="shared" si="402"/>
        <v>317554132.96000004</v>
      </c>
      <c r="R242" s="50">
        <f t="shared" si="402"/>
        <v>3967180841.2600002</v>
      </c>
      <c r="S242" s="50">
        <f t="shared" si="402"/>
        <v>436101067.73999977</v>
      </c>
      <c r="T242" s="50">
        <f t="shared" si="402"/>
        <v>118546934.77999973</v>
      </c>
      <c r="U242" s="50">
        <f t="shared" si="400"/>
        <v>1434914784.22</v>
      </c>
      <c r="V242" s="50">
        <f t="shared" si="401"/>
        <v>2532266057.04</v>
      </c>
      <c r="W242" s="50">
        <f t="shared" si="401"/>
        <v>1421100592.22</v>
      </c>
      <c r="X242" s="50">
        <f t="shared" si="401"/>
        <v>13814192</v>
      </c>
      <c r="Y242" s="52">
        <f t="shared" si="330"/>
        <v>0.90095999376087188</v>
      </c>
      <c r="Z242" s="52">
        <f t="shared" si="331"/>
        <v>0.32587393082580851</v>
      </c>
      <c r="AA242" s="52">
        <f t="shared" si="332"/>
        <v>0.32273668177260462</v>
      </c>
      <c r="AB242" s="52">
        <f t="shared" si="333"/>
        <v>0.36169633844174914</v>
      </c>
      <c r="AC242" s="53">
        <f t="shared" si="381"/>
        <v>0.99037281366676477</v>
      </c>
    </row>
    <row r="243" spans="1:29" s="32" customFormat="1" ht="63.75" customHeight="1" x14ac:dyDescent="0.25">
      <c r="A243" s="46" t="s">
        <v>400</v>
      </c>
      <c r="B243" s="47" t="s">
        <v>38</v>
      </c>
      <c r="C243" s="47">
        <v>10</v>
      </c>
      <c r="D243" s="47" t="s">
        <v>39</v>
      </c>
      <c r="E243" s="48" t="s">
        <v>401</v>
      </c>
      <c r="F243" s="50">
        <f t="shared" si="402"/>
        <v>4403281909</v>
      </c>
      <c r="G243" s="50">
        <f t="shared" si="402"/>
        <v>0</v>
      </c>
      <c r="H243" s="50">
        <f t="shared" si="402"/>
        <v>0</v>
      </c>
      <c r="I243" s="50">
        <f t="shared" si="402"/>
        <v>0</v>
      </c>
      <c r="J243" s="50">
        <f t="shared" si="402"/>
        <v>0</v>
      </c>
      <c r="K243" s="50">
        <f t="shared" si="402"/>
        <v>0</v>
      </c>
      <c r="L243" s="50">
        <f t="shared" si="378"/>
        <v>0</v>
      </c>
      <c r="M243" s="50">
        <f t="shared" si="402"/>
        <v>4403281909</v>
      </c>
      <c r="N243" s="51">
        <f t="shared" si="387"/>
        <v>4.2953018325006E-4</v>
      </c>
      <c r="O243" s="50">
        <f t="shared" si="402"/>
        <v>0</v>
      </c>
      <c r="P243" s="50">
        <f t="shared" si="402"/>
        <v>4085727776.04</v>
      </c>
      <c r="Q243" s="50">
        <f t="shared" si="402"/>
        <v>317554132.96000004</v>
      </c>
      <c r="R243" s="50">
        <f t="shared" si="402"/>
        <v>3967180841.2600002</v>
      </c>
      <c r="S243" s="50">
        <f t="shared" si="402"/>
        <v>436101067.73999977</v>
      </c>
      <c r="T243" s="50">
        <f t="shared" si="402"/>
        <v>118546934.77999973</v>
      </c>
      <c r="U243" s="50">
        <f t="shared" si="400"/>
        <v>1434914784.22</v>
      </c>
      <c r="V243" s="50">
        <f t="shared" si="401"/>
        <v>2532266057.04</v>
      </c>
      <c r="W243" s="50">
        <f t="shared" si="401"/>
        <v>1421100592.22</v>
      </c>
      <c r="X243" s="50">
        <f t="shared" si="401"/>
        <v>13814192</v>
      </c>
      <c r="Y243" s="52">
        <f t="shared" si="330"/>
        <v>0.90095999376087188</v>
      </c>
      <c r="Z243" s="52">
        <f t="shared" si="331"/>
        <v>0.32587393082580851</v>
      </c>
      <c r="AA243" s="52">
        <f t="shared" si="332"/>
        <v>0.32273668177260462</v>
      </c>
      <c r="AB243" s="52">
        <f t="shared" si="333"/>
        <v>0.36169633844174914</v>
      </c>
      <c r="AC243" s="53">
        <f t="shared" si="381"/>
        <v>0.99037281366676477</v>
      </c>
    </row>
    <row r="244" spans="1:29" ht="46.5" customHeight="1" x14ac:dyDescent="0.25">
      <c r="A244" s="46" t="s">
        <v>402</v>
      </c>
      <c r="B244" s="47" t="s">
        <v>38</v>
      </c>
      <c r="C244" s="47">
        <v>10</v>
      </c>
      <c r="D244" s="47" t="s">
        <v>39</v>
      </c>
      <c r="E244" s="48" t="s">
        <v>393</v>
      </c>
      <c r="F244" s="50">
        <f t="shared" si="402"/>
        <v>4403281909</v>
      </c>
      <c r="G244" s="50">
        <f t="shared" si="402"/>
        <v>0</v>
      </c>
      <c r="H244" s="50">
        <f t="shared" si="402"/>
        <v>0</v>
      </c>
      <c r="I244" s="50">
        <f t="shared" si="402"/>
        <v>0</v>
      </c>
      <c r="J244" s="50">
        <f t="shared" si="402"/>
        <v>0</v>
      </c>
      <c r="K244" s="50">
        <f t="shared" si="402"/>
        <v>0</v>
      </c>
      <c r="L244" s="50">
        <f t="shared" si="378"/>
        <v>0</v>
      </c>
      <c r="M244" s="50">
        <f t="shared" si="402"/>
        <v>4403281909</v>
      </c>
      <c r="N244" s="51">
        <f t="shared" si="387"/>
        <v>4.2953018325006E-4</v>
      </c>
      <c r="O244" s="50">
        <f t="shared" si="402"/>
        <v>0</v>
      </c>
      <c r="P244" s="50">
        <f t="shared" si="402"/>
        <v>4085727776.04</v>
      </c>
      <c r="Q244" s="50">
        <f t="shared" si="402"/>
        <v>317554132.96000004</v>
      </c>
      <c r="R244" s="50">
        <f t="shared" si="402"/>
        <v>3967180841.2600002</v>
      </c>
      <c r="S244" s="50">
        <f t="shared" si="402"/>
        <v>436101067.73999977</v>
      </c>
      <c r="T244" s="50">
        <f t="shared" si="402"/>
        <v>118546934.77999973</v>
      </c>
      <c r="U244" s="50">
        <f t="shared" si="400"/>
        <v>1434914784.22</v>
      </c>
      <c r="V244" s="50">
        <f t="shared" si="401"/>
        <v>2532266057.04</v>
      </c>
      <c r="W244" s="50">
        <f t="shared" si="401"/>
        <v>1421100592.22</v>
      </c>
      <c r="X244" s="50">
        <f t="shared" si="401"/>
        <v>13814192</v>
      </c>
      <c r="Y244" s="52">
        <f t="shared" si="330"/>
        <v>0.90095999376087188</v>
      </c>
      <c r="Z244" s="52">
        <f t="shared" si="331"/>
        <v>0.32587393082580851</v>
      </c>
      <c r="AA244" s="52">
        <f t="shared" si="332"/>
        <v>0.32273668177260462</v>
      </c>
      <c r="AB244" s="52">
        <f t="shared" si="333"/>
        <v>0.36169633844174914</v>
      </c>
      <c r="AC244" s="53">
        <f t="shared" si="381"/>
        <v>0.99037281366676477</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8"/>
        <v>0</v>
      </c>
      <c r="M245" s="58">
        <f>+F245+L245</f>
        <v>4403281909</v>
      </c>
      <c r="N245" s="59">
        <f t="shared" si="387"/>
        <v>4.2953018325006E-4</v>
      </c>
      <c r="O245" s="57">
        <v>0</v>
      </c>
      <c r="P245" s="58">
        <v>4085727776.04</v>
      </c>
      <c r="Q245" s="57">
        <f t="shared" ref="Q245" si="403">M245-P245</f>
        <v>317554132.96000004</v>
      </c>
      <c r="R245" s="58">
        <v>3967180841.2600002</v>
      </c>
      <c r="S245" s="57">
        <f t="shared" ref="S245" si="404">+M245-R245</f>
        <v>436101067.73999977</v>
      </c>
      <c r="T245" s="57">
        <f t="shared" ref="T245" si="405">P245-R245</f>
        <v>118546934.77999973</v>
      </c>
      <c r="U245" s="58">
        <v>1434914784.22</v>
      </c>
      <c r="V245" s="57">
        <f t="shared" ref="V245" si="406">+R245-U245</f>
        <v>2532266057.04</v>
      </c>
      <c r="W245" s="58">
        <v>1421100592.22</v>
      </c>
      <c r="X245" s="60">
        <f t="shared" ref="X245" si="407">+U245-W245</f>
        <v>13814192</v>
      </c>
      <c r="Y245" s="61">
        <f t="shared" si="330"/>
        <v>0.90095999376087188</v>
      </c>
      <c r="Z245" s="61">
        <f t="shared" si="331"/>
        <v>0.32587393082580851</v>
      </c>
      <c r="AA245" s="61">
        <f t="shared" si="332"/>
        <v>0.32273668177260462</v>
      </c>
      <c r="AB245" s="61">
        <f t="shared" si="333"/>
        <v>0.36169633844174914</v>
      </c>
      <c r="AC245" s="62">
        <f t="shared" si="381"/>
        <v>0.99037281366676477</v>
      </c>
    </row>
    <row r="246" spans="1:29" s="32" customFormat="1" ht="39.75" customHeight="1" x14ac:dyDescent="0.25">
      <c r="A246" s="312" t="s">
        <v>404</v>
      </c>
      <c r="B246" s="47" t="s">
        <v>38</v>
      </c>
      <c r="C246" s="47">
        <v>10</v>
      </c>
      <c r="D246" s="316" t="s">
        <v>39</v>
      </c>
      <c r="E246" s="308" t="s">
        <v>405</v>
      </c>
      <c r="F246" s="50">
        <f t="shared" ref="F246:K247" si="408">+F248</f>
        <v>216105072049</v>
      </c>
      <c r="G246" s="50">
        <f t="shared" si="408"/>
        <v>0</v>
      </c>
      <c r="H246" s="50">
        <f t="shared" si="408"/>
        <v>0</v>
      </c>
      <c r="I246" s="50">
        <f t="shared" si="408"/>
        <v>0</v>
      </c>
      <c r="J246" s="50">
        <f t="shared" si="408"/>
        <v>0</v>
      </c>
      <c r="K246" s="50">
        <f t="shared" si="408"/>
        <v>0</v>
      </c>
      <c r="L246" s="50">
        <f t="shared" si="378"/>
        <v>0</v>
      </c>
      <c r="M246" s="50">
        <f t="shared" ref="M246" si="409">+M248</f>
        <v>216105072049</v>
      </c>
      <c r="N246" s="51">
        <f t="shared" si="387"/>
        <v>2.1080560617467926E-2</v>
      </c>
      <c r="O246" s="50">
        <f t="shared" ref="O246:X247" si="410">+O248</f>
        <v>0</v>
      </c>
      <c r="P246" s="50">
        <f t="shared" si="410"/>
        <v>51525598817</v>
      </c>
      <c r="Q246" s="50">
        <f t="shared" si="410"/>
        <v>164579473232</v>
      </c>
      <c r="R246" s="50">
        <f t="shared" si="410"/>
        <v>51525598817</v>
      </c>
      <c r="S246" s="50">
        <f t="shared" si="410"/>
        <v>164579473232</v>
      </c>
      <c r="T246" s="50">
        <f t="shared" si="410"/>
        <v>0</v>
      </c>
      <c r="U246" s="50">
        <f t="shared" si="410"/>
        <v>0</v>
      </c>
      <c r="V246" s="50">
        <f t="shared" si="410"/>
        <v>51525598817</v>
      </c>
      <c r="W246" s="50">
        <f t="shared" si="410"/>
        <v>0</v>
      </c>
      <c r="X246" s="50">
        <f t="shared" si="410"/>
        <v>0</v>
      </c>
      <c r="Y246" s="52">
        <f t="shared" si="330"/>
        <v>0.23842845671533802</v>
      </c>
      <c r="Z246" s="52">
        <f t="shared" si="331"/>
        <v>0</v>
      </c>
      <c r="AA246" s="52">
        <f t="shared" si="332"/>
        <v>0</v>
      </c>
      <c r="AB246" s="52">
        <f t="shared" si="333"/>
        <v>0</v>
      </c>
      <c r="AC246" s="53" t="s">
        <v>41</v>
      </c>
    </row>
    <row r="247" spans="1:29" s="32" customFormat="1" ht="39.75" customHeight="1" x14ac:dyDescent="0.25">
      <c r="A247" s="312"/>
      <c r="B247" s="47" t="s">
        <v>42</v>
      </c>
      <c r="C247" s="47">
        <v>21</v>
      </c>
      <c r="D247" s="316"/>
      <c r="E247" s="308"/>
      <c r="F247" s="50">
        <f>+F249</f>
        <v>576482182828</v>
      </c>
      <c r="G247" s="50">
        <f t="shared" si="408"/>
        <v>0</v>
      </c>
      <c r="H247" s="50">
        <f t="shared" si="408"/>
        <v>0</v>
      </c>
      <c r="I247" s="50">
        <f t="shared" si="408"/>
        <v>0</v>
      </c>
      <c r="J247" s="50">
        <f t="shared" si="408"/>
        <v>0</v>
      </c>
      <c r="K247" s="50">
        <f t="shared" si="408"/>
        <v>0</v>
      </c>
      <c r="L247" s="50">
        <f t="shared" si="378"/>
        <v>0</v>
      </c>
      <c r="M247" s="50">
        <f>+M249</f>
        <v>576482182828</v>
      </c>
      <c r="N247" s="51">
        <f t="shared" si="387"/>
        <v>5.6234532048560104E-2</v>
      </c>
      <c r="O247" s="50">
        <f t="shared" si="410"/>
        <v>0</v>
      </c>
      <c r="P247" s="50">
        <f t="shared" si="410"/>
        <v>393456973461.62</v>
      </c>
      <c r="Q247" s="50">
        <f t="shared" si="410"/>
        <v>183025209366.38</v>
      </c>
      <c r="R247" s="50">
        <f t="shared" si="410"/>
        <v>33023902254.809998</v>
      </c>
      <c r="S247" s="50">
        <f t="shared" si="410"/>
        <v>543458280573.19</v>
      </c>
      <c r="T247" s="50">
        <f t="shared" si="410"/>
        <v>360433071206.81</v>
      </c>
      <c r="U247" s="50">
        <f t="shared" si="410"/>
        <v>14603648354.869999</v>
      </c>
      <c r="V247" s="50">
        <f t="shared" si="410"/>
        <v>18420253899.939999</v>
      </c>
      <c r="W247" s="50">
        <f t="shared" si="410"/>
        <v>14475739310.869999</v>
      </c>
      <c r="X247" s="50">
        <f t="shared" si="410"/>
        <v>127909044</v>
      </c>
      <c r="Y247" s="52">
        <f t="shared" si="330"/>
        <v>5.7285208872904669E-2</v>
      </c>
      <c r="Z247" s="52">
        <f t="shared" si="331"/>
        <v>2.5332349879800473E-2</v>
      </c>
      <c r="AA247" s="52">
        <f t="shared" si="332"/>
        <v>2.5110471306949309E-2</v>
      </c>
      <c r="AB247" s="52">
        <f t="shared" si="333"/>
        <v>0.44221449791697309</v>
      </c>
      <c r="AC247" s="53">
        <f t="shared" ref="AC247:AC253" si="411">+W247/U247</f>
        <v>0.99124129526459426</v>
      </c>
    </row>
    <row r="248" spans="1:29" ht="42" customHeight="1" x14ac:dyDescent="0.25">
      <c r="A248" s="312" t="s">
        <v>406</v>
      </c>
      <c r="B248" s="47" t="s">
        <v>38</v>
      </c>
      <c r="C248" s="47">
        <v>10</v>
      </c>
      <c r="D248" s="316" t="s">
        <v>39</v>
      </c>
      <c r="E248" s="308" t="s">
        <v>254</v>
      </c>
      <c r="F248" s="50">
        <f>+F260</f>
        <v>216105072049</v>
      </c>
      <c r="G248" s="50">
        <f t="shared" ref="G248:K248" si="412">+G260</f>
        <v>0</v>
      </c>
      <c r="H248" s="50">
        <f t="shared" si="412"/>
        <v>0</v>
      </c>
      <c r="I248" s="50">
        <f t="shared" si="412"/>
        <v>0</v>
      </c>
      <c r="J248" s="50">
        <f t="shared" si="412"/>
        <v>0</v>
      </c>
      <c r="K248" s="50">
        <f t="shared" si="412"/>
        <v>0</v>
      </c>
      <c r="L248" s="50">
        <f t="shared" si="378"/>
        <v>0</v>
      </c>
      <c r="M248" s="50">
        <f>+M260</f>
        <v>216105072049</v>
      </c>
      <c r="N248" s="51">
        <f t="shared" si="387"/>
        <v>2.1080560617467926E-2</v>
      </c>
      <c r="O248" s="50">
        <f t="shared" ref="O248:X248" si="413">+O260</f>
        <v>0</v>
      </c>
      <c r="P248" s="50">
        <f t="shared" si="413"/>
        <v>51525598817</v>
      </c>
      <c r="Q248" s="50">
        <f t="shared" si="413"/>
        <v>164579473232</v>
      </c>
      <c r="R248" s="50">
        <f t="shared" si="413"/>
        <v>51525598817</v>
      </c>
      <c r="S248" s="50">
        <f t="shared" si="413"/>
        <v>164579473232</v>
      </c>
      <c r="T248" s="50">
        <f t="shared" si="413"/>
        <v>0</v>
      </c>
      <c r="U248" s="50">
        <f t="shared" si="413"/>
        <v>0</v>
      </c>
      <c r="V248" s="50">
        <f t="shared" si="413"/>
        <v>51525598817</v>
      </c>
      <c r="W248" s="50">
        <f t="shared" si="413"/>
        <v>0</v>
      </c>
      <c r="X248" s="50">
        <f t="shared" si="413"/>
        <v>0</v>
      </c>
      <c r="Y248" s="52">
        <f t="shared" si="330"/>
        <v>0.23842845671533802</v>
      </c>
      <c r="Z248" s="52">
        <f t="shared" si="331"/>
        <v>0</v>
      </c>
      <c r="AA248" s="52">
        <f t="shared" si="332"/>
        <v>0</v>
      </c>
      <c r="AB248" s="52">
        <f t="shared" si="333"/>
        <v>0</v>
      </c>
      <c r="AC248" s="53" t="s">
        <v>41</v>
      </c>
    </row>
    <row r="249" spans="1:29" ht="45.75" customHeight="1" x14ac:dyDescent="0.25">
      <c r="A249" s="312"/>
      <c r="B249" s="47" t="s">
        <v>42</v>
      </c>
      <c r="C249" s="47">
        <v>21</v>
      </c>
      <c r="D249" s="316"/>
      <c r="E249" s="308"/>
      <c r="F249" s="50">
        <f>+F250+F256+F271+F277</f>
        <v>576482182828</v>
      </c>
      <c r="G249" s="50">
        <f t="shared" ref="G249:K249" si="414">+G250+G256+G271+G277</f>
        <v>0</v>
      </c>
      <c r="H249" s="50">
        <f t="shared" si="414"/>
        <v>0</v>
      </c>
      <c r="I249" s="50">
        <f t="shared" si="414"/>
        <v>0</v>
      </c>
      <c r="J249" s="50">
        <f t="shared" si="414"/>
        <v>0</v>
      </c>
      <c r="K249" s="50">
        <f t="shared" si="414"/>
        <v>0</v>
      </c>
      <c r="L249" s="50">
        <f t="shared" ref="L249:N249" si="415">+L250</f>
        <v>0</v>
      </c>
      <c r="M249" s="50">
        <f>+M250+M256+M271+M277</f>
        <v>576482182828</v>
      </c>
      <c r="N249" s="95">
        <f t="shared" si="415"/>
        <v>1.9914875972925208E-2</v>
      </c>
      <c r="O249" s="50">
        <f t="shared" ref="O249:X249" si="416">+O250+O256+O271+O277</f>
        <v>0</v>
      </c>
      <c r="P249" s="50">
        <f t="shared" si="416"/>
        <v>393456973461.62</v>
      </c>
      <c r="Q249" s="50">
        <f t="shared" si="416"/>
        <v>183025209366.38</v>
      </c>
      <c r="R249" s="50">
        <f t="shared" si="416"/>
        <v>33023902254.809998</v>
      </c>
      <c r="S249" s="50">
        <f t="shared" si="416"/>
        <v>543458280573.19</v>
      </c>
      <c r="T249" s="50">
        <f t="shared" si="416"/>
        <v>360433071206.81</v>
      </c>
      <c r="U249" s="50">
        <f t="shared" si="416"/>
        <v>14603648354.869999</v>
      </c>
      <c r="V249" s="50">
        <f t="shared" si="416"/>
        <v>18420253899.939999</v>
      </c>
      <c r="W249" s="50">
        <f t="shared" si="416"/>
        <v>14475739310.869999</v>
      </c>
      <c r="X249" s="50">
        <f t="shared" si="416"/>
        <v>127909044</v>
      </c>
      <c r="Y249" s="52">
        <f t="shared" si="330"/>
        <v>5.7285208872904669E-2</v>
      </c>
      <c r="Z249" s="52">
        <f t="shared" si="331"/>
        <v>2.5332349879800473E-2</v>
      </c>
      <c r="AA249" s="52">
        <f t="shared" si="332"/>
        <v>2.5110471306949309E-2</v>
      </c>
      <c r="AB249" s="52">
        <f t="shared" si="333"/>
        <v>0.44221449791697309</v>
      </c>
      <c r="AC249" s="53">
        <f t="shared" si="411"/>
        <v>0.99124129526459426</v>
      </c>
    </row>
    <row r="250" spans="1:29" ht="82.5" customHeight="1" x14ac:dyDescent="0.25">
      <c r="A250" s="112" t="s">
        <v>407</v>
      </c>
      <c r="B250" s="47" t="s">
        <v>42</v>
      </c>
      <c r="C250" s="47">
        <v>21</v>
      </c>
      <c r="D250" s="47" t="s">
        <v>39</v>
      </c>
      <c r="E250" s="48" t="s">
        <v>408</v>
      </c>
      <c r="F250" s="50">
        <f>+F251</f>
        <v>204155182828</v>
      </c>
      <c r="G250" s="50">
        <f t="shared" ref="G250:K250" si="417">+G251</f>
        <v>0</v>
      </c>
      <c r="H250" s="50">
        <f t="shared" si="417"/>
        <v>0</v>
      </c>
      <c r="I250" s="50">
        <f t="shared" si="417"/>
        <v>0</v>
      </c>
      <c r="J250" s="50">
        <f t="shared" si="417"/>
        <v>0</v>
      </c>
      <c r="K250" s="50">
        <f t="shared" si="417"/>
        <v>0</v>
      </c>
      <c r="L250" s="50">
        <f t="shared" si="378"/>
        <v>0</v>
      </c>
      <c r="M250" s="50">
        <f>+M251</f>
        <v>204155182828</v>
      </c>
      <c r="N250" s="51">
        <f t="shared" ref="N250:N304" si="418">M250/$M$345</f>
        <v>1.9914875972925208E-2</v>
      </c>
      <c r="O250" s="50">
        <f t="shared" ref="O250:X250" si="419">+O251</f>
        <v>0</v>
      </c>
      <c r="P250" s="50">
        <f t="shared" si="419"/>
        <v>39784428965.559998</v>
      </c>
      <c r="Q250" s="50">
        <f t="shared" si="419"/>
        <v>164370753862.44</v>
      </c>
      <c r="R250" s="50">
        <f t="shared" si="419"/>
        <v>25860729381.099998</v>
      </c>
      <c r="S250" s="50">
        <f t="shared" si="419"/>
        <v>178294453446.89999</v>
      </c>
      <c r="T250" s="50">
        <f t="shared" si="419"/>
        <v>13923699584.459999</v>
      </c>
      <c r="U250" s="50">
        <f t="shared" si="419"/>
        <v>11949744296.219999</v>
      </c>
      <c r="V250" s="50">
        <f t="shared" si="419"/>
        <v>13910985084.879999</v>
      </c>
      <c r="W250" s="50">
        <f t="shared" si="419"/>
        <v>11866228165.219999</v>
      </c>
      <c r="X250" s="50">
        <f t="shared" si="419"/>
        <v>83516131</v>
      </c>
      <c r="Y250" s="52">
        <f t="shared" si="330"/>
        <v>0.12667192193150231</v>
      </c>
      <c r="Z250" s="52">
        <f t="shared" si="331"/>
        <v>5.8532652126140804E-2</v>
      </c>
      <c r="AA250" s="52">
        <f t="shared" si="332"/>
        <v>5.8123570515558519E-2</v>
      </c>
      <c r="AB250" s="52">
        <f t="shared" si="333"/>
        <v>0.46208071397063244</v>
      </c>
      <c r="AC250" s="53">
        <f t="shared" si="411"/>
        <v>0.99301105287864455</v>
      </c>
    </row>
    <row r="251" spans="1:29" ht="110.25" customHeight="1" x14ac:dyDescent="0.25">
      <c r="A251" s="46" t="s">
        <v>409</v>
      </c>
      <c r="B251" s="47" t="s">
        <v>42</v>
      </c>
      <c r="C251" s="47">
        <v>21</v>
      </c>
      <c r="D251" s="47" t="s">
        <v>39</v>
      </c>
      <c r="E251" s="48" t="s">
        <v>410</v>
      </c>
      <c r="F251" s="50">
        <f>+F252+F254</f>
        <v>204155182828</v>
      </c>
      <c r="G251" s="50">
        <f t="shared" ref="G251:K251" si="420">+G252+G254</f>
        <v>0</v>
      </c>
      <c r="H251" s="50">
        <f t="shared" si="420"/>
        <v>0</v>
      </c>
      <c r="I251" s="50">
        <f t="shared" si="420"/>
        <v>0</v>
      </c>
      <c r="J251" s="50">
        <f t="shared" si="420"/>
        <v>0</v>
      </c>
      <c r="K251" s="50">
        <f t="shared" si="420"/>
        <v>0</v>
      </c>
      <c r="L251" s="50">
        <f t="shared" si="378"/>
        <v>0</v>
      </c>
      <c r="M251" s="50">
        <f>+M252+M254</f>
        <v>204155182828</v>
      </c>
      <c r="N251" s="51">
        <f t="shared" si="418"/>
        <v>1.9914875972925208E-2</v>
      </c>
      <c r="O251" s="50">
        <f t="shared" ref="O251:X251" si="421">+O252+O254</f>
        <v>0</v>
      </c>
      <c r="P251" s="50">
        <f t="shared" si="421"/>
        <v>39784428965.559998</v>
      </c>
      <c r="Q251" s="50">
        <f t="shared" si="421"/>
        <v>164370753862.44</v>
      </c>
      <c r="R251" s="50">
        <f t="shared" si="421"/>
        <v>25860729381.099998</v>
      </c>
      <c r="S251" s="50">
        <f t="shared" si="421"/>
        <v>178294453446.89999</v>
      </c>
      <c r="T251" s="50">
        <f t="shared" si="421"/>
        <v>13923699584.459999</v>
      </c>
      <c r="U251" s="50">
        <f t="shared" si="421"/>
        <v>11949744296.219999</v>
      </c>
      <c r="V251" s="50">
        <f t="shared" si="421"/>
        <v>13910985084.879999</v>
      </c>
      <c r="W251" s="50">
        <f t="shared" si="421"/>
        <v>11866228165.219999</v>
      </c>
      <c r="X251" s="50">
        <f t="shared" si="421"/>
        <v>83516131</v>
      </c>
      <c r="Y251" s="52">
        <f t="shared" si="330"/>
        <v>0.12667192193150231</v>
      </c>
      <c r="Z251" s="52">
        <f t="shared" si="331"/>
        <v>5.8532652126140804E-2</v>
      </c>
      <c r="AA251" s="52">
        <f t="shared" si="332"/>
        <v>5.8123570515558519E-2</v>
      </c>
      <c r="AB251" s="52">
        <f t="shared" si="333"/>
        <v>0.46208071397063244</v>
      </c>
      <c r="AC251" s="53">
        <f t="shared" si="411"/>
        <v>0.99301105287864455</v>
      </c>
    </row>
    <row r="252" spans="1:29" ht="42" customHeight="1" x14ac:dyDescent="0.25">
      <c r="A252" s="46" t="s">
        <v>411</v>
      </c>
      <c r="B252" s="47" t="s">
        <v>42</v>
      </c>
      <c r="C252" s="47">
        <v>21</v>
      </c>
      <c r="D252" s="47" t="s">
        <v>39</v>
      </c>
      <c r="E252" s="48" t="s">
        <v>412</v>
      </c>
      <c r="F252" s="50">
        <f t="shared" ref="F252:X252" si="422">+F253</f>
        <v>200000000000</v>
      </c>
      <c r="G252" s="50">
        <f t="shared" si="422"/>
        <v>0</v>
      </c>
      <c r="H252" s="50">
        <f t="shared" si="422"/>
        <v>0</v>
      </c>
      <c r="I252" s="50">
        <f t="shared" si="422"/>
        <v>0</v>
      </c>
      <c r="J252" s="50">
        <f t="shared" si="422"/>
        <v>0</v>
      </c>
      <c r="K252" s="50">
        <f t="shared" si="422"/>
        <v>0</v>
      </c>
      <c r="L252" s="50">
        <f t="shared" si="378"/>
        <v>0</v>
      </c>
      <c r="M252" s="50">
        <f t="shared" si="422"/>
        <v>200000000000</v>
      </c>
      <c r="N252" s="51">
        <f t="shared" si="418"/>
        <v>1.9509547293446297E-2</v>
      </c>
      <c r="O252" s="50">
        <f t="shared" si="422"/>
        <v>0</v>
      </c>
      <c r="P252" s="50">
        <f t="shared" si="422"/>
        <v>36992845738.559998</v>
      </c>
      <c r="Q252" s="50">
        <f t="shared" si="422"/>
        <v>163007154261.44</v>
      </c>
      <c r="R252" s="50">
        <f t="shared" si="422"/>
        <v>23069146154.099998</v>
      </c>
      <c r="S252" s="50">
        <f t="shared" si="422"/>
        <v>176930853845.89999</v>
      </c>
      <c r="T252" s="50">
        <f t="shared" si="422"/>
        <v>13923699584.459999</v>
      </c>
      <c r="U252" s="50">
        <f t="shared" si="422"/>
        <v>11866228165.219999</v>
      </c>
      <c r="V252" s="50">
        <f t="shared" si="422"/>
        <v>11202917988.879999</v>
      </c>
      <c r="W252" s="50">
        <f t="shared" si="422"/>
        <v>11866228165.219999</v>
      </c>
      <c r="X252" s="50">
        <f t="shared" si="422"/>
        <v>0</v>
      </c>
      <c r="Y252" s="52">
        <f t="shared" si="330"/>
        <v>0.11534573077049999</v>
      </c>
      <c r="Z252" s="52">
        <f t="shared" si="331"/>
        <v>5.9331140826099998E-2</v>
      </c>
      <c r="AA252" s="52">
        <f t="shared" si="332"/>
        <v>5.9331140826099998E-2</v>
      </c>
      <c r="AB252" s="52">
        <f t="shared" si="333"/>
        <v>0.51437656538974486</v>
      </c>
      <c r="AC252" s="53">
        <f t="shared" si="411"/>
        <v>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8"/>
        <v>0</v>
      </c>
      <c r="M253" s="58">
        <f>+F253+L253</f>
        <v>200000000000</v>
      </c>
      <c r="N253" s="59">
        <f t="shared" si="418"/>
        <v>1.9509547293446297E-2</v>
      </c>
      <c r="O253" s="57">
        <v>0</v>
      </c>
      <c r="P253" s="58">
        <v>36992845738.559998</v>
      </c>
      <c r="Q253" s="57">
        <f t="shared" ref="Q253" si="423">M253-P253</f>
        <v>163007154261.44</v>
      </c>
      <c r="R253" s="58">
        <v>23069146154.099998</v>
      </c>
      <c r="S253" s="109">
        <f>+M253-R253</f>
        <v>176930853845.89999</v>
      </c>
      <c r="T253" s="57">
        <f t="shared" ref="T253" si="424">P253-R253</f>
        <v>13923699584.459999</v>
      </c>
      <c r="U253" s="58">
        <v>11866228165.219999</v>
      </c>
      <c r="V253" s="57">
        <f t="shared" ref="V253" si="425">+R253-U253</f>
        <v>11202917988.879999</v>
      </c>
      <c r="W253" s="58">
        <v>11866228165.219999</v>
      </c>
      <c r="X253" s="60">
        <f t="shared" ref="X253" si="426">+U253-W253</f>
        <v>0</v>
      </c>
      <c r="Y253" s="52">
        <f t="shared" si="330"/>
        <v>0.11534573077049999</v>
      </c>
      <c r="Z253" s="52">
        <f t="shared" si="331"/>
        <v>5.9331140826099998E-2</v>
      </c>
      <c r="AA253" s="52">
        <f t="shared" si="332"/>
        <v>5.9331140826099998E-2</v>
      </c>
      <c r="AB253" s="52">
        <f t="shared" si="333"/>
        <v>0.51437656538974486</v>
      </c>
      <c r="AC253" s="53">
        <f t="shared" si="411"/>
        <v>1</v>
      </c>
    </row>
    <row r="254" spans="1:29" ht="42" customHeight="1" x14ac:dyDescent="0.25">
      <c r="A254" s="46" t="s">
        <v>414</v>
      </c>
      <c r="B254" s="47" t="s">
        <v>42</v>
      </c>
      <c r="C254" s="47">
        <v>21</v>
      </c>
      <c r="D254" s="47" t="s">
        <v>39</v>
      </c>
      <c r="E254" s="48" t="s">
        <v>415</v>
      </c>
      <c r="F254" s="50">
        <f t="shared" ref="F254:X254" si="427">+F255</f>
        <v>4155182828</v>
      </c>
      <c r="G254" s="50">
        <f t="shared" si="427"/>
        <v>0</v>
      </c>
      <c r="H254" s="50">
        <f t="shared" si="427"/>
        <v>0</v>
      </c>
      <c r="I254" s="50">
        <f t="shared" si="427"/>
        <v>0</v>
      </c>
      <c r="J254" s="50">
        <f t="shared" si="427"/>
        <v>0</v>
      </c>
      <c r="K254" s="50">
        <f t="shared" si="427"/>
        <v>0</v>
      </c>
      <c r="L254" s="50">
        <f t="shared" si="378"/>
        <v>0</v>
      </c>
      <c r="M254" s="50">
        <f t="shared" si="427"/>
        <v>4155182828</v>
      </c>
      <c r="N254" s="51">
        <f t="shared" si="418"/>
        <v>4.0532867947890965E-4</v>
      </c>
      <c r="O254" s="50">
        <f t="shared" si="427"/>
        <v>0</v>
      </c>
      <c r="P254" s="50">
        <f t="shared" si="427"/>
        <v>2791583227</v>
      </c>
      <c r="Q254" s="50">
        <f t="shared" si="427"/>
        <v>1363599601</v>
      </c>
      <c r="R254" s="50">
        <f t="shared" si="427"/>
        <v>2791583227</v>
      </c>
      <c r="S254" s="50">
        <f t="shared" si="427"/>
        <v>1363599601</v>
      </c>
      <c r="T254" s="50">
        <f t="shared" si="427"/>
        <v>0</v>
      </c>
      <c r="U254" s="50">
        <f t="shared" si="427"/>
        <v>83516131</v>
      </c>
      <c r="V254" s="50">
        <f t="shared" si="427"/>
        <v>2708067096</v>
      </c>
      <c r="W254" s="50">
        <f t="shared" si="427"/>
        <v>0</v>
      </c>
      <c r="X254" s="50">
        <f t="shared" si="427"/>
        <v>83516131</v>
      </c>
      <c r="Y254" s="52">
        <f t="shared" si="330"/>
        <v>0.67183162391524975</v>
      </c>
      <c r="Z254" s="52">
        <f t="shared" si="331"/>
        <v>2.0099267458755489E-2</v>
      </c>
      <c r="AA254" s="52">
        <f t="shared" si="332"/>
        <v>0</v>
      </c>
      <c r="AB254" s="52">
        <f t="shared" si="333"/>
        <v>2.9917120217745168E-2</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8"/>
        <v>0</v>
      </c>
      <c r="M255" s="58">
        <f>+F255+L255</f>
        <v>4155182828</v>
      </c>
      <c r="N255" s="59">
        <f t="shared" si="418"/>
        <v>4.0532867947890965E-4</v>
      </c>
      <c r="O255" s="57">
        <v>0</v>
      </c>
      <c r="P255" s="58">
        <v>2791583227</v>
      </c>
      <c r="Q255" s="57">
        <f t="shared" ref="Q255" si="428">M255-P255</f>
        <v>1363599601</v>
      </c>
      <c r="R255" s="58">
        <v>2791583227</v>
      </c>
      <c r="S255" s="109">
        <f>+M255-R255</f>
        <v>1363599601</v>
      </c>
      <c r="T255" s="57">
        <f t="shared" ref="T255" si="429">P255-R255</f>
        <v>0</v>
      </c>
      <c r="U255" s="58">
        <v>83516131</v>
      </c>
      <c r="V255" s="57">
        <f t="shared" ref="V255" si="430">+R255-U255</f>
        <v>2708067096</v>
      </c>
      <c r="W255" s="58">
        <v>0</v>
      </c>
      <c r="X255" s="60">
        <f t="shared" ref="X255" si="431">+U255-W255</f>
        <v>83516131</v>
      </c>
      <c r="Y255" s="61">
        <f t="shared" si="330"/>
        <v>0.67183162391524975</v>
      </c>
      <c r="Z255" s="61">
        <f t="shared" si="331"/>
        <v>2.0099267458755489E-2</v>
      </c>
      <c r="AA255" s="61">
        <f t="shared" si="332"/>
        <v>0</v>
      </c>
      <c r="AB255" s="61">
        <f t="shared" si="333"/>
        <v>2.9917120217745168E-2</v>
      </c>
      <c r="AC255" s="62" t="s">
        <v>41</v>
      </c>
    </row>
    <row r="256" spans="1:29" ht="55.5" customHeight="1" x14ac:dyDescent="0.25">
      <c r="A256" s="46" t="s">
        <v>417</v>
      </c>
      <c r="B256" s="47" t="s">
        <v>42</v>
      </c>
      <c r="C256" s="47">
        <v>21</v>
      </c>
      <c r="D256" s="47" t="s">
        <v>39</v>
      </c>
      <c r="E256" s="48" t="s">
        <v>418</v>
      </c>
      <c r="F256" s="50">
        <f t="shared" ref="F256:U262" si="432">+F257</f>
        <v>8000000000</v>
      </c>
      <c r="G256" s="50">
        <f t="shared" si="432"/>
        <v>0</v>
      </c>
      <c r="H256" s="50">
        <f t="shared" si="432"/>
        <v>0</v>
      </c>
      <c r="I256" s="50">
        <f t="shared" si="432"/>
        <v>0</v>
      </c>
      <c r="J256" s="50">
        <f t="shared" si="432"/>
        <v>0</v>
      </c>
      <c r="K256" s="50">
        <f t="shared" si="432"/>
        <v>0</v>
      </c>
      <c r="L256" s="50">
        <f t="shared" si="378"/>
        <v>0</v>
      </c>
      <c r="M256" s="50">
        <f t="shared" si="432"/>
        <v>8000000000</v>
      </c>
      <c r="N256" s="51">
        <f t="shared" si="418"/>
        <v>7.8038189173785188E-4</v>
      </c>
      <c r="O256" s="50">
        <f t="shared" si="432"/>
        <v>0</v>
      </c>
      <c r="P256" s="50">
        <f t="shared" si="432"/>
        <v>7420418856.0600004</v>
      </c>
      <c r="Q256" s="50">
        <f t="shared" si="432"/>
        <v>579581143.93999958</v>
      </c>
      <c r="R256" s="50">
        <f t="shared" si="432"/>
        <v>7163172873.71</v>
      </c>
      <c r="S256" s="50">
        <f t="shared" si="432"/>
        <v>836827126.28999996</v>
      </c>
      <c r="T256" s="50">
        <f t="shared" si="432"/>
        <v>257245982.35000038</v>
      </c>
      <c r="U256" s="50">
        <f t="shared" si="432"/>
        <v>2653904058.6500001</v>
      </c>
      <c r="V256" s="50">
        <f t="shared" ref="V256:X258" si="433">+V257</f>
        <v>4509268815.0599995</v>
      </c>
      <c r="W256" s="50">
        <f t="shared" si="433"/>
        <v>2609511145.6500001</v>
      </c>
      <c r="X256" s="50">
        <f t="shared" si="433"/>
        <v>44392913</v>
      </c>
      <c r="Y256" s="52">
        <f t="shared" si="330"/>
        <v>0.89539660921374997</v>
      </c>
      <c r="Z256" s="52">
        <f t="shared" si="331"/>
        <v>0.33173800733125003</v>
      </c>
      <c r="AA256" s="52">
        <f t="shared" si="332"/>
        <v>0.32618889320625</v>
      </c>
      <c r="AB256" s="52">
        <f t="shared" si="333"/>
        <v>0.37049281169665138</v>
      </c>
      <c r="AC256" s="53">
        <f t="shared" si="381"/>
        <v>0.98327260065965538</v>
      </c>
    </row>
    <row r="257" spans="1:29" ht="113.25" customHeight="1" x14ac:dyDescent="0.25">
      <c r="A257" s="46" t="s">
        <v>419</v>
      </c>
      <c r="B257" s="47" t="s">
        <v>42</v>
      </c>
      <c r="C257" s="47">
        <v>21</v>
      </c>
      <c r="D257" s="47" t="s">
        <v>39</v>
      </c>
      <c r="E257" s="48" t="s">
        <v>410</v>
      </c>
      <c r="F257" s="50">
        <f t="shared" si="432"/>
        <v>8000000000</v>
      </c>
      <c r="G257" s="50">
        <f t="shared" si="432"/>
        <v>0</v>
      </c>
      <c r="H257" s="50">
        <f t="shared" si="432"/>
        <v>0</v>
      </c>
      <c r="I257" s="50">
        <f t="shared" si="432"/>
        <v>0</v>
      </c>
      <c r="J257" s="50">
        <f t="shared" si="432"/>
        <v>0</v>
      </c>
      <c r="K257" s="50">
        <f t="shared" si="432"/>
        <v>0</v>
      </c>
      <c r="L257" s="50">
        <f t="shared" si="378"/>
        <v>0</v>
      </c>
      <c r="M257" s="50">
        <f t="shared" si="432"/>
        <v>8000000000</v>
      </c>
      <c r="N257" s="51">
        <f t="shared" si="418"/>
        <v>7.8038189173785188E-4</v>
      </c>
      <c r="O257" s="50">
        <f t="shared" si="432"/>
        <v>0</v>
      </c>
      <c r="P257" s="50">
        <f t="shared" si="432"/>
        <v>7420418856.0600004</v>
      </c>
      <c r="Q257" s="50">
        <f t="shared" si="432"/>
        <v>579581143.93999958</v>
      </c>
      <c r="R257" s="50">
        <f t="shared" si="432"/>
        <v>7163172873.71</v>
      </c>
      <c r="S257" s="50">
        <f t="shared" si="432"/>
        <v>836827126.28999996</v>
      </c>
      <c r="T257" s="50">
        <f t="shared" si="432"/>
        <v>257245982.35000038</v>
      </c>
      <c r="U257" s="50">
        <f t="shared" si="432"/>
        <v>2653904058.6500001</v>
      </c>
      <c r="V257" s="50">
        <f t="shared" si="433"/>
        <v>4509268815.0599995</v>
      </c>
      <c r="W257" s="50">
        <f t="shared" si="433"/>
        <v>2609511145.6500001</v>
      </c>
      <c r="X257" s="50">
        <f t="shared" si="433"/>
        <v>44392913</v>
      </c>
      <c r="Y257" s="52">
        <f t="shared" si="330"/>
        <v>0.89539660921374997</v>
      </c>
      <c r="Z257" s="52">
        <f t="shared" si="331"/>
        <v>0.33173800733125003</v>
      </c>
      <c r="AA257" s="52">
        <f t="shared" si="332"/>
        <v>0.32618889320625</v>
      </c>
      <c r="AB257" s="52">
        <f t="shared" si="333"/>
        <v>0.37049281169665138</v>
      </c>
      <c r="AC257" s="53">
        <f t="shared" si="381"/>
        <v>0.98327260065965538</v>
      </c>
    </row>
    <row r="258" spans="1:29" ht="42" customHeight="1" x14ac:dyDescent="0.25">
      <c r="A258" s="46" t="s">
        <v>420</v>
      </c>
      <c r="B258" s="47" t="s">
        <v>42</v>
      </c>
      <c r="C258" s="47">
        <v>21</v>
      </c>
      <c r="D258" s="47" t="s">
        <v>39</v>
      </c>
      <c r="E258" s="48" t="s">
        <v>393</v>
      </c>
      <c r="F258" s="49">
        <f t="shared" si="432"/>
        <v>8000000000</v>
      </c>
      <c r="G258" s="49">
        <f t="shared" si="432"/>
        <v>0</v>
      </c>
      <c r="H258" s="49">
        <f t="shared" si="432"/>
        <v>0</v>
      </c>
      <c r="I258" s="49">
        <f t="shared" si="432"/>
        <v>0</v>
      </c>
      <c r="J258" s="49">
        <f t="shared" si="432"/>
        <v>0</v>
      </c>
      <c r="K258" s="49">
        <f t="shared" si="432"/>
        <v>0</v>
      </c>
      <c r="L258" s="50">
        <f t="shared" si="378"/>
        <v>0</v>
      </c>
      <c r="M258" s="49">
        <f t="shared" si="432"/>
        <v>8000000000</v>
      </c>
      <c r="N258" s="51">
        <f t="shared" si="418"/>
        <v>7.8038189173785188E-4</v>
      </c>
      <c r="O258" s="49">
        <f t="shared" si="432"/>
        <v>0</v>
      </c>
      <c r="P258" s="49">
        <f t="shared" si="432"/>
        <v>7420418856.0600004</v>
      </c>
      <c r="Q258" s="49">
        <f t="shared" si="432"/>
        <v>579581143.93999958</v>
      </c>
      <c r="R258" s="49">
        <f t="shared" si="432"/>
        <v>7163172873.71</v>
      </c>
      <c r="S258" s="49">
        <f t="shared" si="432"/>
        <v>836827126.28999996</v>
      </c>
      <c r="T258" s="49">
        <f t="shared" si="432"/>
        <v>257245982.35000038</v>
      </c>
      <c r="U258" s="49">
        <f t="shared" si="432"/>
        <v>2653904058.6500001</v>
      </c>
      <c r="V258" s="49">
        <f t="shared" si="433"/>
        <v>4509268815.0599995</v>
      </c>
      <c r="W258" s="49">
        <f t="shared" si="433"/>
        <v>2609511145.6500001</v>
      </c>
      <c r="X258" s="49">
        <f t="shared" si="433"/>
        <v>44392913</v>
      </c>
      <c r="Y258" s="52">
        <f t="shared" si="330"/>
        <v>0.89539660921374997</v>
      </c>
      <c r="Z258" s="52">
        <f t="shared" si="331"/>
        <v>0.33173800733125003</v>
      </c>
      <c r="AA258" s="52">
        <f t="shared" si="332"/>
        <v>0.32618889320625</v>
      </c>
      <c r="AB258" s="52">
        <f t="shared" si="333"/>
        <v>0.37049281169665138</v>
      </c>
      <c r="AC258" s="53">
        <f t="shared" si="381"/>
        <v>0.98327260065965538</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8"/>
        <v>0</v>
      </c>
      <c r="M259" s="58">
        <f>+F259+L259</f>
        <v>8000000000</v>
      </c>
      <c r="N259" s="59">
        <f t="shared" si="418"/>
        <v>7.8038189173785188E-4</v>
      </c>
      <c r="O259" s="57">
        <v>0</v>
      </c>
      <c r="P259" s="58">
        <v>7420418856.0600004</v>
      </c>
      <c r="Q259" s="57">
        <f t="shared" ref="Q259" si="434">M259-P259</f>
        <v>579581143.93999958</v>
      </c>
      <c r="R259" s="58">
        <v>7163172873.71</v>
      </c>
      <c r="S259" s="109">
        <f>+M259-R259</f>
        <v>836827126.28999996</v>
      </c>
      <c r="T259" s="57">
        <f t="shared" ref="T259" si="435">P259-R259</f>
        <v>257245982.35000038</v>
      </c>
      <c r="U259" s="58">
        <v>2653904058.6500001</v>
      </c>
      <c r="V259" s="57">
        <f t="shared" ref="V259" si="436">+R259-U259</f>
        <v>4509268815.0599995</v>
      </c>
      <c r="W259" s="58">
        <v>2609511145.6500001</v>
      </c>
      <c r="X259" s="60">
        <f t="shared" ref="X259" si="437">+U259-W259</f>
        <v>44392913</v>
      </c>
      <c r="Y259" s="61">
        <f t="shared" si="330"/>
        <v>0.89539660921374997</v>
      </c>
      <c r="Z259" s="61">
        <f t="shared" si="331"/>
        <v>0.33173800733125003</v>
      </c>
      <c r="AA259" s="61">
        <f t="shared" si="332"/>
        <v>0.32618889320625</v>
      </c>
      <c r="AB259" s="61">
        <f t="shared" si="333"/>
        <v>0.37049281169665138</v>
      </c>
      <c r="AC259" s="62">
        <f t="shared" si="381"/>
        <v>0.98327260065965538</v>
      </c>
    </row>
    <row r="260" spans="1:29" ht="113.25" customHeight="1" x14ac:dyDescent="0.25">
      <c r="A260" s="46" t="s">
        <v>422</v>
      </c>
      <c r="B260" s="47" t="s">
        <v>38</v>
      </c>
      <c r="C260" s="47">
        <v>10</v>
      </c>
      <c r="D260" s="47" t="s">
        <v>39</v>
      </c>
      <c r="E260" s="48" t="s">
        <v>423</v>
      </c>
      <c r="F260" s="50">
        <f>+F261+F266</f>
        <v>216105072049</v>
      </c>
      <c r="G260" s="50">
        <f t="shared" ref="G260:K260" si="438">+G261+G266</f>
        <v>0</v>
      </c>
      <c r="H260" s="50">
        <f t="shared" si="438"/>
        <v>0</v>
      </c>
      <c r="I260" s="50">
        <f t="shared" si="438"/>
        <v>0</v>
      </c>
      <c r="J260" s="50">
        <f t="shared" si="438"/>
        <v>0</v>
      </c>
      <c r="K260" s="50">
        <f t="shared" si="438"/>
        <v>0</v>
      </c>
      <c r="L260" s="50">
        <f t="shared" si="378"/>
        <v>0</v>
      </c>
      <c r="M260" s="50">
        <f>+M261+M266</f>
        <v>216105072049</v>
      </c>
      <c r="N260" s="51">
        <f t="shared" si="418"/>
        <v>2.1080560617467926E-2</v>
      </c>
      <c r="O260" s="50">
        <f t="shared" ref="O260:X260" si="439">+O261+O266</f>
        <v>0</v>
      </c>
      <c r="P260" s="50">
        <f t="shared" si="439"/>
        <v>51525598817</v>
      </c>
      <c r="Q260" s="50">
        <f t="shared" si="439"/>
        <v>164579473232</v>
      </c>
      <c r="R260" s="50">
        <f t="shared" si="439"/>
        <v>51525598817</v>
      </c>
      <c r="S260" s="50">
        <f t="shared" si="439"/>
        <v>164579473232</v>
      </c>
      <c r="T260" s="50">
        <f t="shared" si="439"/>
        <v>0</v>
      </c>
      <c r="U260" s="50">
        <f t="shared" si="439"/>
        <v>0</v>
      </c>
      <c r="V260" s="50">
        <f t="shared" si="439"/>
        <v>51525598817</v>
      </c>
      <c r="W260" s="50">
        <f t="shared" si="439"/>
        <v>0</v>
      </c>
      <c r="X260" s="50">
        <f t="shared" si="439"/>
        <v>0</v>
      </c>
      <c r="Y260" s="52">
        <f t="shared" si="330"/>
        <v>0.23842845671533802</v>
      </c>
      <c r="Z260" s="52">
        <f t="shared" si="331"/>
        <v>0</v>
      </c>
      <c r="AA260" s="52">
        <f t="shared" si="332"/>
        <v>0</v>
      </c>
      <c r="AB260" s="52">
        <f t="shared" si="333"/>
        <v>0</v>
      </c>
      <c r="AC260" s="53" t="s">
        <v>41</v>
      </c>
    </row>
    <row r="261" spans="1:29" ht="125.25" customHeight="1" x14ac:dyDescent="0.25">
      <c r="A261" s="46" t="s">
        <v>424</v>
      </c>
      <c r="B261" s="47" t="s">
        <v>38</v>
      </c>
      <c r="C261" s="47">
        <v>10</v>
      </c>
      <c r="D261" s="47" t="s">
        <v>39</v>
      </c>
      <c r="E261" s="48" t="s">
        <v>425</v>
      </c>
      <c r="F261" s="50">
        <f>+F262+F264</f>
        <v>108052536025</v>
      </c>
      <c r="G261" s="50">
        <f t="shared" ref="G261:K261" si="440">+G262+G264</f>
        <v>0</v>
      </c>
      <c r="H261" s="50">
        <f t="shared" si="440"/>
        <v>0</v>
      </c>
      <c r="I261" s="50">
        <f t="shared" si="440"/>
        <v>0</v>
      </c>
      <c r="J261" s="50">
        <f t="shared" si="440"/>
        <v>0</v>
      </c>
      <c r="K261" s="50">
        <f t="shared" si="440"/>
        <v>0</v>
      </c>
      <c r="L261" s="50">
        <f t="shared" si="378"/>
        <v>0</v>
      </c>
      <c r="M261" s="50">
        <f>+M262+M264</f>
        <v>108052536025</v>
      </c>
      <c r="N261" s="51">
        <f t="shared" si="418"/>
        <v>1.0540280308782736E-2</v>
      </c>
      <c r="O261" s="50">
        <f t="shared" ref="O261:X261" si="441">+O262+O264</f>
        <v>0</v>
      </c>
      <c r="P261" s="50">
        <f t="shared" si="441"/>
        <v>0</v>
      </c>
      <c r="Q261" s="50">
        <f t="shared" si="441"/>
        <v>108052536025</v>
      </c>
      <c r="R261" s="50">
        <f t="shared" si="441"/>
        <v>0</v>
      </c>
      <c r="S261" s="50">
        <f t="shared" si="441"/>
        <v>108052536025</v>
      </c>
      <c r="T261" s="50">
        <f t="shared" si="441"/>
        <v>0</v>
      </c>
      <c r="U261" s="50">
        <f t="shared" si="441"/>
        <v>0</v>
      </c>
      <c r="V261" s="50">
        <f t="shared" si="441"/>
        <v>0</v>
      </c>
      <c r="W261" s="50">
        <f t="shared" si="441"/>
        <v>0</v>
      </c>
      <c r="X261" s="50">
        <f t="shared" si="441"/>
        <v>0</v>
      </c>
      <c r="Y261" s="52">
        <f t="shared" si="330"/>
        <v>0</v>
      </c>
      <c r="Z261" s="52">
        <f t="shared" si="331"/>
        <v>0</v>
      </c>
      <c r="AA261" s="52">
        <f t="shared" si="332"/>
        <v>0</v>
      </c>
      <c r="AB261" s="52" t="s">
        <v>41</v>
      </c>
      <c r="AC261" s="53" t="s">
        <v>41</v>
      </c>
    </row>
    <row r="262" spans="1:29" ht="42" customHeight="1" x14ac:dyDescent="0.25">
      <c r="A262" s="46" t="s">
        <v>426</v>
      </c>
      <c r="B262" s="47" t="s">
        <v>38</v>
      </c>
      <c r="C262" s="47">
        <v>10</v>
      </c>
      <c r="D262" s="47" t="s">
        <v>39</v>
      </c>
      <c r="E262" s="48" t="s">
        <v>427</v>
      </c>
      <c r="F262" s="49">
        <f t="shared" si="432"/>
        <v>54026268013</v>
      </c>
      <c r="G262" s="49">
        <f t="shared" si="432"/>
        <v>0</v>
      </c>
      <c r="H262" s="49">
        <f t="shared" si="432"/>
        <v>0</v>
      </c>
      <c r="I262" s="49">
        <f t="shared" si="432"/>
        <v>0</v>
      </c>
      <c r="J262" s="49">
        <f t="shared" si="432"/>
        <v>0</v>
      </c>
      <c r="K262" s="49">
        <f t="shared" si="432"/>
        <v>0</v>
      </c>
      <c r="L262" s="50">
        <f t="shared" si="378"/>
        <v>0</v>
      </c>
      <c r="M262" s="49">
        <f t="shared" si="432"/>
        <v>54026268013</v>
      </c>
      <c r="N262" s="51">
        <f t="shared" si="418"/>
        <v>5.2701401544401425E-3</v>
      </c>
      <c r="O262" s="49">
        <f t="shared" si="432"/>
        <v>0</v>
      </c>
      <c r="P262" s="49">
        <f t="shared" si="432"/>
        <v>0</v>
      </c>
      <c r="Q262" s="49">
        <f t="shared" si="432"/>
        <v>54026268013</v>
      </c>
      <c r="R262" s="49">
        <f t="shared" si="432"/>
        <v>0</v>
      </c>
      <c r="S262" s="49">
        <f t="shared" si="432"/>
        <v>54026268013</v>
      </c>
      <c r="T262" s="49">
        <f t="shared" si="432"/>
        <v>0</v>
      </c>
      <c r="U262" s="49">
        <f t="shared" si="432"/>
        <v>0</v>
      </c>
      <c r="V262" s="49">
        <f t="shared" ref="V262:X262" si="442">+V263</f>
        <v>0</v>
      </c>
      <c r="W262" s="49">
        <f t="shared" si="442"/>
        <v>0</v>
      </c>
      <c r="X262" s="49">
        <f t="shared" si="442"/>
        <v>0</v>
      </c>
      <c r="Y262" s="52">
        <f t="shared" si="330"/>
        <v>0</v>
      </c>
      <c r="Z262" s="52">
        <f t="shared" si="331"/>
        <v>0</v>
      </c>
      <c r="AA262" s="52">
        <f t="shared" si="332"/>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8"/>
        <v>0</v>
      </c>
      <c r="M263" s="58">
        <f>+F263+L263</f>
        <v>54026268013</v>
      </c>
      <c r="N263" s="59">
        <f t="shared" si="418"/>
        <v>5.2701401544401425E-3</v>
      </c>
      <c r="O263" s="57">
        <v>0</v>
      </c>
      <c r="P263" s="58">
        <v>0</v>
      </c>
      <c r="Q263" s="57">
        <f t="shared" ref="Q263" si="443">M263-P263</f>
        <v>54026268013</v>
      </c>
      <c r="R263" s="58">
        <v>0</v>
      </c>
      <c r="S263" s="109">
        <f>+M263-R263</f>
        <v>54026268013</v>
      </c>
      <c r="T263" s="57">
        <f t="shared" ref="T263" si="444">P263-R263</f>
        <v>0</v>
      </c>
      <c r="U263" s="58">
        <v>0</v>
      </c>
      <c r="V263" s="57">
        <f t="shared" ref="V263" si="445">+R263-U263</f>
        <v>0</v>
      </c>
      <c r="W263" s="58">
        <v>0</v>
      </c>
      <c r="X263" s="60">
        <f t="shared" ref="X263" si="446">+U263-W263</f>
        <v>0</v>
      </c>
      <c r="Y263" s="61">
        <f t="shared" si="330"/>
        <v>0</v>
      </c>
      <c r="Z263" s="61">
        <f t="shared" si="331"/>
        <v>0</v>
      </c>
      <c r="AA263" s="61">
        <f t="shared" si="332"/>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47">+G265</f>
        <v>0</v>
      </c>
      <c r="H264" s="50">
        <f t="shared" si="447"/>
        <v>0</v>
      </c>
      <c r="I264" s="50">
        <f t="shared" si="447"/>
        <v>0</v>
      </c>
      <c r="J264" s="50">
        <f t="shared" si="447"/>
        <v>0</v>
      </c>
      <c r="K264" s="50">
        <f t="shared" si="447"/>
        <v>0</v>
      </c>
      <c r="L264" s="50">
        <f t="shared" si="378"/>
        <v>0</v>
      </c>
      <c r="M264" s="50">
        <f>+M265</f>
        <v>54026268012</v>
      </c>
      <c r="N264" s="51">
        <f t="shared" si="418"/>
        <v>5.2701401543425947E-3</v>
      </c>
      <c r="O264" s="50">
        <f t="shared" ref="O264:X264" si="448">+O265</f>
        <v>0</v>
      </c>
      <c r="P264" s="50">
        <f t="shared" si="448"/>
        <v>0</v>
      </c>
      <c r="Q264" s="50">
        <f t="shared" si="448"/>
        <v>54026268012</v>
      </c>
      <c r="R264" s="50">
        <f t="shared" si="448"/>
        <v>0</v>
      </c>
      <c r="S264" s="50">
        <f t="shared" si="448"/>
        <v>54026268012</v>
      </c>
      <c r="T264" s="50">
        <f t="shared" si="448"/>
        <v>0</v>
      </c>
      <c r="U264" s="50">
        <f t="shared" si="448"/>
        <v>0</v>
      </c>
      <c r="V264" s="50">
        <f t="shared" si="448"/>
        <v>0</v>
      </c>
      <c r="W264" s="50">
        <f t="shared" si="448"/>
        <v>0</v>
      </c>
      <c r="X264" s="50">
        <f t="shared" si="448"/>
        <v>0</v>
      </c>
      <c r="Y264" s="52">
        <f t="shared" si="330"/>
        <v>0</v>
      </c>
      <c r="Z264" s="52">
        <f t="shared" si="331"/>
        <v>0</v>
      </c>
      <c r="AA264" s="52">
        <f t="shared" si="332"/>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8"/>
        <v>0</v>
      </c>
      <c r="M265" s="58">
        <f>+F265+L265</f>
        <v>54026268012</v>
      </c>
      <c r="N265" s="59">
        <f t="shared" si="418"/>
        <v>5.2701401543425947E-3</v>
      </c>
      <c r="O265" s="57">
        <v>0</v>
      </c>
      <c r="P265" s="57">
        <v>0</v>
      </c>
      <c r="Q265" s="57">
        <f t="shared" ref="Q265" si="449">M265-P265</f>
        <v>54026268012</v>
      </c>
      <c r="R265" s="57">
        <v>0</v>
      </c>
      <c r="S265" s="109">
        <f>+M265-R265</f>
        <v>54026268012</v>
      </c>
      <c r="T265" s="57">
        <f t="shared" ref="T265" si="450">P265-R265</f>
        <v>0</v>
      </c>
      <c r="U265" s="57">
        <v>0</v>
      </c>
      <c r="V265" s="57">
        <f t="shared" ref="V265" si="451">+R265-U265</f>
        <v>0</v>
      </c>
      <c r="W265" s="57">
        <v>0</v>
      </c>
      <c r="X265" s="60">
        <f t="shared" ref="X265" si="452">+U265-W265</f>
        <v>0</v>
      </c>
      <c r="Y265" s="61">
        <f t="shared" ref="Y265:Y328" si="453">+R265/M265</f>
        <v>0</v>
      </c>
      <c r="Z265" s="61">
        <f t="shared" ref="Z265:Z328" si="454">+U265/M265</f>
        <v>0</v>
      </c>
      <c r="AA265" s="61">
        <f t="shared" ref="AA265:AA328" si="455">+W265/M265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56">+G267+G269</f>
        <v>0</v>
      </c>
      <c r="H266" s="50">
        <f t="shared" si="456"/>
        <v>0</v>
      </c>
      <c r="I266" s="50">
        <f t="shared" si="456"/>
        <v>0</v>
      </c>
      <c r="J266" s="50">
        <f t="shared" si="456"/>
        <v>0</v>
      </c>
      <c r="K266" s="50">
        <f t="shared" si="456"/>
        <v>0</v>
      </c>
      <c r="L266" s="50">
        <f t="shared" si="378"/>
        <v>0</v>
      </c>
      <c r="M266" s="50">
        <f>+M267+M269</f>
        <v>108052536024</v>
      </c>
      <c r="N266" s="51">
        <f t="shared" si="418"/>
        <v>1.0540280308685189E-2</v>
      </c>
      <c r="O266" s="50">
        <f t="shared" ref="O266:X266" si="457">+O267+O269</f>
        <v>0</v>
      </c>
      <c r="P266" s="50">
        <f t="shared" si="457"/>
        <v>51525598817</v>
      </c>
      <c r="Q266" s="50">
        <f t="shared" si="457"/>
        <v>56526937207</v>
      </c>
      <c r="R266" s="50">
        <f t="shared" si="457"/>
        <v>51525598817</v>
      </c>
      <c r="S266" s="50">
        <f t="shared" si="457"/>
        <v>56526937207</v>
      </c>
      <c r="T266" s="50">
        <f t="shared" si="457"/>
        <v>0</v>
      </c>
      <c r="U266" s="50">
        <f t="shared" si="457"/>
        <v>0</v>
      </c>
      <c r="V266" s="50">
        <f t="shared" si="457"/>
        <v>51525598817</v>
      </c>
      <c r="W266" s="50">
        <f t="shared" si="457"/>
        <v>0</v>
      </c>
      <c r="X266" s="50">
        <f t="shared" si="457"/>
        <v>0</v>
      </c>
      <c r="Y266" s="52">
        <f t="shared" si="453"/>
        <v>0.47685691343288261</v>
      </c>
      <c r="Z266" s="52">
        <f t="shared" si="454"/>
        <v>0</v>
      </c>
      <c r="AA266" s="52">
        <f t="shared" si="455"/>
        <v>0</v>
      </c>
      <c r="AB266" s="52">
        <f t="shared" ref="AB266:AB270" si="458">+U266/R266</f>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9">+G268</f>
        <v>0</v>
      </c>
      <c r="H267" s="50">
        <f t="shared" si="459"/>
        <v>0</v>
      </c>
      <c r="I267" s="50">
        <f t="shared" si="459"/>
        <v>0</v>
      </c>
      <c r="J267" s="50">
        <f t="shared" si="459"/>
        <v>0</v>
      </c>
      <c r="K267" s="50">
        <f t="shared" si="459"/>
        <v>0</v>
      </c>
      <c r="L267" s="50">
        <f t="shared" si="378"/>
        <v>0</v>
      </c>
      <c r="M267" s="50">
        <f>+M268</f>
        <v>54026268012</v>
      </c>
      <c r="N267" s="51">
        <f t="shared" si="418"/>
        <v>5.2701401543425947E-3</v>
      </c>
      <c r="O267" s="50">
        <f t="shared" ref="O267:X267" si="460">+O268</f>
        <v>0</v>
      </c>
      <c r="P267" s="50">
        <f t="shared" si="460"/>
        <v>35516180695</v>
      </c>
      <c r="Q267" s="50">
        <f t="shared" si="460"/>
        <v>18510087317</v>
      </c>
      <c r="R267" s="50">
        <f t="shared" si="460"/>
        <v>35516180695</v>
      </c>
      <c r="S267" s="50">
        <f t="shared" si="460"/>
        <v>18510087317</v>
      </c>
      <c r="T267" s="50">
        <f t="shared" si="460"/>
        <v>0</v>
      </c>
      <c r="U267" s="50">
        <f t="shared" si="460"/>
        <v>0</v>
      </c>
      <c r="V267" s="50">
        <f t="shared" si="460"/>
        <v>35516180695</v>
      </c>
      <c r="W267" s="50">
        <f t="shared" si="460"/>
        <v>0</v>
      </c>
      <c r="X267" s="50">
        <f t="shared" si="460"/>
        <v>0</v>
      </c>
      <c r="Y267" s="52">
        <f t="shared" si="453"/>
        <v>0.65738726737725717</v>
      </c>
      <c r="Z267" s="52">
        <f t="shared" si="454"/>
        <v>0</v>
      </c>
      <c r="AA267" s="52">
        <f t="shared" si="455"/>
        <v>0</v>
      </c>
      <c r="AB267" s="52">
        <f t="shared" si="458"/>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18"/>
        <v>5.2701401543425947E-3</v>
      </c>
      <c r="O268" s="57">
        <v>0</v>
      </c>
      <c r="P268" s="57">
        <v>35516180695</v>
      </c>
      <c r="Q268" s="57">
        <f t="shared" ref="Q268" si="461">M268-P268</f>
        <v>18510087317</v>
      </c>
      <c r="R268" s="57">
        <v>35516180695</v>
      </c>
      <c r="S268" s="109">
        <f>+M268-R268</f>
        <v>18510087317</v>
      </c>
      <c r="T268" s="57">
        <f t="shared" ref="T268" si="462">P268-R268</f>
        <v>0</v>
      </c>
      <c r="U268" s="57">
        <v>0</v>
      </c>
      <c r="V268" s="57">
        <f t="shared" ref="V268" si="463">+R268-U268</f>
        <v>35516180695</v>
      </c>
      <c r="W268" s="57">
        <v>0</v>
      </c>
      <c r="X268" s="60">
        <f t="shared" ref="X268" si="464">+U268-W268</f>
        <v>0</v>
      </c>
      <c r="Y268" s="61">
        <f t="shared" si="453"/>
        <v>0.65738726737725717</v>
      </c>
      <c r="Z268" s="61">
        <f t="shared" si="454"/>
        <v>0</v>
      </c>
      <c r="AA268" s="61">
        <f t="shared" si="455"/>
        <v>0</v>
      </c>
      <c r="AB268" s="61">
        <f t="shared" si="458"/>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65">+G270</f>
        <v>0</v>
      </c>
      <c r="H269" s="50">
        <f t="shared" si="465"/>
        <v>0</v>
      </c>
      <c r="I269" s="50">
        <f t="shared" si="465"/>
        <v>0</v>
      </c>
      <c r="J269" s="50">
        <f t="shared" si="465"/>
        <v>0</v>
      </c>
      <c r="K269" s="50">
        <f t="shared" si="465"/>
        <v>0</v>
      </c>
      <c r="L269" s="50">
        <f t="shared" si="378"/>
        <v>0</v>
      </c>
      <c r="M269" s="50">
        <f>+M270</f>
        <v>54026268012</v>
      </c>
      <c r="N269" s="51">
        <f t="shared" si="418"/>
        <v>5.2701401543425947E-3</v>
      </c>
      <c r="O269" s="50">
        <f>+O270</f>
        <v>0</v>
      </c>
      <c r="P269" s="50">
        <f t="shared" ref="P269:X269" si="466">+P270</f>
        <v>16009418122</v>
      </c>
      <c r="Q269" s="50">
        <f t="shared" si="466"/>
        <v>38016849890</v>
      </c>
      <c r="R269" s="50">
        <f t="shared" si="466"/>
        <v>16009418122</v>
      </c>
      <c r="S269" s="50">
        <f t="shared" si="466"/>
        <v>38016849890</v>
      </c>
      <c r="T269" s="50">
        <f t="shared" si="466"/>
        <v>0</v>
      </c>
      <c r="U269" s="50">
        <f t="shared" si="466"/>
        <v>0</v>
      </c>
      <c r="V269" s="50">
        <f t="shared" si="466"/>
        <v>16009418122</v>
      </c>
      <c r="W269" s="50">
        <f t="shared" si="466"/>
        <v>0</v>
      </c>
      <c r="X269" s="50">
        <f t="shared" si="466"/>
        <v>0</v>
      </c>
      <c r="Y269" s="52">
        <f t="shared" si="453"/>
        <v>0.29632655948850811</v>
      </c>
      <c r="Z269" s="52">
        <f t="shared" si="454"/>
        <v>0</v>
      </c>
      <c r="AA269" s="52">
        <f t="shared" si="455"/>
        <v>0</v>
      </c>
      <c r="AB269" s="52">
        <f t="shared" si="458"/>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8"/>
        <v>0</v>
      </c>
      <c r="M270" s="58">
        <f>+F270+L270</f>
        <v>54026268012</v>
      </c>
      <c r="N270" s="59">
        <f t="shared" si="418"/>
        <v>5.2701401543425947E-3</v>
      </c>
      <c r="O270" s="57">
        <v>0</v>
      </c>
      <c r="P270" s="57">
        <v>16009418122</v>
      </c>
      <c r="Q270" s="57">
        <f t="shared" ref="Q270" si="467">M270-P270</f>
        <v>38016849890</v>
      </c>
      <c r="R270" s="57">
        <v>16009418122</v>
      </c>
      <c r="S270" s="109">
        <f>+M270-R270</f>
        <v>38016849890</v>
      </c>
      <c r="T270" s="57">
        <f t="shared" ref="T270" si="468">P270-R270</f>
        <v>0</v>
      </c>
      <c r="U270" s="57">
        <v>0</v>
      </c>
      <c r="V270" s="57">
        <f t="shared" ref="V270" si="469">+R270-U270</f>
        <v>16009418122</v>
      </c>
      <c r="W270" s="57">
        <v>0</v>
      </c>
      <c r="X270" s="60">
        <f t="shared" ref="X270" si="470">+U270-W270</f>
        <v>0</v>
      </c>
      <c r="Y270" s="61">
        <f t="shared" si="453"/>
        <v>0.29632655948850811</v>
      </c>
      <c r="Z270" s="61">
        <f t="shared" si="454"/>
        <v>0</v>
      </c>
      <c r="AA270" s="61">
        <f t="shared" si="455"/>
        <v>0</v>
      </c>
      <c r="AB270" s="61">
        <f t="shared" si="458"/>
        <v>0</v>
      </c>
      <c r="AC270" s="62" t="s">
        <v>41</v>
      </c>
    </row>
    <row r="271" spans="1:29" ht="96" customHeight="1" x14ac:dyDescent="0.25">
      <c r="A271" s="46" t="s">
        <v>437</v>
      </c>
      <c r="B271" s="47" t="s">
        <v>42</v>
      </c>
      <c r="C271" s="47">
        <v>21</v>
      </c>
      <c r="D271" s="47" t="s">
        <v>39</v>
      </c>
      <c r="E271" s="105" t="s">
        <v>438</v>
      </c>
      <c r="F271" s="50">
        <f>+F272</f>
        <v>107000000000</v>
      </c>
      <c r="G271" s="50">
        <f t="shared" ref="G271:K271" si="471">+G272</f>
        <v>0</v>
      </c>
      <c r="H271" s="50">
        <f t="shared" si="471"/>
        <v>0</v>
      </c>
      <c r="I271" s="50">
        <f t="shared" si="471"/>
        <v>0</v>
      </c>
      <c r="J271" s="50">
        <f t="shared" si="471"/>
        <v>0</v>
      </c>
      <c r="K271" s="50">
        <f t="shared" si="471"/>
        <v>0</v>
      </c>
      <c r="L271" s="50">
        <f t="shared" si="378"/>
        <v>0</v>
      </c>
      <c r="M271" s="50">
        <f>+M272</f>
        <v>107000000000</v>
      </c>
      <c r="N271" s="51">
        <f t="shared" si="418"/>
        <v>1.043760780199377E-2</v>
      </c>
      <c r="O271" s="50">
        <f>+O272</f>
        <v>0</v>
      </c>
      <c r="P271" s="50">
        <f t="shared" ref="P271:X271" si="472">+P272</f>
        <v>100846555871</v>
      </c>
      <c r="Q271" s="50">
        <f t="shared" si="472"/>
        <v>6153444129</v>
      </c>
      <c r="R271" s="50">
        <f t="shared" si="472"/>
        <v>0</v>
      </c>
      <c r="S271" s="50">
        <f t="shared" si="472"/>
        <v>107000000000</v>
      </c>
      <c r="T271" s="50">
        <f t="shared" si="472"/>
        <v>100846555871</v>
      </c>
      <c r="U271" s="50">
        <f t="shared" si="472"/>
        <v>0</v>
      </c>
      <c r="V271" s="50">
        <f t="shared" si="472"/>
        <v>0</v>
      </c>
      <c r="W271" s="50">
        <f t="shared" si="472"/>
        <v>0</v>
      </c>
      <c r="X271" s="50">
        <f t="shared" si="472"/>
        <v>0</v>
      </c>
      <c r="Y271" s="52">
        <f t="shared" si="453"/>
        <v>0</v>
      </c>
      <c r="Z271" s="52">
        <f t="shared" si="454"/>
        <v>0</v>
      </c>
      <c r="AA271" s="52">
        <f t="shared" si="455"/>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73">+G273+G275</f>
        <v>0</v>
      </c>
      <c r="H272" s="50">
        <f t="shared" si="473"/>
        <v>0</v>
      </c>
      <c r="I272" s="50">
        <f t="shared" si="473"/>
        <v>0</v>
      </c>
      <c r="J272" s="50">
        <f t="shared" si="473"/>
        <v>0</v>
      </c>
      <c r="K272" s="50">
        <f t="shared" si="473"/>
        <v>0</v>
      </c>
      <c r="L272" s="50">
        <f t="shared" si="378"/>
        <v>0</v>
      </c>
      <c r="M272" s="50">
        <f>+M273+M275</f>
        <v>107000000000</v>
      </c>
      <c r="N272" s="51">
        <f t="shared" si="418"/>
        <v>1.043760780199377E-2</v>
      </c>
      <c r="O272" s="50">
        <f>+O273+O275</f>
        <v>0</v>
      </c>
      <c r="P272" s="50">
        <f t="shared" ref="P272:X272" si="474">+P273+P275</f>
        <v>100846555871</v>
      </c>
      <c r="Q272" s="50">
        <f t="shared" si="474"/>
        <v>6153444129</v>
      </c>
      <c r="R272" s="50">
        <f t="shared" si="474"/>
        <v>0</v>
      </c>
      <c r="S272" s="50">
        <f t="shared" si="474"/>
        <v>107000000000</v>
      </c>
      <c r="T272" s="50">
        <f t="shared" si="474"/>
        <v>100846555871</v>
      </c>
      <c r="U272" s="50">
        <f t="shared" si="474"/>
        <v>0</v>
      </c>
      <c r="V272" s="50">
        <f t="shared" si="474"/>
        <v>0</v>
      </c>
      <c r="W272" s="50">
        <f t="shared" si="474"/>
        <v>0</v>
      </c>
      <c r="X272" s="50">
        <f t="shared" si="474"/>
        <v>0</v>
      </c>
      <c r="Y272" s="52">
        <f t="shared" si="453"/>
        <v>0</v>
      </c>
      <c r="Z272" s="52">
        <f t="shared" si="454"/>
        <v>0</v>
      </c>
      <c r="AA272" s="52">
        <f t="shared" si="455"/>
        <v>0</v>
      </c>
      <c r="AB272" s="52" t="s">
        <v>41</v>
      </c>
      <c r="AC272" s="53" t="s">
        <v>41</v>
      </c>
    </row>
    <row r="273" spans="1:29" ht="42" customHeight="1" x14ac:dyDescent="0.25">
      <c r="A273" s="46" t="s">
        <v>440</v>
      </c>
      <c r="B273" s="47" t="s">
        <v>42</v>
      </c>
      <c r="C273" s="47">
        <v>21</v>
      </c>
      <c r="D273" s="47" t="s">
        <v>39</v>
      </c>
      <c r="E273" s="48" t="s">
        <v>441</v>
      </c>
      <c r="F273" s="49">
        <f t="shared" ref="F273:X287" si="475">+F274</f>
        <v>89150000000</v>
      </c>
      <c r="G273" s="49">
        <f t="shared" si="475"/>
        <v>0</v>
      </c>
      <c r="H273" s="49">
        <f t="shared" si="475"/>
        <v>0</v>
      </c>
      <c r="I273" s="49">
        <f t="shared" si="475"/>
        <v>0</v>
      </c>
      <c r="J273" s="49">
        <f t="shared" si="475"/>
        <v>0</v>
      </c>
      <c r="K273" s="49">
        <f t="shared" si="475"/>
        <v>0</v>
      </c>
      <c r="L273" s="50">
        <f t="shared" si="378"/>
        <v>0</v>
      </c>
      <c r="M273" s="49">
        <f t="shared" si="475"/>
        <v>89150000000</v>
      </c>
      <c r="N273" s="51">
        <f t="shared" si="418"/>
        <v>8.6963807060536878E-3</v>
      </c>
      <c r="O273" s="49">
        <f t="shared" si="475"/>
        <v>0</v>
      </c>
      <c r="P273" s="49">
        <f t="shared" si="475"/>
        <v>82996555871</v>
      </c>
      <c r="Q273" s="49">
        <f t="shared" si="475"/>
        <v>6153444129</v>
      </c>
      <c r="R273" s="49">
        <f t="shared" si="475"/>
        <v>0</v>
      </c>
      <c r="S273" s="49">
        <f t="shared" si="475"/>
        <v>89150000000</v>
      </c>
      <c r="T273" s="49">
        <f t="shared" si="475"/>
        <v>82996555871</v>
      </c>
      <c r="U273" s="49">
        <f t="shared" si="475"/>
        <v>0</v>
      </c>
      <c r="V273" s="49">
        <f t="shared" si="475"/>
        <v>0</v>
      </c>
      <c r="W273" s="49">
        <f t="shared" si="475"/>
        <v>0</v>
      </c>
      <c r="X273" s="49">
        <f t="shared" si="475"/>
        <v>0</v>
      </c>
      <c r="Y273" s="52">
        <f t="shared" si="453"/>
        <v>0</v>
      </c>
      <c r="Z273" s="52">
        <f t="shared" si="454"/>
        <v>0</v>
      </c>
      <c r="AA273" s="52">
        <f t="shared" si="455"/>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8"/>
        <v>0</v>
      </c>
      <c r="M274" s="58">
        <f>+F274+L274</f>
        <v>89150000000</v>
      </c>
      <c r="N274" s="59">
        <f t="shared" si="418"/>
        <v>8.6963807060536878E-3</v>
      </c>
      <c r="O274" s="57">
        <v>0</v>
      </c>
      <c r="P274" s="57">
        <v>82996555871</v>
      </c>
      <c r="Q274" s="57">
        <f t="shared" ref="Q274" si="476">M274-P274</f>
        <v>6153444129</v>
      </c>
      <c r="R274" s="57">
        <v>0</v>
      </c>
      <c r="S274" s="109">
        <f>+M274-R274</f>
        <v>89150000000</v>
      </c>
      <c r="T274" s="57">
        <f t="shared" ref="T274:T276" si="477">P274-R274</f>
        <v>82996555871</v>
      </c>
      <c r="U274" s="58">
        <v>0</v>
      </c>
      <c r="V274" s="57">
        <f t="shared" ref="V274" si="478">+R274-U274</f>
        <v>0</v>
      </c>
      <c r="W274" s="58">
        <v>0</v>
      </c>
      <c r="X274" s="60">
        <f t="shared" ref="X274" si="479">+U274-W274</f>
        <v>0</v>
      </c>
      <c r="Y274" s="61">
        <f t="shared" si="453"/>
        <v>0</v>
      </c>
      <c r="Z274" s="61">
        <f t="shared" si="454"/>
        <v>0</v>
      </c>
      <c r="AA274" s="61">
        <f t="shared" si="455"/>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80">+H276</f>
        <v>0</v>
      </c>
      <c r="I275" s="50">
        <f t="shared" si="480"/>
        <v>0</v>
      </c>
      <c r="J275" s="50">
        <f t="shared" si="480"/>
        <v>0</v>
      </c>
      <c r="K275" s="50">
        <f t="shared" si="480"/>
        <v>0</v>
      </c>
      <c r="L275" s="50">
        <f t="shared" si="378"/>
        <v>0</v>
      </c>
      <c r="M275" s="50">
        <f t="shared" si="480"/>
        <v>17850000000</v>
      </c>
      <c r="N275" s="51">
        <f t="shared" si="418"/>
        <v>1.7412270959400822E-3</v>
      </c>
      <c r="O275" s="50">
        <f t="shared" si="480"/>
        <v>0</v>
      </c>
      <c r="P275" s="49">
        <f t="shared" si="475"/>
        <v>17850000000</v>
      </c>
      <c r="Q275" s="49">
        <f t="shared" si="475"/>
        <v>0</v>
      </c>
      <c r="R275" s="49">
        <f t="shared" si="475"/>
        <v>0</v>
      </c>
      <c r="S275" s="49">
        <f t="shared" si="475"/>
        <v>17850000000</v>
      </c>
      <c r="T275" s="49">
        <f t="shared" si="475"/>
        <v>17850000000</v>
      </c>
      <c r="U275" s="49">
        <f t="shared" si="475"/>
        <v>0</v>
      </c>
      <c r="V275" s="49">
        <f t="shared" si="475"/>
        <v>0</v>
      </c>
      <c r="W275" s="49">
        <f t="shared" si="475"/>
        <v>0</v>
      </c>
      <c r="X275" s="49">
        <f t="shared" si="475"/>
        <v>0</v>
      </c>
      <c r="Y275" s="52">
        <f t="shared" si="453"/>
        <v>0</v>
      </c>
      <c r="Z275" s="52">
        <f t="shared" si="454"/>
        <v>0</v>
      </c>
      <c r="AA275" s="52">
        <f t="shared" si="455"/>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8"/>
        <v>0</v>
      </c>
      <c r="M276" s="58">
        <f>+F276+L276</f>
        <v>17850000000</v>
      </c>
      <c r="N276" s="59">
        <f t="shared" si="418"/>
        <v>1.7412270959400822E-3</v>
      </c>
      <c r="O276" s="57">
        <v>0</v>
      </c>
      <c r="P276" s="57">
        <v>17850000000</v>
      </c>
      <c r="Q276" s="57">
        <f t="shared" ref="Q276" si="481">M276-P276</f>
        <v>0</v>
      </c>
      <c r="R276" s="57">
        <v>0</v>
      </c>
      <c r="S276" s="109">
        <f>+M276-R276</f>
        <v>17850000000</v>
      </c>
      <c r="T276" s="57">
        <f t="shared" si="477"/>
        <v>17850000000</v>
      </c>
      <c r="U276" s="58">
        <v>0</v>
      </c>
      <c r="V276" s="57">
        <f t="shared" ref="V276" si="482">+R276-U276</f>
        <v>0</v>
      </c>
      <c r="W276" s="58">
        <v>0</v>
      </c>
      <c r="X276" s="60">
        <f t="shared" ref="X276" si="483">+U276-W276</f>
        <v>0</v>
      </c>
      <c r="Y276" s="61">
        <f t="shared" si="453"/>
        <v>0</v>
      </c>
      <c r="Z276" s="61">
        <f t="shared" si="454"/>
        <v>0</v>
      </c>
      <c r="AA276" s="61">
        <f t="shared" si="455"/>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84">+G278</f>
        <v>0</v>
      </c>
      <c r="H277" s="50">
        <f t="shared" si="484"/>
        <v>0</v>
      </c>
      <c r="I277" s="50">
        <f t="shared" si="484"/>
        <v>0</v>
      </c>
      <c r="J277" s="50">
        <f t="shared" si="484"/>
        <v>0</v>
      </c>
      <c r="K277" s="50">
        <f t="shared" si="484"/>
        <v>0</v>
      </c>
      <c r="L277" s="50">
        <f t="shared" si="378"/>
        <v>0</v>
      </c>
      <c r="M277" s="50">
        <f>+M278</f>
        <v>257327000000</v>
      </c>
      <c r="N277" s="51">
        <f t="shared" si="418"/>
        <v>2.5101666381903278E-2</v>
      </c>
      <c r="O277" s="50">
        <f t="shared" ref="O277:X277" si="485">+O278</f>
        <v>0</v>
      </c>
      <c r="P277" s="50">
        <f t="shared" si="485"/>
        <v>245405569769</v>
      </c>
      <c r="Q277" s="50">
        <f t="shared" si="485"/>
        <v>11921430231</v>
      </c>
      <c r="R277" s="50">
        <f t="shared" si="485"/>
        <v>0</v>
      </c>
      <c r="S277" s="50">
        <f t="shared" si="485"/>
        <v>257327000000</v>
      </c>
      <c r="T277" s="50">
        <f t="shared" si="485"/>
        <v>245405569769</v>
      </c>
      <c r="U277" s="50">
        <f t="shared" si="485"/>
        <v>0</v>
      </c>
      <c r="V277" s="50">
        <f t="shared" si="485"/>
        <v>0</v>
      </c>
      <c r="W277" s="50">
        <f t="shared" si="485"/>
        <v>0</v>
      </c>
      <c r="X277" s="50">
        <f t="shared" si="485"/>
        <v>0</v>
      </c>
      <c r="Y277" s="52">
        <f t="shared" si="453"/>
        <v>0</v>
      </c>
      <c r="Z277" s="52">
        <f t="shared" si="454"/>
        <v>0</v>
      </c>
      <c r="AA277" s="52">
        <f t="shared" si="455"/>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86">+G279+G281+G283+G285+G287</f>
        <v>0</v>
      </c>
      <c r="H278" s="50">
        <f t="shared" si="486"/>
        <v>0</v>
      </c>
      <c r="I278" s="50">
        <f t="shared" si="486"/>
        <v>0</v>
      </c>
      <c r="J278" s="50">
        <f t="shared" si="486"/>
        <v>0</v>
      </c>
      <c r="K278" s="50">
        <f t="shared" si="486"/>
        <v>0</v>
      </c>
      <c r="L278" s="50">
        <f t="shared" si="378"/>
        <v>0</v>
      </c>
      <c r="M278" s="50">
        <f>+M279+M281+M283+M285+M287</f>
        <v>257327000000</v>
      </c>
      <c r="N278" s="51">
        <f t="shared" si="418"/>
        <v>2.5101666381903278E-2</v>
      </c>
      <c r="O278" s="50">
        <f t="shared" ref="O278:X278" si="487">+O279+O281+O283+O285+O287</f>
        <v>0</v>
      </c>
      <c r="P278" s="50">
        <f t="shared" si="487"/>
        <v>245405569769</v>
      </c>
      <c r="Q278" s="50">
        <f t="shared" si="487"/>
        <v>11921430231</v>
      </c>
      <c r="R278" s="50">
        <f t="shared" si="487"/>
        <v>0</v>
      </c>
      <c r="S278" s="50">
        <f t="shared" si="487"/>
        <v>257327000000</v>
      </c>
      <c r="T278" s="50">
        <f t="shared" si="487"/>
        <v>245405569769</v>
      </c>
      <c r="U278" s="50">
        <f t="shared" si="487"/>
        <v>0</v>
      </c>
      <c r="V278" s="50">
        <f t="shared" si="487"/>
        <v>0</v>
      </c>
      <c r="W278" s="50">
        <f t="shared" si="487"/>
        <v>0</v>
      </c>
      <c r="X278" s="50">
        <f t="shared" si="487"/>
        <v>0</v>
      </c>
      <c r="Y278" s="52">
        <f t="shared" si="453"/>
        <v>0</v>
      </c>
      <c r="Z278" s="52">
        <f t="shared" si="454"/>
        <v>0</v>
      </c>
      <c r="AA278" s="52">
        <f t="shared" si="455"/>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88">+G280</f>
        <v>0</v>
      </c>
      <c r="H279" s="50">
        <f t="shared" si="488"/>
        <v>0</v>
      </c>
      <c r="I279" s="50">
        <f t="shared" si="488"/>
        <v>0</v>
      </c>
      <c r="J279" s="50">
        <f t="shared" si="488"/>
        <v>0</v>
      </c>
      <c r="K279" s="50">
        <f t="shared" si="488"/>
        <v>0</v>
      </c>
      <c r="L279" s="50">
        <f t="shared" si="378"/>
        <v>0</v>
      </c>
      <c r="M279" s="50">
        <f>+M280</f>
        <v>103279693283</v>
      </c>
      <c r="N279" s="51">
        <f t="shared" si="418"/>
        <v>1.0074700302786583E-2</v>
      </c>
      <c r="O279" s="50">
        <f t="shared" ref="O279:X279" si="489">+O280</f>
        <v>0</v>
      </c>
      <c r="P279" s="50">
        <f t="shared" si="489"/>
        <v>91358263052</v>
      </c>
      <c r="Q279" s="50">
        <f t="shared" si="489"/>
        <v>11921430231</v>
      </c>
      <c r="R279" s="50">
        <f t="shared" si="489"/>
        <v>0</v>
      </c>
      <c r="S279" s="50">
        <f t="shared" si="489"/>
        <v>103279693283</v>
      </c>
      <c r="T279" s="50">
        <f t="shared" si="489"/>
        <v>91358263052</v>
      </c>
      <c r="U279" s="50">
        <f t="shared" si="489"/>
        <v>0</v>
      </c>
      <c r="V279" s="50">
        <f t="shared" si="489"/>
        <v>0</v>
      </c>
      <c r="W279" s="50">
        <f t="shared" si="489"/>
        <v>0</v>
      </c>
      <c r="X279" s="50">
        <f t="shared" si="489"/>
        <v>0</v>
      </c>
      <c r="Y279" s="52">
        <f t="shared" si="453"/>
        <v>0</v>
      </c>
      <c r="Z279" s="52">
        <f t="shared" si="454"/>
        <v>0</v>
      </c>
      <c r="AA279" s="52">
        <f t="shared" si="455"/>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8"/>
        <v>0</v>
      </c>
      <c r="M280" s="58">
        <f>+F280+L280</f>
        <v>103279693283</v>
      </c>
      <c r="N280" s="59">
        <f t="shared" si="418"/>
        <v>1.0074700302786583E-2</v>
      </c>
      <c r="O280" s="57">
        <v>0</v>
      </c>
      <c r="P280" s="58">
        <v>91358263052</v>
      </c>
      <c r="Q280" s="57">
        <f t="shared" ref="Q280" si="490">M280-P280</f>
        <v>11921430231</v>
      </c>
      <c r="R280" s="58">
        <v>0</v>
      </c>
      <c r="S280" s="109">
        <f>+M280-R280</f>
        <v>103279693283</v>
      </c>
      <c r="T280" s="57">
        <f t="shared" ref="T280" si="491">P280-R280</f>
        <v>91358263052</v>
      </c>
      <c r="U280" s="58">
        <v>0</v>
      </c>
      <c r="V280" s="57">
        <f t="shared" ref="V280" si="492">+R280-U280</f>
        <v>0</v>
      </c>
      <c r="W280" s="58">
        <v>0</v>
      </c>
      <c r="X280" s="60">
        <f t="shared" ref="X280" si="493">+U280-W280</f>
        <v>0</v>
      </c>
      <c r="Y280" s="61">
        <f t="shared" si="453"/>
        <v>0</v>
      </c>
      <c r="Z280" s="61">
        <f t="shared" si="454"/>
        <v>0</v>
      </c>
      <c r="AA280" s="61">
        <f t="shared" si="455"/>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94">+G282</f>
        <v>0</v>
      </c>
      <c r="H281" s="50">
        <f t="shared" si="494"/>
        <v>0</v>
      </c>
      <c r="I281" s="50">
        <f t="shared" si="494"/>
        <v>0</v>
      </c>
      <c r="J281" s="50">
        <f t="shared" si="494"/>
        <v>0</v>
      </c>
      <c r="K281" s="50">
        <f t="shared" si="494"/>
        <v>0</v>
      </c>
      <c r="L281" s="50">
        <f t="shared" si="378"/>
        <v>0</v>
      </c>
      <c r="M281" s="50">
        <f t="shared" si="494"/>
        <v>19090572619</v>
      </c>
      <c r="N281" s="51">
        <f t="shared" si="418"/>
        <v>1.8622421468467573E-3</v>
      </c>
      <c r="O281" s="50">
        <f t="shared" si="494"/>
        <v>0</v>
      </c>
      <c r="P281" s="50">
        <f t="shared" si="494"/>
        <v>19090572619</v>
      </c>
      <c r="Q281" s="50">
        <f t="shared" si="494"/>
        <v>0</v>
      </c>
      <c r="R281" s="50">
        <f t="shared" si="494"/>
        <v>0</v>
      </c>
      <c r="S281" s="49">
        <f t="shared" si="475"/>
        <v>19090572619</v>
      </c>
      <c r="T281" s="49">
        <f t="shared" si="475"/>
        <v>19090572619</v>
      </c>
      <c r="U281" s="49">
        <f t="shared" si="475"/>
        <v>0</v>
      </c>
      <c r="V281" s="49">
        <f t="shared" si="475"/>
        <v>0</v>
      </c>
      <c r="W281" s="49">
        <f t="shared" si="475"/>
        <v>0</v>
      </c>
      <c r="X281" s="49">
        <f t="shared" si="475"/>
        <v>0</v>
      </c>
      <c r="Y281" s="52">
        <f t="shared" si="453"/>
        <v>0</v>
      </c>
      <c r="Z281" s="52">
        <f t="shared" si="454"/>
        <v>0</v>
      </c>
      <c r="AA281" s="52">
        <f t="shared" si="455"/>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8"/>
        <v>0</v>
      </c>
      <c r="M282" s="58">
        <f>+F282+L282</f>
        <v>19090572619</v>
      </c>
      <c r="N282" s="59">
        <f t="shared" si="418"/>
        <v>1.8622421468467573E-3</v>
      </c>
      <c r="O282" s="57">
        <v>0</v>
      </c>
      <c r="P282" s="57">
        <v>19090572619</v>
      </c>
      <c r="Q282" s="57">
        <f t="shared" ref="Q282" si="495">M282-P282</f>
        <v>0</v>
      </c>
      <c r="R282" s="58">
        <v>0</v>
      </c>
      <c r="S282" s="109">
        <f>+M282-R282</f>
        <v>19090572619</v>
      </c>
      <c r="T282" s="57">
        <f>P282-R282</f>
        <v>19090572619</v>
      </c>
      <c r="U282" s="58">
        <v>0</v>
      </c>
      <c r="V282" s="57">
        <f t="shared" ref="V282" si="496">+R282-U282</f>
        <v>0</v>
      </c>
      <c r="W282" s="58">
        <v>0</v>
      </c>
      <c r="X282" s="60">
        <f t="shared" ref="X282" si="497">+U282-W282</f>
        <v>0</v>
      </c>
      <c r="Y282" s="61">
        <f t="shared" si="453"/>
        <v>0</v>
      </c>
      <c r="Z282" s="61">
        <f t="shared" si="454"/>
        <v>0</v>
      </c>
      <c r="AA282" s="61">
        <f t="shared" si="455"/>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94"/>
        <v>0</v>
      </c>
      <c r="H283" s="50">
        <f t="shared" si="494"/>
        <v>0</v>
      </c>
      <c r="I283" s="50">
        <f t="shared" si="494"/>
        <v>0</v>
      </c>
      <c r="J283" s="50">
        <f t="shared" si="494"/>
        <v>0</v>
      </c>
      <c r="K283" s="50">
        <f t="shared" si="494"/>
        <v>0</v>
      </c>
      <c r="L283" s="50">
        <f t="shared" si="378"/>
        <v>0</v>
      </c>
      <c r="M283" s="50">
        <f t="shared" si="494"/>
        <v>70019234098</v>
      </c>
      <c r="N283" s="51">
        <f t="shared" si="418"/>
        <v>6.8302177954290928E-3</v>
      </c>
      <c r="O283" s="50">
        <f t="shared" si="494"/>
        <v>0</v>
      </c>
      <c r="P283" s="50">
        <f t="shared" si="494"/>
        <v>70019234098</v>
      </c>
      <c r="Q283" s="50">
        <f t="shared" si="494"/>
        <v>0</v>
      </c>
      <c r="R283" s="50">
        <f t="shared" si="494"/>
        <v>0</v>
      </c>
      <c r="S283" s="49">
        <f t="shared" si="475"/>
        <v>70019234098</v>
      </c>
      <c r="T283" s="50">
        <f t="shared" si="475"/>
        <v>70019234098</v>
      </c>
      <c r="U283" s="50">
        <f t="shared" si="475"/>
        <v>0</v>
      </c>
      <c r="V283" s="50">
        <f t="shared" si="475"/>
        <v>0</v>
      </c>
      <c r="W283" s="50">
        <f t="shared" si="475"/>
        <v>0</v>
      </c>
      <c r="X283" s="50">
        <f t="shared" si="475"/>
        <v>0</v>
      </c>
      <c r="Y283" s="52">
        <f t="shared" si="453"/>
        <v>0</v>
      </c>
      <c r="Z283" s="52">
        <f t="shared" si="454"/>
        <v>0</v>
      </c>
      <c r="AA283" s="52">
        <f t="shared" si="455"/>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8"/>
        <v>0</v>
      </c>
      <c r="M284" s="58">
        <f>+F284+L284</f>
        <v>70019234098</v>
      </c>
      <c r="N284" s="59">
        <f t="shared" si="418"/>
        <v>6.8302177954290928E-3</v>
      </c>
      <c r="O284" s="57">
        <v>0</v>
      </c>
      <c r="P284" s="57">
        <v>70019234098</v>
      </c>
      <c r="Q284" s="57">
        <f t="shared" ref="Q284" si="498">M284-P284</f>
        <v>0</v>
      </c>
      <c r="R284" s="58">
        <v>0</v>
      </c>
      <c r="S284" s="109">
        <f>+M284-R284</f>
        <v>70019234098</v>
      </c>
      <c r="T284" s="57">
        <f>P284-R284</f>
        <v>70019234098</v>
      </c>
      <c r="U284" s="58">
        <v>0</v>
      </c>
      <c r="V284" s="57">
        <f t="shared" ref="V284" si="499">+R284-U284</f>
        <v>0</v>
      </c>
      <c r="W284" s="58">
        <v>0</v>
      </c>
      <c r="X284" s="60">
        <f t="shared" ref="X284" si="500">+U284-W284</f>
        <v>0</v>
      </c>
      <c r="Y284" s="61">
        <f t="shared" si="453"/>
        <v>0</v>
      </c>
      <c r="Z284" s="61">
        <f t="shared" si="454"/>
        <v>0</v>
      </c>
      <c r="AA284" s="61">
        <f t="shared" si="455"/>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501">+G286</f>
        <v>0</v>
      </c>
      <c r="H285" s="50">
        <f t="shared" si="501"/>
        <v>0</v>
      </c>
      <c r="I285" s="50">
        <f t="shared" si="501"/>
        <v>0</v>
      </c>
      <c r="J285" s="50">
        <f t="shared" si="501"/>
        <v>0</v>
      </c>
      <c r="K285" s="50">
        <f t="shared" si="501"/>
        <v>0</v>
      </c>
      <c r="L285" s="50">
        <f t="shared" si="378"/>
        <v>0</v>
      </c>
      <c r="M285" s="50">
        <f t="shared" si="501"/>
        <v>34937500000</v>
      </c>
      <c r="N285" s="51">
        <f t="shared" si="418"/>
        <v>3.4080740428239003E-3</v>
      </c>
      <c r="O285" s="50">
        <f t="shared" ref="O285:R285" si="502">+O286</f>
        <v>0</v>
      </c>
      <c r="P285" s="50">
        <f t="shared" si="502"/>
        <v>34937500000</v>
      </c>
      <c r="Q285" s="50">
        <f t="shared" si="502"/>
        <v>0</v>
      </c>
      <c r="R285" s="50">
        <f t="shared" si="502"/>
        <v>0</v>
      </c>
      <c r="S285" s="49">
        <f t="shared" si="475"/>
        <v>34937500000</v>
      </c>
      <c r="T285" s="49">
        <f t="shared" si="475"/>
        <v>34937500000</v>
      </c>
      <c r="U285" s="49">
        <f t="shared" si="475"/>
        <v>0</v>
      </c>
      <c r="V285" s="49">
        <f t="shared" si="475"/>
        <v>0</v>
      </c>
      <c r="W285" s="49">
        <f t="shared" si="475"/>
        <v>0</v>
      </c>
      <c r="X285" s="49">
        <f t="shared" si="475"/>
        <v>0</v>
      </c>
      <c r="Y285" s="52">
        <f t="shared" si="453"/>
        <v>0</v>
      </c>
      <c r="Z285" s="52">
        <f t="shared" si="454"/>
        <v>0</v>
      </c>
      <c r="AA285" s="52">
        <f t="shared" si="455"/>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8"/>
        <v>0</v>
      </c>
      <c r="M286" s="58">
        <f>+F286+L286</f>
        <v>34937500000</v>
      </c>
      <c r="N286" s="51">
        <f t="shared" si="418"/>
        <v>3.4080740428239003E-3</v>
      </c>
      <c r="O286" s="57">
        <v>0</v>
      </c>
      <c r="P286" s="58">
        <v>34937500000</v>
      </c>
      <c r="Q286" s="57">
        <f t="shared" ref="Q286" si="503">M286-P286</f>
        <v>0</v>
      </c>
      <c r="R286" s="58">
        <v>0</v>
      </c>
      <c r="S286" s="109">
        <f>+M286-R286</f>
        <v>34937500000</v>
      </c>
      <c r="T286" s="57">
        <f>P286-R286</f>
        <v>34937500000</v>
      </c>
      <c r="U286" s="58">
        <v>0</v>
      </c>
      <c r="V286" s="57">
        <f t="shared" ref="V286" si="504">+R286-U286</f>
        <v>0</v>
      </c>
      <c r="W286" s="58">
        <v>0</v>
      </c>
      <c r="X286" s="60">
        <f t="shared" ref="X286" si="505">+U286-W286</f>
        <v>0</v>
      </c>
      <c r="Y286" s="61">
        <f t="shared" si="453"/>
        <v>0</v>
      </c>
      <c r="Z286" s="61">
        <f t="shared" si="454"/>
        <v>0</v>
      </c>
      <c r="AA286" s="61">
        <f t="shared" si="455"/>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506">+G288</f>
        <v>0</v>
      </c>
      <c r="H287" s="50">
        <f t="shared" si="506"/>
        <v>0</v>
      </c>
      <c r="I287" s="50">
        <f t="shared" si="506"/>
        <v>0</v>
      </c>
      <c r="J287" s="50">
        <f t="shared" si="506"/>
        <v>0</v>
      </c>
      <c r="K287" s="50">
        <f t="shared" si="506"/>
        <v>0</v>
      </c>
      <c r="L287" s="50">
        <f t="shared" si="378"/>
        <v>0</v>
      </c>
      <c r="M287" s="50">
        <f>+M288</f>
        <v>30000000000</v>
      </c>
      <c r="N287" s="51">
        <f t="shared" si="418"/>
        <v>2.9264320940169445E-3</v>
      </c>
      <c r="O287" s="50">
        <f>+O288</f>
        <v>0</v>
      </c>
      <c r="P287" s="50">
        <f>+P288</f>
        <v>30000000000</v>
      </c>
      <c r="Q287" s="50">
        <f>+Q288</f>
        <v>0</v>
      </c>
      <c r="R287" s="50">
        <f>+R288</f>
        <v>0</v>
      </c>
      <c r="S287" s="49">
        <f t="shared" si="475"/>
        <v>30000000000</v>
      </c>
      <c r="T287" s="50">
        <f>+T288</f>
        <v>30000000000</v>
      </c>
      <c r="U287" s="50">
        <f>+U288</f>
        <v>0</v>
      </c>
      <c r="V287" s="50">
        <f>+V288</f>
        <v>0</v>
      </c>
      <c r="W287" s="50">
        <f>+W288</f>
        <v>0</v>
      </c>
      <c r="X287" s="50">
        <f>+X288</f>
        <v>0</v>
      </c>
      <c r="Y287" s="52">
        <f t="shared" si="453"/>
        <v>0</v>
      </c>
      <c r="Z287" s="52">
        <f t="shared" si="454"/>
        <v>0</v>
      </c>
      <c r="AA287" s="52">
        <f t="shared" si="455"/>
        <v>0</v>
      </c>
      <c r="AB287" s="52" t="s">
        <v>41</v>
      </c>
      <c r="AC287" s="53"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8"/>
        <v>0</v>
      </c>
      <c r="M288" s="58">
        <f>+F288+L288</f>
        <v>30000000000</v>
      </c>
      <c r="N288" s="59">
        <f t="shared" si="418"/>
        <v>2.9264320940169445E-3</v>
      </c>
      <c r="O288" s="57">
        <v>0</v>
      </c>
      <c r="P288" s="57">
        <v>30000000000</v>
      </c>
      <c r="Q288" s="57">
        <f t="shared" ref="Q288" si="507">M288-P288</f>
        <v>0</v>
      </c>
      <c r="R288" s="58">
        <v>0</v>
      </c>
      <c r="S288" s="109">
        <f>+M288-R288</f>
        <v>30000000000</v>
      </c>
      <c r="T288" s="57">
        <f>P288-R288</f>
        <v>30000000000</v>
      </c>
      <c r="U288" s="58">
        <v>0</v>
      </c>
      <c r="V288" s="57">
        <f t="shared" ref="V288" si="508">+R288-U288</f>
        <v>0</v>
      </c>
      <c r="W288" s="58">
        <v>0</v>
      </c>
      <c r="X288" s="60">
        <f t="shared" ref="X288" si="509">+U288-W288</f>
        <v>0</v>
      </c>
      <c r="Y288" s="61">
        <f t="shared" si="453"/>
        <v>0</v>
      </c>
      <c r="Z288" s="61">
        <f t="shared" si="454"/>
        <v>0</v>
      </c>
      <c r="AA288" s="61">
        <f t="shared" si="455"/>
        <v>0</v>
      </c>
      <c r="AB288" s="61" t="s">
        <v>41</v>
      </c>
      <c r="AC288" s="62" t="s">
        <v>41</v>
      </c>
    </row>
    <row r="289" spans="1:29" ht="42" customHeight="1" x14ac:dyDescent="0.25">
      <c r="A289" s="46" t="s">
        <v>461</v>
      </c>
      <c r="B289" s="47" t="s">
        <v>38</v>
      </c>
      <c r="C289" s="47">
        <v>10</v>
      </c>
      <c r="D289" s="47" t="s">
        <v>39</v>
      </c>
      <c r="E289" s="105" t="s">
        <v>462</v>
      </c>
      <c r="F289" s="50">
        <f t="shared" ref="F289:U293" si="510">+F290</f>
        <v>4112080090</v>
      </c>
      <c r="G289" s="50">
        <f t="shared" si="510"/>
        <v>0</v>
      </c>
      <c r="H289" s="50">
        <f t="shared" si="510"/>
        <v>0</v>
      </c>
      <c r="I289" s="50">
        <f t="shared" si="510"/>
        <v>0</v>
      </c>
      <c r="J289" s="50">
        <f t="shared" si="510"/>
        <v>0</v>
      </c>
      <c r="K289" s="50">
        <f t="shared" si="510"/>
        <v>0</v>
      </c>
      <c r="L289" s="50">
        <f t="shared" si="378"/>
        <v>0</v>
      </c>
      <c r="M289" s="50">
        <f t="shared" si="510"/>
        <v>4112080090</v>
      </c>
      <c r="N289" s="51">
        <f t="shared" si="418"/>
        <v>4.0112410495146954E-4</v>
      </c>
      <c r="O289" s="50">
        <f t="shared" si="510"/>
        <v>0</v>
      </c>
      <c r="P289" s="50">
        <f t="shared" si="510"/>
        <v>3945511314.8400002</v>
      </c>
      <c r="Q289" s="50">
        <f t="shared" si="510"/>
        <v>166568775.15999985</v>
      </c>
      <c r="R289" s="50">
        <f t="shared" si="510"/>
        <v>3917770797.8400002</v>
      </c>
      <c r="S289" s="50">
        <f t="shared" si="510"/>
        <v>194309292.15999985</v>
      </c>
      <c r="T289" s="50">
        <f t="shared" si="510"/>
        <v>27740517</v>
      </c>
      <c r="U289" s="50">
        <f t="shared" si="510"/>
        <v>1457571579.75</v>
      </c>
      <c r="V289" s="50">
        <f t="shared" ref="V289:X293" si="511">+V290</f>
        <v>2460199218.0900002</v>
      </c>
      <c r="W289" s="50">
        <f t="shared" si="511"/>
        <v>1454277469.75</v>
      </c>
      <c r="X289" s="50">
        <f t="shared" si="511"/>
        <v>3294110</v>
      </c>
      <c r="Y289" s="52">
        <f t="shared" si="453"/>
        <v>0.95274671506702102</v>
      </c>
      <c r="Z289" s="52">
        <f t="shared" si="454"/>
        <v>0.35446089274734921</v>
      </c>
      <c r="AA289" s="52">
        <f t="shared" si="455"/>
        <v>0.3536598115602364</v>
      </c>
      <c r="AB289" s="52">
        <f t="shared" ref="AB289:AB345" si="512">+U289/R289</f>
        <v>0.37204105471244225</v>
      </c>
      <c r="AC289" s="53">
        <f t="shared" ref="AC289:AC345" si="513">+W289/U289</f>
        <v>0.99774000121450979</v>
      </c>
    </row>
    <row r="290" spans="1:29" ht="42" customHeight="1" x14ac:dyDescent="0.25">
      <c r="A290" s="46" t="s">
        <v>463</v>
      </c>
      <c r="B290" s="47" t="s">
        <v>38</v>
      </c>
      <c r="C290" s="47">
        <v>10</v>
      </c>
      <c r="D290" s="47" t="s">
        <v>39</v>
      </c>
      <c r="E290" s="105" t="s">
        <v>254</v>
      </c>
      <c r="F290" s="50">
        <f>+F291</f>
        <v>4112080090</v>
      </c>
      <c r="G290" s="50">
        <f t="shared" si="510"/>
        <v>0</v>
      </c>
      <c r="H290" s="50">
        <f t="shared" si="510"/>
        <v>0</v>
      </c>
      <c r="I290" s="50">
        <f t="shared" si="510"/>
        <v>0</v>
      </c>
      <c r="J290" s="50">
        <f t="shared" si="510"/>
        <v>0</v>
      </c>
      <c r="K290" s="50">
        <f t="shared" si="510"/>
        <v>0</v>
      </c>
      <c r="L290" s="50">
        <f t="shared" si="378"/>
        <v>0</v>
      </c>
      <c r="M290" s="50">
        <f t="shared" si="510"/>
        <v>4112080090</v>
      </c>
      <c r="N290" s="51">
        <f t="shared" si="418"/>
        <v>4.0112410495146954E-4</v>
      </c>
      <c r="O290" s="50">
        <f t="shared" si="510"/>
        <v>0</v>
      </c>
      <c r="P290" s="50">
        <f t="shared" si="510"/>
        <v>3945511314.8400002</v>
      </c>
      <c r="Q290" s="50">
        <f t="shared" si="510"/>
        <v>166568775.15999985</v>
      </c>
      <c r="R290" s="50">
        <f t="shared" si="510"/>
        <v>3917770797.8400002</v>
      </c>
      <c r="S290" s="50">
        <f t="shared" si="510"/>
        <v>194309292.15999985</v>
      </c>
      <c r="T290" s="50">
        <f t="shared" si="510"/>
        <v>27740517</v>
      </c>
      <c r="U290" s="50">
        <f t="shared" si="510"/>
        <v>1457571579.75</v>
      </c>
      <c r="V290" s="50">
        <f t="shared" si="511"/>
        <v>2460199218.0900002</v>
      </c>
      <c r="W290" s="50">
        <f t="shared" si="511"/>
        <v>1454277469.75</v>
      </c>
      <c r="X290" s="50">
        <f t="shared" si="511"/>
        <v>3294110</v>
      </c>
      <c r="Y290" s="52">
        <f t="shared" si="453"/>
        <v>0.95274671506702102</v>
      </c>
      <c r="Z290" s="52">
        <f t="shared" si="454"/>
        <v>0.35446089274734921</v>
      </c>
      <c r="AA290" s="52">
        <f t="shared" si="455"/>
        <v>0.3536598115602364</v>
      </c>
      <c r="AB290" s="52">
        <f t="shared" si="512"/>
        <v>0.37204105471244225</v>
      </c>
      <c r="AC290" s="53">
        <f t="shared" si="513"/>
        <v>0.99774000121450979</v>
      </c>
    </row>
    <row r="291" spans="1:29" ht="63.75" customHeight="1" x14ac:dyDescent="0.25">
      <c r="A291" s="46" t="s">
        <v>464</v>
      </c>
      <c r="B291" s="47" t="s">
        <v>38</v>
      </c>
      <c r="C291" s="47">
        <v>10</v>
      </c>
      <c r="D291" s="47" t="s">
        <v>39</v>
      </c>
      <c r="E291" s="105" t="s">
        <v>465</v>
      </c>
      <c r="F291" s="50">
        <f t="shared" ref="F291:T293" si="514">+F292</f>
        <v>4112080090</v>
      </c>
      <c r="G291" s="50">
        <f t="shared" si="514"/>
        <v>0</v>
      </c>
      <c r="H291" s="50">
        <f t="shared" si="514"/>
        <v>0</v>
      </c>
      <c r="I291" s="50">
        <f t="shared" si="514"/>
        <v>0</v>
      </c>
      <c r="J291" s="50">
        <f t="shared" si="514"/>
        <v>0</v>
      </c>
      <c r="K291" s="50">
        <f t="shared" si="514"/>
        <v>0</v>
      </c>
      <c r="L291" s="50">
        <f t="shared" si="378"/>
        <v>0</v>
      </c>
      <c r="M291" s="50">
        <f t="shared" si="514"/>
        <v>4112080090</v>
      </c>
      <c r="N291" s="51">
        <f t="shared" si="418"/>
        <v>4.0112410495146954E-4</v>
      </c>
      <c r="O291" s="50">
        <f t="shared" si="514"/>
        <v>0</v>
      </c>
      <c r="P291" s="50">
        <f t="shared" si="514"/>
        <v>3945511314.8400002</v>
      </c>
      <c r="Q291" s="50">
        <f t="shared" si="514"/>
        <v>166568775.15999985</v>
      </c>
      <c r="R291" s="50">
        <f t="shared" si="514"/>
        <v>3917770797.8400002</v>
      </c>
      <c r="S291" s="50">
        <f t="shared" si="514"/>
        <v>194309292.15999985</v>
      </c>
      <c r="T291" s="50">
        <f t="shared" si="514"/>
        <v>27740517</v>
      </c>
      <c r="U291" s="50">
        <f t="shared" si="510"/>
        <v>1457571579.75</v>
      </c>
      <c r="V291" s="50">
        <f t="shared" si="511"/>
        <v>2460199218.0900002</v>
      </c>
      <c r="W291" s="50">
        <f t="shared" si="511"/>
        <v>1454277469.75</v>
      </c>
      <c r="X291" s="50">
        <f t="shared" si="511"/>
        <v>3294110</v>
      </c>
      <c r="Y291" s="52">
        <f t="shared" si="453"/>
        <v>0.95274671506702102</v>
      </c>
      <c r="Z291" s="52">
        <f t="shared" si="454"/>
        <v>0.35446089274734921</v>
      </c>
      <c r="AA291" s="52">
        <f t="shared" si="455"/>
        <v>0.3536598115602364</v>
      </c>
      <c r="AB291" s="52">
        <f t="shared" si="512"/>
        <v>0.37204105471244225</v>
      </c>
      <c r="AC291" s="53">
        <f t="shared" si="513"/>
        <v>0.99774000121450979</v>
      </c>
    </row>
    <row r="292" spans="1:29" ht="63.75" customHeight="1" x14ac:dyDescent="0.25">
      <c r="A292" s="46" t="s">
        <v>466</v>
      </c>
      <c r="B292" s="47" t="s">
        <v>38</v>
      </c>
      <c r="C292" s="47">
        <v>10</v>
      </c>
      <c r="D292" s="47" t="s">
        <v>39</v>
      </c>
      <c r="E292" s="105" t="s">
        <v>401</v>
      </c>
      <c r="F292" s="50">
        <f t="shared" si="514"/>
        <v>4112080090</v>
      </c>
      <c r="G292" s="50">
        <f t="shared" si="514"/>
        <v>0</v>
      </c>
      <c r="H292" s="50">
        <f t="shared" si="514"/>
        <v>0</v>
      </c>
      <c r="I292" s="50">
        <f t="shared" si="514"/>
        <v>0</v>
      </c>
      <c r="J292" s="50">
        <f t="shared" si="514"/>
        <v>0</v>
      </c>
      <c r="K292" s="50">
        <f t="shared" si="514"/>
        <v>0</v>
      </c>
      <c r="L292" s="50">
        <f t="shared" si="378"/>
        <v>0</v>
      </c>
      <c r="M292" s="50">
        <f t="shared" si="514"/>
        <v>4112080090</v>
      </c>
      <c r="N292" s="51">
        <f t="shared" si="418"/>
        <v>4.0112410495146954E-4</v>
      </c>
      <c r="O292" s="50">
        <f t="shared" si="514"/>
        <v>0</v>
      </c>
      <c r="P292" s="50">
        <f t="shared" si="514"/>
        <v>3945511314.8400002</v>
      </c>
      <c r="Q292" s="50">
        <f t="shared" si="514"/>
        <v>166568775.15999985</v>
      </c>
      <c r="R292" s="50">
        <f t="shared" si="514"/>
        <v>3917770797.8400002</v>
      </c>
      <c r="S292" s="50">
        <f t="shared" si="514"/>
        <v>194309292.15999985</v>
      </c>
      <c r="T292" s="50">
        <f t="shared" si="514"/>
        <v>27740517</v>
      </c>
      <c r="U292" s="50">
        <f t="shared" si="510"/>
        <v>1457571579.75</v>
      </c>
      <c r="V292" s="50">
        <f t="shared" si="511"/>
        <v>2460199218.0900002</v>
      </c>
      <c r="W292" s="50">
        <f t="shared" si="511"/>
        <v>1454277469.75</v>
      </c>
      <c r="X292" s="50">
        <f t="shared" si="511"/>
        <v>3294110</v>
      </c>
      <c r="Y292" s="52">
        <f t="shared" si="453"/>
        <v>0.95274671506702102</v>
      </c>
      <c r="Z292" s="52">
        <f t="shared" si="454"/>
        <v>0.35446089274734921</v>
      </c>
      <c r="AA292" s="52">
        <f t="shared" si="455"/>
        <v>0.3536598115602364</v>
      </c>
      <c r="AB292" s="52">
        <f t="shared" si="512"/>
        <v>0.37204105471244225</v>
      </c>
      <c r="AC292" s="53">
        <f t="shared" si="513"/>
        <v>0.99774000121450979</v>
      </c>
    </row>
    <row r="293" spans="1:29" ht="42" customHeight="1" x14ac:dyDescent="0.25">
      <c r="A293" s="46" t="s">
        <v>467</v>
      </c>
      <c r="B293" s="47" t="s">
        <v>38</v>
      </c>
      <c r="C293" s="47">
        <v>10</v>
      </c>
      <c r="D293" s="47" t="s">
        <v>39</v>
      </c>
      <c r="E293" s="105" t="s">
        <v>393</v>
      </c>
      <c r="F293" s="50">
        <f t="shared" si="514"/>
        <v>4112080090</v>
      </c>
      <c r="G293" s="50">
        <f t="shared" si="514"/>
        <v>0</v>
      </c>
      <c r="H293" s="50">
        <f t="shared" si="514"/>
        <v>0</v>
      </c>
      <c r="I293" s="50">
        <f t="shared" si="514"/>
        <v>0</v>
      </c>
      <c r="J293" s="50">
        <f t="shared" si="514"/>
        <v>0</v>
      </c>
      <c r="K293" s="50">
        <f t="shared" si="514"/>
        <v>0</v>
      </c>
      <c r="L293" s="50">
        <f t="shared" si="378"/>
        <v>0</v>
      </c>
      <c r="M293" s="50">
        <f t="shared" si="514"/>
        <v>4112080090</v>
      </c>
      <c r="N293" s="51">
        <f t="shared" si="418"/>
        <v>4.0112410495146954E-4</v>
      </c>
      <c r="O293" s="50">
        <f t="shared" si="514"/>
        <v>0</v>
      </c>
      <c r="P293" s="50">
        <f t="shared" si="514"/>
        <v>3945511314.8400002</v>
      </c>
      <c r="Q293" s="50">
        <f t="shared" si="514"/>
        <v>166568775.15999985</v>
      </c>
      <c r="R293" s="50">
        <f t="shared" si="514"/>
        <v>3917770797.8400002</v>
      </c>
      <c r="S293" s="50">
        <f t="shared" si="514"/>
        <v>194309292.15999985</v>
      </c>
      <c r="T293" s="50">
        <f t="shared" si="514"/>
        <v>27740517</v>
      </c>
      <c r="U293" s="50">
        <f t="shared" si="510"/>
        <v>1457571579.75</v>
      </c>
      <c r="V293" s="50">
        <f t="shared" si="511"/>
        <v>2460199218.0900002</v>
      </c>
      <c r="W293" s="50">
        <f t="shared" si="511"/>
        <v>1454277469.75</v>
      </c>
      <c r="X293" s="50">
        <f t="shared" si="511"/>
        <v>3294110</v>
      </c>
      <c r="Y293" s="52">
        <f t="shared" si="453"/>
        <v>0.95274671506702102</v>
      </c>
      <c r="Z293" s="52">
        <f t="shared" si="454"/>
        <v>0.35446089274734921</v>
      </c>
      <c r="AA293" s="52">
        <f t="shared" si="455"/>
        <v>0.3536598115602364</v>
      </c>
      <c r="AB293" s="52">
        <f t="shared" si="512"/>
        <v>0.37204105471244225</v>
      </c>
      <c r="AC293" s="53">
        <f t="shared" si="513"/>
        <v>0.99774000121450979</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8"/>
        <v>0</v>
      </c>
      <c r="M294" s="58">
        <f>+F294+L294</f>
        <v>4112080090</v>
      </c>
      <c r="N294" s="59">
        <f t="shared" si="418"/>
        <v>4.0112410495146954E-4</v>
      </c>
      <c r="O294" s="57">
        <v>0</v>
      </c>
      <c r="P294" s="58">
        <v>3945511314.8400002</v>
      </c>
      <c r="Q294" s="57">
        <f t="shared" ref="Q294" si="515">M294-P294</f>
        <v>166568775.15999985</v>
      </c>
      <c r="R294" s="58">
        <v>3917770797.8400002</v>
      </c>
      <c r="S294" s="109">
        <f>+M294-R294</f>
        <v>194309292.15999985</v>
      </c>
      <c r="T294" s="57">
        <f>P294-R294</f>
        <v>27740517</v>
      </c>
      <c r="U294" s="58">
        <v>1457571579.75</v>
      </c>
      <c r="V294" s="57">
        <f t="shared" ref="V294" si="516">+R294-U294</f>
        <v>2460199218.0900002</v>
      </c>
      <c r="W294" s="58">
        <v>1454277469.75</v>
      </c>
      <c r="X294" s="60">
        <f t="shared" ref="X294" si="517">+U294-W294</f>
        <v>3294110</v>
      </c>
      <c r="Y294" s="61">
        <f t="shared" si="453"/>
        <v>0.95274671506702102</v>
      </c>
      <c r="Z294" s="61">
        <f t="shared" si="454"/>
        <v>0.35446089274734921</v>
      </c>
      <c r="AA294" s="61">
        <f t="shared" si="455"/>
        <v>0.3536598115602364</v>
      </c>
      <c r="AB294" s="61">
        <f t="shared" si="512"/>
        <v>0.37204105471244225</v>
      </c>
      <c r="AC294" s="62">
        <f t="shared" si="513"/>
        <v>0.99774000121450979</v>
      </c>
    </row>
    <row r="295" spans="1:29" ht="38.25" customHeight="1" x14ac:dyDescent="0.25">
      <c r="A295" s="46" t="s">
        <v>469</v>
      </c>
      <c r="B295" s="47" t="s">
        <v>38</v>
      </c>
      <c r="C295" s="47">
        <v>10</v>
      </c>
      <c r="D295" s="47" t="s">
        <v>39</v>
      </c>
      <c r="E295" s="105" t="s">
        <v>470</v>
      </c>
      <c r="F295" s="50">
        <f t="shared" ref="F295:X295" si="518">+F296</f>
        <v>665689459543</v>
      </c>
      <c r="G295" s="50">
        <f t="shared" si="518"/>
        <v>0</v>
      </c>
      <c r="H295" s="50">
        <f t="shared" si="518"/>
        <v>0</v>
      </c>
      <c r="I295" s="50">
        <f t="shared" si="518"/>
        <v>0</v>
      </c>
      <c r="J295" s="50">
        <f t="shared" si="518"/>
        <v>0</v>
      </c>
      <c r="K295" s="50">
        <f t="shared" si="518"/>
        <v>0</v>
      </c>
      <c r="L295" s="50">
        <f t="shared" si="378"/>
        <v>0</v>
      </c>
      <c r="M295" s="50">
        <f t="shared" si="518"/>
        <v>665689459543</v>
      </c>
      <c r="N295" s="51">
        <f t="shared" si="418"/>
        <v>6.4936499968514319E-2</v>
      </c>
      <c r="O295" s="50">
        <f t="shared" si="518"/>
        <v>0</v>
      </c>
      <c r="P295" s="50">
        <f t="shared" si="518"/>
        <v>665528307669.59998</v>
      </c>
      <c r="Q295" s="50">
        <f t="shared" si="518"/>
        <v>161151873.4000001</v>
      </c>
      <c r="R295" s="50">
        <f t="shared" si="518"/>
        <v>665360564103.18005</v>
      </c>
      <c r="S295" s="50">
        <f t="shared" si="518"/>
        <v>328895439.81999993</v>
      </c>
      <c r="T295" s="50">
        <f t="shared" si="518"/>
        <v>167743566.41999984</v>
      </c>
      <c r="U295" s="50">
        <f t="shared" si="518"/>
        <v>63378225949.080002</v>
      </c>
      <c r="V295" s="50">
        <f t="shared" si="518"/>
        <v>601982338154.09998</v>
      </c>
      <c r="W295" s="50">
        <f t="shared" si="518"/>
        <v>63361234216.080002</v>
      </c>
      <c r="X295" s="50">
        <f t="shared" si="518"/>
        <v>16991733</v>
      </c>
      <c r="Y295" s="52">
        <f t="shared" si="453"/>
        <v>0.99950593263104126</v>
      </c>
      <c r="Z295" s="52">
        <f t="shared" si="454"/>
        <v>9.5206894206481124E-2</v>
      </c>
      <c r="AA295" s="52">
        <f t="shared" si="455"/>
        <v>9.5181369192142359E-2</v>
      </c>
      <c r="AB295" s="52">
        <f t="shared" si="512"/>
        <v>9.5253956077943472E-2</v>
      </c>
      <c r="AC295" s="53">
        <f t="shared" si="513"/>
        <v>0.99973189951682062</v>
      </c>
    </row>
    <row r="296" spans="1:29" ht="38.25" customHeight="1" x14ac:dyDescent="0.25">
      <c r="A296" s="46" t="s">
        <v>471</v>
      </c>
      <c r="B296" s="47" t="s">
        <v>38</v>
      </c>
      <c r="C296" s="47">
        <v>10</v>
      </c>
      <c r="D296" s="47" t="s">
        <v>39</v>
      </c>
      <c r="E296" s="105" t="s">
        <v>254</v>
      </c>
      <c r="F296" s="50">
        <f>+F297+F301</f>
        <v>665689459543</v>
      </c>
      <c r="G296" s="50">
        <f t="shared" ref="G296:K296" si="519">+G297+G301</f>
        <v>0</v>
      </c>
      <c r="H296" s="50">
        <f t="shared" si="519"/>
        <v>0</v>
      </c>
      <c r="I296" s="50">
        <f t="shared" si="519"/>
        <v>0</v>
      </c>
      <c r="J296" s="50">
        <f t="shared" si="519"/>
        <v>0</v>
      </c>
      <c r="K296" s="50">
        <f t="shared" si="519"/>
        <v>0</v>
      </c>
      <c r="L296" s="50">
        <f t="shared" si="378"/>
        <v>0</v>
      </c>
      <c r="M296" s="50">
        <f>+M297+M301</f>
        <v>665689459543</v>
      </c>
      <c r="N296" s="51">
        <f t="shared" si="418"/>
        <v>6.4936499968514319E-2</v>
      </c>
      <c r="O296" s="50">
        <f t="shared" ref="O296:X296" si="520">+O297+O301</f>
        <v>0</v>
      </c>
      <c r="P296" s="50">
        <f t="shared" si="520"/>
        <v>665528307669.59998</v>
      </c>
      <c r="Q296" s="50">
        <f t="shared" si="520"/>
        <v>161151873.4000001</v>
      </c>
      <c r="R296" s="50">
        <f t="shared" si="520"/>
        <v>665360564103.18005</v>
      </c>
      <c r="S296" s="50">
        <f t="shared" si="520"/>
        <v>328895439.81999993</v>
      </c>
      <c r="T296" s="50">
        <f t="shared" si="520"/>
        <v>167743566.41999984</v>
      </c>
      <c r="U296" s="50">
        <f t="shared" si="520"/>
        <v>63378225949.080002</v>
      </c>
      <c r="V296" s="50">
        <f t="shared" si="520"/>
        <v>601982338154.09998</v>
      </c>
      <c r="W296" s="50">
        <f t="shared" si="520"/>
        <v>63361234216.080002</v>
      </c>
      <c r="X296" s="50">
        <f t="shared" si="520"/>
        <v>16991733</v>
      </c>
      <c r="Y296" s="52">
        <f t="shared" si="453"/>
        <v>0.99950593263104126</v>
      </c>
      <c r="Z296" s="52">
        <f t="shared" si="454"/>
        <v>9.5206894206481124E-2</v>
      </c>
      <c r="AA296" s="52">
        <f t="shared" si="455"/>
        <v>9.5181369192142359E-2</v>
      </c>
      <c r="AB296" s="52">
        <f t="shared" si="512"/>
        <v>9.5253956077943472E-2</v>
      </c>
      <c r="AC296" s="53">
        <f t="shared" si="513"/>
        <v>0.99973189951682062</v>
      </c>
    </row>
    <row r="297" spans="1:29" ht="42" customHeight="1" x14ac:dyDescent="0.25">
      <c r="A297" s="46" t="s">
        <v>472</v>
      </c>
      <c r="B297" s="47" t="s">
        <v>38</v>
      </c>
      <c r="C297" s="47">
        <v>10</v>
      </c>
      <c r="D297" s="47" t="s">
        <v>39</v>
      </c>
      <c r="E297" s="105" t="s">
        <v>473</v>
      </c>
      <c r="F297" s="50">
        <f t="shared" ref="F297:U299" si="521">+F298</f>
        <v>1920146550</v>
      </c>
      <c r="G297" s="50">
        <f t="shared" si="521"/>
        <v>0</v>
      </c>
      <c r="H297" s="50">
        <f t="shared" si="521"/>
        <v>0</v>
      </c>
      <c r="I297" s="50">
        <f t="shared" si="521"/>
        <v>0</v>
      </c>
      <c r="J297" s="50">
        <f t="shared" si="521"/>
        <v>0</v>
      </c>
      <c r="K297" s="50">
        <f t="shared" si="521"/>
        <v>0</v>
      </c>
      <c r="L297" s="50">
        <f t="shared" si="378"/>
        <v>0</v>
      </c>
      <c r="M297" s="50">
        <f t="shared" si="521"/>
        <v>1920146550</v>
      </c>
      <c r="N297" s="51">
        <f t="shared" si="418"/>
        <v>1.8730594963786373E-4</v>
      </c>
      <c r="O297" s="50">
        <f t="shared" si="521"/>
        <v>0</v>
      </c>
      <c r="P297" s="50">
        <f t="shared" si="521"/>
        <v>1758994676.5999999</v>
      </c>
      <c r="Q297" s="50">
        <f t="shared" si="521"/>
        <v>161151873.4000001</v>
      </c>
      <c r="R297" s="50">
        <f t="shared" si="521"/>
        <v>1591251110.1800001</v>
      </c>
      <c r="S297" s="50">
        <f t="shared" si="521"/>
        <v>328895439.81999993</v>
      </c>
      <c r="T297" s="50">
        <f t="shared" si="521"/>
        <v>167743566.41999984</v>
      </c>
      <c r="U297" s="50">
        <f t="shared" si="521"/>
        <v>602325742.08000004</v>
      </c>
      <c r="V297" s="50">
        <f t="shared" ref="V297:X299" si="522">+V298</f>
        <v>988925368.10000002</v>
      </c>
      <c r="W297" s="50">
        <f t="shared" si="522"/>
        <v>585334009.08000004</v>
      </c>
      <c r="X297" s="50">
        <f t="shared" si="522"/>
        <v>16991733</v>
      </c>
      <c r="Y297" s="52">
        <f t="shared" si="453"/>
        <v>0.82871336574804666</v>
      </c>
      <c r="Z297" s="52">
        <f t="shared" si="454"/>
        <v>0.31368738083038505</v>
      </c>
      <c r="AA297" s="52">
        <f t="shared" si="455"/>
        <v>0.30483819533462175</v>
      </c>
      <c r="AB297" s="52">
        <f t="shared" si="512"/>
        <v>0.37852337586860557</v>
      </c>
      <c r="AC297" s="53">
        <f t="shared" si="513"/>
        <v>0.97178979443693914</v>
      </c>
    </row>
    <row r="298" spans="1:29" ht="80.25" customHeight="1" x14ac:dyDescent="0.25">
      <c r="A298" s="46" t="s">
        <v>474</v>
      </c>
      <c r="B298" s="47" t="s">
        <v>38</v>
      </c>
      <c r="C298" s="47">
        <v>10</v>
      </c>
      <c r="D298" s="47" t="s">
        <v>39</v>
      </c>
      <c r="E298" s="105" t="s">
        <v>475</v>
      </c>
      <c r="F298" s="50">
        <f t="shared" si="521"/>
        <v>1920146550</v>
      </c>
      <c r="G298" s="50">
        <f t="shared" si="521"/>
        <v>0</v>
      </c>
      <c r="H298" s="50">
        <f t="shared" si="521"/>
        <v>0</v>
      </c>
      <c r="I298" s="50">
        <f t="shared" si="521"/>
        <v>0</v>
      </c>
      <c r="J298" s="50">
        <f t="shared" si="521"/>
        <v>0</v>
      </c>
      <c r="K298" s="50">
        <f t="shared" si="521"/>
        <v>0</v>
      </c>
      <c r="L298" s="50">
        <f t="shared" si="378"/>
        <v>0</v>
      </c>
      <c r="M298" s="50">
        <f t="shared" si="521"/>
        <v>1920146550</v>
      </c>
      <c r="N298" s="51">
        <f t="shared" si="418"/>
        <v>1.8730594963786373E-4</v>
      </c>
      <c r="O298" s="50">
        <f t="shared" si="521"/>
        <v>0</v>
      </c>
      <c r="P298" s="50">
        <f t="shared" si="521"/>
        <v>1758994676.5999999</v>
      </c>
      <c r="Q298" s="50">
        <f t="shared" si="521"/>
        <v>161151873.4000001</v>
      </c>
      <c r="R298" s="50">
        <f t="shared" si="521"/>
        <v>1591251110.1800001</v>
      </c>
      <c r="S298" s="50">
        <f t="shared" si="521"/>
        <v>328895439.81999993</v>
      </c>
      <c r="T298" s="50">
        <f t="shared" si="521"/>
        <v>167743566.41999984</v>
      </c>
      <c r="U298" s="50">
        <f t="shared" si="521"/>
        <v>602325742.08000004</v>
      </c>
      <c r="V298" s="50">
        <f t="shared" si="522"/>
        <v>988925368.10000002</v>
      </c>
      <c r="W298" s="50">
        <f t="shared" si="522"/>
        <v>585334009.08000004</v>
      </c>
      <c r="X298" s="50">
        <f t="shared" si="522"/>
        <v>16991733</v>
      </c>
      <c r="Y298" s="52">
        <f t="shared" si="453"/>
        <v>0.82871336574804666</v>
      </c>
      <c r="Z298" s="52">
        <f t="shared" si="454"/>
        <v>0.31368738083038505</v>
      </c>
      <c r="AA298" s="52">
        <f t="shared" si="455"/>
        <v>0.30483819533462175</v>
      </c>
      <c r="AB298" s="52">
        <f t="shared" si="512"/>
        <v>0.37852337586860557</v>
      </c>
      <c r="AC298" s="53">
        <f t="shared" si="513"/>
        <v>0.97178979443693914</v>
      </c>
    </row>
    <row r="299" spans="1:29" ht="42" customHeight="1" x14ac:dyDescent="0.25">
      <c r="A299" s="46" t="s">
        <v>476</v>
      </c>
      <c r="B299" s="47" t="s">
        <v>38</v>
      </c>
      <c r="C299" s="47">
        <v>10</v>
      </c>
      <c r="D299" s="47" t="s">
        <v>39</v>
      </c>
      <c r="E299" s="105" t="s">
        <v>393</v>
      </c>
      <c r="F299" s="50">
        <f t="shared" si="521"/>
        <v>1920146550</v>
      </c>
      <c r="G299" s="50">
        <f t="shared" si="521"/>
        <v>0</v>
      </c>
      <c r="H299" s="50">
        <f t="shared" si="521"/>
        <v>0</v>
      </c>
      <c r="I299" s="50">
        <f t="shared" si="521"/>
        <v>0</v>
      </c>
      <c r="J299" s="50">
        <f t="shared" si="521"/>
        <v>0</v>
      </c>
      <c r="K299" s="50">
        <f t="shared" si="521"/>
        <v>0</v>
      </c>
      <c r="L299" s="50">
        <f t="shared" si="378"/>
        <v>0</v>
      </c>
      <c r="M299" s="50">
        <f t="shared" si="521"/>
        <v>1920146550</v>
      </c>
      <c r="N299" s="51">
        <f t="shared" si="418"/>
        <v>1.8730594963786373E-4</v>
      </c>
      <c r="O299" s="50">
        <f t="shared" si="521"/>
        <v>0</v>
      </c>
      <c r="P299" s="50">
        <f t="shared" si="521"/>
        <v>1758994676.5999999</v>
      </c>
      <c r="Q299" s="50">
        <f t="shared" si="521"/>
        <v>161151873.4000001</v>
      </c>
      <c r="R299" s="50">
        <f t="shared" si="521"/>
        <v>1591251110.1800001</v>
      </c>
      <c r="S299" s="50">
        <f t="shared" si="521"/>
        <v>328895439.81999993</v>
      </c>
      <c r="T299" s="50">
        <f t="shared" si="521"/>
        <v>167743566.41999984</v>
      </c>
      <c r="U299" s="50">
        <f t="shared" si="521"/>
        <v>602325742.08000004</v>
      </c>
      <c r="V299" s="50">
        <f t="shared" si="522"/>
        <v>988925368.10000002</v>
      </c>
      <c r="W299" s="50">
        <f t="shared" si="522"/>
        <v>585334009.08000004</v>
      </c>
      <c r="X299" s="50">
        <f t="shared" si="522"/>
        <v>16991733</v>
      </c>
      <c r="Y299" s="52">
        <f t="shared" si="453"/>
        <v>0.82871336574804666</v>
      </c>
      <c r="Z299" s="52">
        <f t="shared" si="454"/>
        <v>0.31368738083038505</v>
      </c>
      <c r="AA299" s="52">
        <f t="shared" si="455"/>
        <v>0.30483819533462175</v>
      </c>
      <c r="AB299" s="52">
        <f t="shared" si="512"/>
        <v>0.37852337586860557</v>
      </c>
      <c r="AC299" s="53">
        <f t="shared" si="513"/>
        <v>0.97178979443693914</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8"/>
        <v>0</v>
      </c>
      <c r="M300" s="58">
        <f>+F300+L300</f>
        <v>1920146550</v>
      </c>
      <c r="N300" s="59">
        <f t="shared" si="418"/>
        <v>1.8730594963786373E-4</v>
      </c>
      <c r="O300" s="57">
        <v>0</v>
      </c>
      <c r="P300" s="58">
        <v>1758994676.5999999</v>
      </c>
      <c r="Q300" s="57">
        <f t="shared" ref="Q300" si="523">M300-P300</f>
        <v>161151873.4000001</v>
      </c>
      <c r="R300" s="58">
        <v>1591251110.1800001</v>
      </c>
      <c r="S300" s="109">
        <f>+M300-R300</f>
        <v>328895439.81999993</v>
      </c>
      <c r="T300" s="57">
        <f>P300-R300</f>
        <v>167743566.41999984</v>
      </c>
      <c r="U300" s="58">
        <v>602325742.08000004</v>
      </c>
      <c r="V300" s="57">
        <f t="shared" ref="V300" si="524">+R300-U300</f>
        <v>988925368.10000002</v>
      </c>
      <c r="W300" s="58">
        <v>585334009.08000004</v>
      </c>
      <c r="X300" s="60">
        <f t="shared" ref="X300" si="525">+U300-W300</f>
        <v>16991733</v>
      </c>
      <c r="Y300" s="61">
        <f t="shared" si="453"/>
        <v>0.82871336574804666</v>
      </c>
      <c r="Z300" s="61">
        <f t="shared" si="454"/>
        <v>0.31368738083038505</v>
      </c>
      <c r="AA300" s="61">
        <f t="shared" si="455"/>
        <v>0.30483819533462175</v>
      </c>
      <c r="AB300" s="61">
        <f t="shared" si="512"/>
        <v>0.37852337586860557</v>
      </c>
      <c r="AC300" s="62">
        <f t="shared" si="513"/>
        <v>0.97178979443693914</v>
      </c>
    </row>
    <row r="301" spans="1:29" ht="55.5" customHeight="1" x14ac:dyDescent="0.25">
      <c r="A301" s="46" t="s">
        <v>478</v>
      </c>
      <c r="B301" s="47" t="s">
        <v>38</v>
      </c>
      <c r="C301" s="47">
        <v>10</v>
      </c>
      <c r="D301" s="47" t="s">
        <v>39</v>
      </c>
      <c r="E301" s="48" t="s">
        <v>479</v>
      </c>
      <c r="F301" s="50">
        <f>+F302</f>
        <v>663769312993</v>
      </c>
      <c r="G301" s="50">
        <f t="shared" ref="G301:K303" si="526">+G302</f>
        <v>0</v>
      </c>
      <c r="H301" s="50">
        <f t="shared" si="526"/>
        <v>0</v>
      </c>
      <c r="I301" s="50">
        <f t="shared" si="526"/>
        <v>0</v>
      </c>
      <c r="J301" s="50">
        <f t="shared" si="526"/>
        <v>0</v>
      </c>
      <c r="K301" s="50">
        <f t="shared" si="526"/>
        <v>0</v>
      </c>
      <c r="L301" s="50">
        <f t="shared" si="378"/>
        <v>0</v>
      </c>
      <c r="M301" s="50">
        <f>+M302</f>
        <v>663769312993</v>
      </c>
      <c r="N301" s="51">
        <f t="shared" si="418"/>
        <v>6.4749194018876452E-2</v>
      </c>
      <c r="O301" s="50">
        <f t="shared" ref="O301:X303" si="527">+O302</f>
        <v>0</v>
      </c>
      <c r="P301" s="50">
        <f t="shared" si="527"/>
        <v>663769312993</v>
      </c>
      <c r="Q301" s="50">
        <f t="shared" si="527"/>
        <v>0</v>
      </c>
      <c r="R301" s="50">
        <f t="shared" si="527"/>
        <v>663769312993</v>
      </c>
      <c r="S301" s="50">
        <f t="shared" si="527"/>
        <v>0</v>
      </c>
      <c r="T301" s="50">
        <f t="shared" si="527"/>
        <v>0</v>
      </c>
      <c r="U301" s="50">
        <f t="shared" si="527"/>
        <v>62775900207</v>
      </c>
      <c r="V301" s="50">
        <f t="shared" si="527"/>
        <v>600993412786</v>
      </c>
      <c r="W301" s="50">
        <f t="shared" si="527"/>
        <v>62775900207</v>
      </c>
      <c r="X301" s="50">
        <f t="shared" si="527"/>
        <v>0</v>
      </c>
      <c r="Y301" s="52">
        <f t="shared" si="453"/>
        <v>1</v>
      </c>
      <c r="Z301" s="52">
        <f t="shared" si="454"/>
        <v>9.4574875605407852E-2</v>
      </c>
      <c r="AA301" s="52">
        <f t="shared" si="455"/>
        <v>9.4574875605407852E-2</v>
      </c>
      <c r="AB301" s="52">
        <f t="shared" si="512"/>
        <v>9.4574875605407852E-2</v>
      </c>
      <c r="AC301" s="53">
        <f t="shared" si="513"/>
        <v>1</v>
      </c>
    </row>
    <row r="302" spans="1:29" ht="82.5" customHeight="1" x14ac:dyDescent="0.25">
      <c r="A302" s="46" t="s">
        <v>480</v>
      </c>
      <c r="B302" s="47" t="s">
        <v>38</v>
      </c>
      <c r="C302" s="47">
        <v>10</v>
      </c>
      <c r="D302" s="47" t="s">
        <v>39</v>
      </c>
      <c r="E302" s="105" t="s">
        <v>475</v>
      </c>
      <c r="F302" s="50">
        <f>+F303</f>
        <v>663769312993</v>
      </c>
      <c r="G302" s="50">
        <f t="shared" si="526"/>
        <v>0</v>
      </c>
      <c r="H302" s="50">
        <f t="shared" si="526"/>
        <v>0</v>
      </c>
      <c r="I302" s="50">
        <f t="shared" si="526"/>
        <v>0</v>
      </c>
      <c r="J302" s="50">
        <f t="shared" si="526"/>
        <v>0</v>
      </c>
      <c r="K302" s="50">
        <f t="shared" si="526"/>
        <v>0</v>
      </c>
      <c r="L302" s="50">
        <f t="shared" si="378"/>
        <v>0</v>
      </c>
      <c r="M302" s="50">
        <f>+M303</f>
        <v>663769312993</v>
      </c>
      <c r="N302" s="51">
        <f t="shared" si="418"/>
        <v>6.4749194018876452E-2</v>
      </c>
      <c r="O302" s="50">
        <f t="shared" si="527"/>
        <v>0</v>
      </c>
      <c r="P302" s="50">
        <f t="shared" si="527"/>
        <v>663769312993</v>
      </c>
      <c r="Q302" s="50">
        <f t="shared" si="527"/>
        <v>0</v>
      </c>
      <c r="R302" s="50">
        <f t="shared" si="527"/>
        <v>663769312993</v>
      </c>
      <c r="S302" s="50">
        <f t="shared" si="527"/>
        <v>0</v>
      </c>
      <c r="T302" s="50">
        <f t="shared" si="527"/>
        <v>0</v>
      </c>
      <c r="U302" s="50">
        <f t="shared" si="527"/>
        <v>62775900207</v>
      </c>
      <c r="V302" s="50">
        <f t="shared" si="527"/>
        <v>600993412786</v>
      </c>
      <c r="W302" s="50">
        <f t="shared" si="527"/>
        <v>62775900207</v>
      </c>
      <c r="X302" s="50">
        <f t="shared" si="527"/>
        <v>0</v>
      </c>
      <c r="Y302" s="52">
        <f t="shared" si="453"/>
        <v>1</v>
      </c>
      <c r="Z302" s="52">
        <f t="shared" si="454"/>
        <v>9.4574875605407852E-2</v>
      </c>
      <c r="AA302" s="52">
        <f t="shared" si="455"/>
        <v>9.4574875605407852E-2</v>
      </c>
      <c r="AB302" s="52">
        <f t="shared" si="512"/>
        <v>9.4574875605407852E-2</v>
      </c>
      <c r="AC302" s="53">
        <f t="shared" si="513"/>
        <v>1</v>
      </c>
    </row>
    <row r="303" spans="1:29" ht="61.5" customHeight="1" x14ac:dyDescent="0.25">
      <c r="A303" s="46" t="s">
        <v>481</v>
      </c>
      <c r="B303" s="47" t="s">
        <v>38</v>
      </c>
      <c r="C303" s="47">
        <v>10</v>
      </c>
      <c r="D303" s="47" t="s">
        <v>39</v>
      </c>
      <c r="E303" s="105" t="s">
        <v>482</v>
      </c>
      <c r="F303" s="50">
        <f>+F304</f>
        <v>663769312993</v>
      </c>
      <c r="G303" s="50">
        <f t="shared" si="526"/>
        <v>0</v>
      </c>
      <c r="H303" s="50">
        <f t="shared" si="526"/>
        <v>0</v>
      </c>
      <c r="I303" s="50">
        <f t="shared" si="526"/>
        <v>0</v>
      </c>
      <c r="J303" s="50">
        <f t="shared" si="526"/>
        <v>0</v>
      </c>
      <c r="K303" s="50">
        <f t="shared" si="526"/>
        <v>0</v>
      </c>
      <c r="L303" s="50">
        <f t="shared" si="378"/>
        <v>0</v>
      </c>
      <c r="M303" s="50">
        <f>+M304</f>
        <v>663769312993</v>
      </c>
      <c r="N303" s="51">
        <f t="shared" si="418"/>
        <v>6.4749194018876452E-2</v>
      </c>
      <c r="O303" s="50">
        <f t="shared" si="527"/>
        <v>0</v>
      </c>
      <c r="P303" s="50">
        <f t="shared" si="527"/>
        <v>663769312993</v>
      </c>
      <c r="Q303" s="50">
        <f t="shared" si="527"/>
        <v>0</v>
      </c>
      <c r="R303" s="50">
        <f t="shared" si="527"/>
        <v>663769312993</v>
      </c>
      <c r="S303" s="50">
        <f t="shared" si="527"/>
        <v>0</v>
      </c>
      <c r="T303" s="50">
        <f t="shared" si="527"/>
        <v>0</v>
      </c>
      <c r="U303" s="50">
        <f t="shared" si="527"/>
        <v>62775900207</v>
      </c>
      <c r="V303" s="50">
        <f t="shared" si="527"/>
        <v>600993412786</v>
      </c>
      <c r="W303" s="50">
        <f t="shared" si="527"/>
        <v>62775900207</v>
      </c>
      <c r="X303" s="50">
        <f t="shared" si="527"/>
        <v>0</v>
      </c>
      <c r="Y303" s="52">
        <f t="shared" si="453"/>
        <v>1</v>
      </c>
      <c r="Z303" s="52">
        <f t="shared" si="454"/>
        <v>9.4574875605407852E-2</v>
      </c>
      <c r="AA303" s="52">
        <f t="shared" si="455"/>
        <v>9.4574875605407852E-2</v>
      </c>
      <c r="AB303" s="52">
        <f t="shared" si="512"/>
        <v>9.4574875605407852E-2</v>
      </c>
      <c r="AC303" s="53">
        <f t="shared" si="513"/>
        <v>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8"/>
        <v>0</v>
      </c>
      <c r="M304" s="58">
        <f>+F304+L304</f>
        <v>663769312993</v>
      </c>
      <c r="N304" s="59">
        <f t="shared" si="418"/>
        <v>6.4749194018876452E-2</v>
      </c>
      <c r="O304" s="57">
        <v>0</v>
      </c>
      <c r="P304" s="57">
        <v>663769312993</v>
      </c>
      <c r="Q304" s="57">
        <f t="shared" ref="Q304" si="528">M304-P304</f>
        <v>0</v>
      </c>
      <c r="R304" s="57">
        <v>663769312993</v>
      </c>
      <c r="S304" s="109">
        <f>+M304-R304</f>
        <v>0</v>
      </c>
      <c r="T304" s="57">
        <f>P304-R304</f>
        <v>0</v>
      </c>
      <c r="U304" s="57">
        <v>62775900207</v>
      </c>
      <c r="V304" s="57">
        <f t="shared" ref="V304" si="529">+R304-U304</f>
        <v>600993412786</v>
      </c>
      <c r="W304" s="57">
        <v>62775900207</v>
      </c>
      <c r="X304" s="60">
        <f t="shared" ref="X304" si="530">+U304-W304</f>
        <v>0</v>
      </c>
      <c r="Y304" s="61">
        <f t="shared" si="453"/>
        <v>1</v>
      </c>
      <c r="Z304" s="61">
        <f t="shared" si="454"/>
        <v>9.4574875605407852E-2</v>
      </c>
      <c r="AA304" s="61">
        <f t="shared" si="455"/>
        <v>9.4574875605407852E-2</v>
      </c>
      <c r="AB304" s="61">
        <f t="shared" si="512"/>
        <v>9.4574875605407852E-2</v>
      </c>
      <c r="AC304" s="62">
        <f t="shared" si="513"/>
        <v>1</v>
      </c>
    </row>
    <row r="305" spans="1:29" ht="33" customHeight="1" x14ac:dyDescent="0.25">
      <c r="A305" s="307" t="s">
        <v>484</v>
      </c>
      <c r="B305" s="115" t="s">
        <v>38</v>
      </c>
      <c r="C305" s="47">
        <v>10</v>
      </c>
      <c r="D305" s="316" t="s">
        <v>39</v>
      </c>
      <c r="E305" s="308" t="s">
        <v>485</v>
      </c>
      <c r="F305" s="50">
        <f>+F308</f>
        <v>22500000000</v>
      </c>
      <c r="G305" s="50">
        <f t="shared" ref="G305:K307" si="531">+G308</f>
        <v>0</v>
      </c>
      <c r="H305" s="50">
        <f t="shared" si="531"/>
        <v>0</v>
      </c>
      <c r="I305" s="50">
        <f t="shared" si="531"/>
        <v>0</v>
      </c>
      <c r="J305" s="50">
        <f t="shared" si="531"/>
        <v>0</v>
      </c>
      <c r="K305" s="50">
        <f t="shared" si="531"/>
        <v>0</v>
      </c>
      <c r="L305" s="50">
        <f t="shared" si="378"/>
        <v>0</v>
      </c>
      <c r="M305" s="50">
        <f t="shared" ref="M305:X307" si="532">+M308</f>
        <v>22500000000</v>
      </c>
      <c r="N305" s="95">
        <f t="shared" si="532"/>
        <v>2.1948240705127083E-3</v>
      </c>
      <c r="O305" s="50">
        <f t="shared" si="532"/>
        <v>0</v>
      </c>
      <c r="P305" s="50">
        <f t="shared" si="532"/>
        <v>19791360648.540001</v>
      </c>
      <c r="Q305" s="50">
        <f t="shared" si="532"/>
        <v>2708639351.46</v>
      </c>
      <c r="R305" s="50">
        <f t="shared" si="532"/>
        <v>18417326025.339996</v>
      </c>
      <c r="S305" s="50">
        <f t="shared" si="532"/>
        <v>4082673974.6600003</v>
      </c>
      <c r="T305" s="50">
        <f t="shared" si="532"/>
        <v>1374034623.2000003</v>
      </c>
      <c r="U305" s="50">
        <f t="shared" si="532"/>
        <v>8741041439.6399994</v>
      </c>
      <c r="V305" s="50">
        <f t="shared" si="532"/>
        <v>9676284585.7000008</v>
      </c>
      <c r="W305" s="50">
        <f t="shared" si="532"/>
        <v>8715795667.6399994</v>
      </c>
      <c r="X305" s="50">
        <f t="shared" si="532"/>
        <v>25245772</v>
      </c>
      <c r="Y305" s="52">
        <f t="shared" si="453"/>
        <v>0.81854782334844434</v>
      </c>
      <c r="Z305" s="52">
        <f t="shared" si="454"/>
        <v>0.38849073065066664</v>
      </c>
      <c r="AA305" s="52">
        <f t="shared" si="455"/>
        <v>0.38736869633955551</v>
      </c>
      <c r="AB305" s="52">
        <f t="shared" si="512"/>
        <v>0.47460969239581202</v>
      </c>
      <c r="AC305" s="53">
        <f t="shared" si="513"/>
        <v>0.99711181188485021</v>
      </c>
    </row>
    <row r="306" spans="1:29" ht="32.25" customHeight="1" x14ac:dyDescent="0.25">
      <c r="A306" s="307"/>
      <c r="B306" s="317" t="s">
        <v>42</v>
      </c>
      <c r="C306" s="47">
        <v>20</v>
      </c>
      <c r="D306" s="316"/>
      <c r="E306" s="308"/>
      <c r="F306" s="50">
        <f>+F309</f>
        <v>223290886376</v>
      </c>
      <c r="G306" s="50">
        <f t="shared" si="531"/>
        <v>0</v>
      </c>
      <c r="H306" s="50">
        <f t="shared" si="531"/>
        <v>0</v>
      </c>
      <c r="I306" s="50">
        <f t="shared" si="531"/>
        <v>0</v>
      </c>
      <c r="J306" s="50">
        <f t="shared" si="531"/>
        <v>6678407469</v>
      </c>
      <c r="K306" s="50">
        <f t="shared" si="531"/>
        <v>6678407469</v>
      </c>
      <c r="L306" s="50">
        <f t="shared" si="378"/>
        <v>0</v>
      </c>
      <c r="M306" s="50">
        <f t="shared" si="532"/>
        <v>223290886376</v>
      </c>
      <c r="N306" s="95">
        <f t="shared" si="532"/>
        <v>2.1781520539740577E-2</v>
      </c>
      <c r="O306" s="50">
        <f t="shared" si="532"/>
        <v>0</v>
      </c>
      <c r="P306" s="50">
        <f t="shared" si="532"/>
        <v>172382086301.10001</v>
      </c>
      <c r="Q306" s="50">
        <f t="shared" si="532"/>
        <v>50908800074.899986</v>
      </c>
      <c r="R306" s="50">
        <f t="shared" si="532"/>
        <v>140094580311.60999</v>
      </c>
      <c r="S306" s="50">
        <f t="shared" si="532"/>
        <v>83196306064.389999</v>
      </c>
      <c r="T306" s="50">
        <f t="shared" si="532"/>
        <v>32287505989.490013</v>
      </c>
      <c r="U306" s="50">
        <f t="shared" si="532"/>
        <v>7967798717.0500002</v>
      </c>
      <c r="V306" s="50">
        <f t="shared" si="532"/>
        <v>132126781594.56</v>
      </c>
      <c r="W306" s="50">
        <f t="shared" si="532"/>
        <v>7882104931.0500002</v>
      </c>
      <c r="X306" s="50">
        <f t="shared" si="532"/>
        <v>85693786</v>
      </c>
      <c r="Y306" s="52">
        <f t="shared" si="453"/>
        <v>0.62740841144633386</v>
      </c>
      <c r="Z306" s="52">
        <f t="shared" si="454"/>
        <v>3.5683492713773399E-2</v>
      </c>
      <c r="AA306" s="52">
        <f t="shared" si="455"/>
        <v>3.5299716253431437E-2</v>
      </c>
      <c r="AB306" s="52">
        <f t="shared" si="512"/>
        <v>5.6874425115713695E-2</v>
      </c>
      <c r="AC306" s="53">
        <f t="shared" si="513"/>
        <v>0.98924498609426126</v>
      </c>
    </row>
    <row r="307" spans="1:29" ht="32.25" customHeight="1" x14ac:dyDescent="0.25">
      <c r="A307" s="307"/>
      <c r="B307" s="317"/>
      <c r="C307" s="47">
        <v>21</v>
      </c>
      <c r="D307" s="316"/>
      <c r="E307" s="308"/>
      <c r="F307" s="50">
        <f>+F310</f>
        <v>20765102999</v>
      </c>
      <c r="G307" s="50">
        <f t="shared" si="531"/>
        <v>0</v>
      </c>
      <c r="H307" s="50">
        <f t="shared" si="531"/>
        <v>0</v>
      </c>
      <c r="I307" s="50">
        <f t="shared" si="531"/>
        <v>0</v>
      </c>
      <c r="J307" s="50">
        <f t="shared" si="531"/>
        <v>13899643112</v>
      </c>
      <c r="K307" s="50">
        <f t="shared" si="531"/>
        <v>13899643112</v>
      </c>
      <c r="L307" s="50">
        <f t="shared" si="378"/>
        <v>0</v>
      </c>
      <c r="M307" s="50">
        <f t="shared" si="532"/>
        <v>20765102999</v>
      </c>
      <c r="N307" s="95">
        <f t="shared" si="532"/>
        <v>2.0255887950613701E-3</v>
      </c>
      <c r="O307" s="50">
        <f t="shared" si="532"/>
        <v>0</v>
      </c>
      <c r="P307" s="50">
        <f t="shared" si="532"/>
        <v>7355332728</v>
      </c>
      <c r="Q307" s="50">
        <f t="shared" si="532"/>
        <v>13409770271</v>
      </c>
      <c r="R307" s="50">
        <f t="shared" si="532"/>
        <v>7355332728</v>
      </c>
      <c r="S307" s="50">
        <f t="shared" si="532"/>
        <v>13409770271</v>
      </c>
      <c r="T307" s="50">
        <f t="shared" si="532"/>
        <v>0</v>
      </c>
      <c r="U307" s="50">
        <f t="shared" si="532"/>
        <v>2070323367</v>
      </c>
      <c r="V307" s="50">
        <f t="shared" si="532"/>
        <v>5285009361</v>
      </c>
      <c r="W307" s="50">
        <f t="shared" si="532"/>
        <v>2060187367</v>
      </c>
      <c r="X307" s="50">
        <f t="shared" si="532"/>
        <v>10136000</v>
      </c>
      <c r="Y307" s="52">
        <f t="shared" si="453"/>
        <v>0.35421604835546522</v>
      </c>
      <c r="Z307" s="52">
        <f t="shared" si="454"/>
        <v>9.9702051422509291E-2</v>
      </c>
      <c r="AA307" s="52">
        <f t="shared" si="455"/>
        <v>9.9213924780397852E-2</v>
      </c>
      <c r="AB307" s="52">
        <f t="shared" si="512"/>
        <v>0.28147242872083433</v>
      </c>
      <c r="AC307" s="53">
        <f t="shared" si="513"/>
        <v>0.99510414645288603</v>
      </c>
    </row>
    <row r="308" spans="1:29" ht="36" customHeight="1" x14ac:dyDescent="0.25">
      <c r="A308" s="307" t="s">
        <v>486</v>
      </c>
      <c r="B308" s="115" t="s">
        <v>38</v>
      </c>
      <c r="C308" s="47">
        <v>10</v>
      </c>
      <c r="D308" s="316" t="s">
        <v>39</v>
      </c>
      <c r="E308" s="308" t="s">
        <v>254</v>
      </c>
      <c r="F308" s="50">
        <f t="shared" ref="F308:K308" si="533">+F311+F315+F333+F337+F341</f>
        <v>22500000000</v>
      </c>
      <c r="G308" s="50">
        <f t="shared" si="533"/>
        <v>0</v>
      </c>
      <c r="H308" s="50">
        <f t="shared" si="533"/>
        <v>0</v>
      </c>
      <c r="I308" s="50">
        <f t="shared" si="533"/>
        <v>0</v>
      </c>
      <c r="J308" s="50">
        <f t="shared" si="533"/>
        <v>0</v>
      </c>
      <c r="K308" s="50">
        <f t="shared" si="533"/>
        <v>0</v>
      </c>
      <c r="L308" s="50">
        <f t="shared" si="378"/>
        <v>0</v>
      </c>
      <c r="M308" s="50">
        <f t="shared" ref="M308:X308" si="534">+M311+M315+M333+M337+M341</f>
        <v>22500000000</v>
      </c>
      <c r="N308" s="95">
        <f t="shared" si="534"/>
        <v>2.1948240705127083E-3</v>
      </c>
      <c r="O308" s="50">
        <f t="shared" si="534"/>
        <v>0</v>
      </c>
      <c r="P308" s="50">
        <f t="shared" si="534"/>
        <v>19791360648.540001</v>
      </c>
      <c r="Q308" s="50">
        <f t="shared" si="534"/>
        <v>2708639351.46</v>
      </c>
      <c r="R308" s="50">
        <f t="shared" si="534"/>
        <v>18417326025.339996</v>
      </c>
      <c r="S308" s="50">
        <f t="shared" si="534"/>
        <v>4082673974.6600003</v>
      </c>
      <c r="T308" s="50">
        <f t="shared" si="534"/>
        <v>1374034623.2000003</v>
      </c>
      <c r="U308" s="50">
        <f t="shared" si="534"/>
        <v>8741041439.6399994</v>
      </c>
      <c r="V308" s="50">
        <f t="shared" si="534"/>
        <v>9676284585.7000008</v>
      </c>
      <c r="W308" s="50">
        <f t="shared" si="534"/>
        <v>8715795667.6399994</v>
      </c>
      <c r="X308" s="50">
        <f t="shared" si="534"/>
        <v>25245772</v>
      </c>
      <c r="Y308" s="52">
        <f t="shared" si="453"/>
        <v>0.81854782334844434</v>
      </c>
      <c r="Z308" s="52">
        <f t="shared" si="454"/>
        <v>0.38849073065066664</v>
      </c>
      <c r="AA308" s="52">
        <f t="shared" si="455"/>
        <v>0.38736869633955551</v>
      </c>
      <c r="AB308" s="52">
        <f t="shared" si="512"/>
        <v>0.47460969239581202</v>
      </c>
      <c r="AC308" s="53">
        <f t="shared" si="513"/>
        <v>0.99711181188485021</v>
      </c>
    </row>
    <row r="309" spans="1:29" ht="36" customHeight="1" x14ac:dyDescent="0.25">
      <c r="A309" s="307"/>
      <c r="B309" s="317" t="s">
        <v>42</v>
      </c>
      <c r="C309" s="47">
        <v>20</v>
      </c>
      <c r="D309" s="316"/>
      <c r="E309" s="308"/>
      <c r="F309" s="50">
        <f>+F316</f>
        <v>223290886376</v>
      </c>
      <c r="G309" s="50">
        <f t="shared" ref="G309:K310" si="535">+G316</f>
        <v>0</v>
      </c>
      <c r="H309" s="50">
        <f t="shared" si="535"/>
        <v>0</v>
      </c>
      <c r="I309" s="50">
        <f t="shared" si="535"/>
        <v>0</v>
      </c>
      <c r="J309" s="50">
        <f t="shared" si="535"/>
        <v>6678407469</v>
      </c>
      <c r="K309" s="50">
        <f t="shared" si="535"/>
        <v>6678407469</v>
      </c>
      <c r="L309" s="50">
        <f t="shared" si="378"/>
        <v>0</v>
      </c>
      <c r="M309" s="50">
        <f t="shared" ref="M309:X310" si="536">+M316</f>
        <v>223290886376</v>
      </c>
      <c r="N309" s="95">
        <f t="shared" si="536"/>
        <v>2.1781520539740577E-2</v>
      </c>
      <c r="O309" s="50">
        <f t="shared" si="536"/>
        <v>0</v>
      </c>
      <c r="P309" s="50">
        <f t="shared" si="536"/>
        <v>172382086301.10001</v>
      </c>
      <c r="Q309" s="50">
        <f t="shared" si="536"/>
        <v>50908800074.899986</v>
      </c>
      <c r="R309" s="50">
        <f t="shared" si="536"/>
        <v>140094580311.60999</v>
      </c>
      <c r="S309" s="50">
        <f t="shared" si="536"/>
        <v>83196306064.389999</v>
      </c>
      <c r="T309" s="50">
        <f t="shared" si="536"/>
        <v>32287505989.490013</v>
      </c>
      <c r="U309" s="50">
        <f t="shared" si="536"/>
        <v>7967798717.0500002</v>
      </c>
      <c r="V309" s="50">
        <f t="shared" si="536"/>
        <v>132126781594.56</v>
      </c>
      <c r="W309" s="50">
        <f t="shared" si="536"/>
        <v>7882104931.0500002</v>
      </c>
      <c r="X309" s="50">
        <f t="shared" si="536"/>
        <v>85693786</v>
      </c>
      <c r="Y309" s="52">
        <f t="shared" si="453"/>
        <v>0.62740841144633386</v>
      </c>
      <c r="Z309" s="52">
        <f t="shared" si="454"/>
        <v>3.5683492713773399E-2</v>
      </c>
      <c r="AA309" s="52">
        <f t="shared" si="455"/>
        <v>3.5299716253431437E-2</v>
      </c>
      <c r="AB309" s="52">
        <f t="shared" si="512"/>
        <v>5.6874425115713695E-2</v>
      </c>
      <c r="AC309" s="53">
        <f t="shared" si="513"/>
        <v>0.98924498609426126</v>
      </c>
    </row>
    <row r="310" spans="1:29" ht="29.25" customHeight="1" x14ac:dyDescent="0.25">
      <c r="A310" s="307"/>
      <c r="B310" s="317"/>
      <c r="C310" s="47">
        <v>21</v>
      </c>
      <c r="D310" s="316"/>
      <c r="E310" s="308"/>
      <c r="F310" s="50">
        <f t="shared" ref="F310" si="537">+F317</f>
        <v>20765102999</v>
      </c>
      <c r="G310" s="50">
        <f t="shared" si="535"/>
        <v>0</v>
      </c>
      <c r="H310" s="50">
        <f t="shared" si="535"/>
        <v>0</v>
      </c>
      <c r="I310" s="50">
        <f t="shared" si="535"/>
        <v>0</v>
      </c>
      <c r="J310" s="50">
        <f t="shared" si="535"/>
        <v>13899643112</v>
      </c>
      <c r="K310" s="50">
        <f t="shared" si="535"/>
        <v>13899643112</v>
      </c>
      <c r="L310" s="50">
        <f t="shared" si="378"/>
        <v>0</v>
      </c>
      <c r="M310" s="50">
        <f t="shared" si="536"/>
        <v>20765102999</v>
      </c>
      <c r="N310" s="95">
        <f t="shared" si="536"/>
        <v>2.0255887950613701E-3</v>
      </c>
      <c r="O310" s="50">
        <f t="shared" si="536"/>
        <v>0</v>
      </c>
      <c r="P310" s="50">
        <f t="shared" si="536"/>
        <v>7355332728</v>
      </c>
      <c r="Q310" s="50">
        <f t="shared" si="536"/>
        <v>13409770271</v>
      </c>
      <c r="R310" s="50">
        <f t="shared" si="536"/>
        <v>7355332728</v>
      </c>
      <c r="S310" s="50">
        <f t="shared" si="536"/>
        <v>13409770271</v>
      </c>
      <c r="T310" s="50">
        <f t="shared" si="536"/>
        <v>0</v>
      </c>
      <c r="U310" s="50">
        <f t="shared" si="536"/>
        <v>2070323367</v>
      </c>
      <c r="V310" s="50">
        <f t="shared" si="536"/>
        <v>5285009361</v>
      </c>
      <c r="W310" s="50">
        <f t="shared" si="536"/>
        <v>2060187367</v>
      </c>
      <c r="X310" s="50">
        <f t="shared" si="536"/>
        <v>10136000</v>
      </c>
      <c r="Y310" s="52">
        <f t="shared" si="453"/>
        <v>0.35421604835546522</v>
      </c>
      <c r="Z310" s="52">
        <f t="shared" si="454"/>
        <v>9.9702051422509291E-2</v>
      </c>
      <c r="AA310" s="52">
        <f t="shared" si="455"/>
        <v>9.9213924780397852E-2</v>
      </c>
      <c r="AB310" s="52">
        <f t="shared" si="512"/>
        <v>0.28147242872083433</v>
      </c>
      <c r="AC310" s="53">
        <f t="shared" si="513"/>
        <v>0.99510414645288603</v>
      </c>
    </row>
    <row r="311" spans="1:29" ht="74.25" customHeight="1" x14ac:dyDescent="0.25">
      <c r="A311" s="46" t="s">
        <v>487</v>
      </c>
      <c r="B311" s="115" t="s">
        <v>38</v>
      </c>
      <c r="C311" s="47">
        <v>10</v>
      </c>
      <c r="D311" s="47" t="s">
        <v>39</v>
      </c>
      <c r="E311" s="105" t="s">
        <v>488</v>
      </c>
      <c r="F311" s="50">
        <f t="shared" ref="F311:U313" si="538">+F312</f>
        <v>1100000000</v>
      </c>
      <c r="G311" s="50">
        <f t="shared" si="538"/>
        <v>0</v>
      </c>
      <c r="H311" s="50">
        <f t="shared" si="538"/>
        <v>0</v>
      </c>
      <c r="I311" s="50">
        <f t="shared" si="538"/>
        <v>0</v>
      </c>
      <c r="J311" s="50">
        <f t="shared" si="538"/>
        <v>0</v>
      </c>
      <c r="K311" s="50">
        <f t="shared" si="538"/>
        <v>0</v>
      </c>
      <c r="L311" s="50">
        <f t="shared" si="378"/>
        <v>0</v>
      </c>
      <c r="M311" s="50">
        <f t="shared" si="538"/>
        <v>1100000000</v>
      </c>
      <c r="N311" s="95">
        <f t="shared" si="538"/>
        <v>1.0730251011395464E-4</v>
      </c>
      <c r="O311" s="50">
        <f t="shared" si="538"/>
        <v>0</v>
      </c>
      <c r="P311" s="50">
        <f t="shared" si="538"/>
        <v>897823300</v>
      </c>
      <c r="Q311" s="50">
        <f t="shared" si="538"/>
        <v>202176700</v>
      </c>
      <c r="R311" s="50">
        <f t="shared" si="538"/>
        <v>872870563.38</v>
      </c>
      <c r="S311" s="50">
        <f t="shared" si="538"/>
        <v>227129436.62</v>
      </c>
      <c r="T311" s="50">
        <f t="shared" si="538"/>
        <v>24952736.620000005</v>
      </c>
      <c r="U311" s="50">
        <f t="shared" si="538"/>
        <v>346490397.38</v>
      </c>
      <c r="V311" s="50">
        <f t="shared" ref="V311:X313" si="539">+V312</f>
        <v>526380166</v>
      </c>
      <c r="W311" s="50">
        <f t="shared" si="539"/>
        <v>346490397.38</v>
      </c>
      <c r="X311" s="50">
        <f t="shared" si="539"/>
        <v>0</v>
      </c>
      <c r="Y311" s="52">
        <f t="shared" si="453"/>
        <v>0.79351869398181818</v>
      </c>
      <c r="Z311" s="52">
        <f t="shared" si="454"/>
        <v>0.31499127034545454</v>
      </c>
      <c r="AA311" s="52">
        <f t="shared" si="455"/>
        <v>0.31499127034545454</v>
      </c>
      <c r="AB311" s="52">
        <f t="shared" si="512"/>
        <v>0.3969550720536294</v>
      </c>
      <c r="AC311" s="53">
        <f t="shared" si="513"/>
        <v>1</v>
      </c>
    </row>
    <row r="312" spans="1:29" ht="72.75" customHeight="1" x14ac:dyDescent="0.25">
      <c r="A312" s="46" t="s">
        <v>489</v>
      </c>
      <c r="B312" s="115" t="s">
        <v>38</v>
      </c>
      <c r="C312" s="47">
        <v>10</v>
      </c>
      <c r="D312" s="47" t="s">
        <v>39</v>
      </c>
      <c r="E312" s="105" t="s">
        <v>258</v>
      </c>
      <c r="F312" s="50">
        <f t="shared" si="538"/>
        <v>1100000000</v>
      </c>
      <c r="G312" s="50">
        <f t="shared" si="538"/>
        <v>0</v>
      </c>
      <c r="H312" s="50">
        <f t="shared" si="538"/>
        <v>0</v>
      </c>
      <c r="I312" s="50">
        <f t="shared" si="538"/>
        <v>0</v>
      </c>
      <c r="J312" s="50">
        <f t="shared" si="538"/>
        <v>0</v>
      </c>
      <c r="K312" s="50">
        <f t="shared" si="538"/>
        <v>0</v>
      </c>
      <c r="L312" s="50">
        <f t="shared" si="378"/>
        <v>0</v>
      </c>
      <c r="M312" s="50">
        <f t="shared" si="538"/>
        <v>1100000000</v>
      </c>
      <c r="N312" s="95">
        <f t="shared" si="538"/>
        <v>1.0730251011395464E-4</v>
      </c>
      <c r="O312" s="50">
        <f t="shared" si="538"/>
        <v>0</v>
      </c>
      <c r="P312" s="50">
        <f t="shared" si="538"/>
        <v>897823300</v>
      </c>
      <c r="Q312" s="50">
        <f t="shared" si="538"/>
        <v>202176700</v>
      </c>
      <c r="R312" s="50">
        <f t="shared" si="538"/>
        <v>872870563.38</v>
      </c>
      <c r="S312" s="50">
        <f t="shared" si="538"/>
        <v>227129436.62</v>
      </c>
      <c r="T312" s="50">
        <f t="shared" si="538"/>
        <v>24952736.620000005</v>
      </c>
      <c r="U312" s="50">
        <f t="shared" si="538"/>
        <v>346490397.38</v>
      </c>
      <c r="V312" s="50">
        <f t="shared" si="539"/>
        <v>526380166</v>
      </c>
      <c r="W312" s="50">
        <f t="shared" si="539"/>
        <v>346490397.38</v>
      </c>
      <c r="X312" s="50">
        <f t="shared" si="539"/>
        <v>0</v>
      </c>
      <c r="Y312" s="52">
        <f t="shared" si="453"/>
        <v>0.79351869398181818</v>
      </c>
      <c r="Z312" s="52">
        <f t="shared" si="454"/>
        <v>0.31499127034545454</v>
      </c>
      <c r="AA312" s="52">
        <f t="shared" si="455"/>
        <v>0.31499127034545454</v>
      </c>
      <c r="AB312" s="52">
        <f t="shared" si="512"/>
        <v>0.3969550720536294</v>
      </c>
      <c r="AC312" s="53">
        <f t="shared" si="513"/>
        <v>1</v>
      </c>
    </row>
    <row r="313" spans="1:29" ht="54" customHeight="1" x14ac:dyDescent="0.25">
      <c r="A313" s="46" t="s">
        <v>490</v>
      </c>
      <c r="B313" s="115" t="s">
        <v>38</v>
      </c>
      <c r="C313" s="47">
        <v>10</v>
      </c>
      <c r="D313" s="47" t="s">
        <v>39</v>
      </c>
      <c r="E313" s="105" t="s">
        <v>491</v>
      </c>
      <c r="F313" s="50">
        <f t="shared" si="538"/>
        <v>1100000000</v>
      </c>
      <c r="G313" s="50">
        <f t="shared" si="538"/>
        <v>0</v>
      </c>
      <c r="H313" s="50">
        <f t="shared" si="538"/>
        <v>0</v>
      </c>
      <c r="I313" s="50">
        <f t="shared" si="538"/>
        <v>0</v>
      </c>
      <c r="J313" s="50">
        <f t="shared" si="538"/>
        <v>0</v>
      </c>
      <c r="K313" s="50">
        <f t="shared" si="538"/>
        <v>0</v>
      </c>
      <c r="L313" s="50">
        <f t="shared" si="378"/>
        <v>0</v>
      </c>
      <c r="M313" s="50">
        <f t="shared" si="538"/>
        <v>1100000000</v>
      </c>
      <c r="N313" s="95">
        <f t="shared" si="538"/>
        <v>1.0730251011395464E-4</v>
      </c>
      <c r="O313" s="50">
        <f t="shared" si="538"/>
        <v>0</v>
      </c>
      <c r="P313" s="50">
        <f t="shared" si="538"/>
        <v>897823300</v>
      </c>
      <c r="Q313" s="50">
        <f t="shared" si="538"/>
        <v>202176700</v>
      </c>
      <c r="R313" s="50">
        <f t="shared" si="538"/>
        <v>872870563.38</v>
      </c>
      <c r="S313" s="50">
        <f t="shared" si="538"/>
        <v>227129436.62</v>
      </c>
      <c r="T313" s="50">
        <f t="shared" si="538"/>
        <v>24952736.620000005</v>
      </c>
      <c r="U313" s="50">
        <f t="shared" si="538"/>
        <v>346490397.38</v>
      </c>
      <c r="V313" s="50">
        <f t="shared" si="539"/>
        <v>526380166</v>
      </c>
      <c r="W313" s="50">
        <f t="shared" si="539"/>
        <v>346490397.38</v>
      </c>
      <c r="X313" s="50">
        <f t="shared" si="539"/>
        <v>0</v>
      </c>
      <c r="Y313" s="52">
        <f t="shared" si="453"/>
        <v>0.79351869398181818</v>
      </c>
      <c r="Z313" s="52">
        <f t="shared" si="454"/>
        <v>0.31499127034545454</v>
      </c>
      <c r="AA313" s="52">
        <f t="shared" si="455"/>
        <v>0.31499127034545454</v>
      </c>
      <c r="AB313" s="52">
        <f t="shared" si="512"/>
        <v>0.3969550720536294</v>
      </c>
      <c r="AC313" s="53">
        <f t="shared" si="513"/>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8"/>
        <v>0</v>
      </c>
      <c r="M314" s="58">
        <f>+F314+L314</f>
        <v>1100000000</v>
      </c>
      <c r="N314" s="59">
        <f>M314/$M$345</f>
        <v>1.0730251011395464E-4</v>
      </c>
      <c r="O314" s="57">
        <v>0</v>
      </c>
      <c r="P314" s="58">
        <v>897823300</v>
      </c>
      <c r="Q314" s="57">
        <f t="shared" ref="Q314" si="540">M314-P314</f>
        <v>202176700</v>
      </c>
      <c r="R314" s="58">
        <v>872870563.38</v>
      </c>
      <c r="S314" s="109">
        <f>+M314-R314</f>
        <v>227129436.62</v>
      </c>
      <c r="T314" s="57">
        <f>P314-R314</f>
        <v>24952736.620000005</v>
      </c>
      <c r="U314" s="58">
        <v>346490397.38</v>
      </c>
      <c r="V314" s="57">
        <f t="shared" ref="V314" si="541">+R314-U314</f>
        <v>526380166</v>
      </c>
      <c r="W314" s="58">
        <v>346490397.38</v>
      </c>
      <c r="X314" s="60">
        <f t="shared" ref="X314" si="542">+U314-W314</f>
        <v>0</v>
      </c>
      <c r="Y314" s="61">
        <f t="shared" si="453"/>
        <v>0.79351869398181818</v>
      </c>
      <c r="Z314" s="61">
        <f t="shared" si="454"/>
        <v>0.31499127034545454</v>
      </c>
      <c r="AA314" s="61">
        <f t="shared" si="455"/>
        <v>0.31499127034545454</v>
      </c>
      <c r="AB314" s="61">
        <f t="shared" si="512"/>
        <v>0.3969550720536294</v>
      </c>
      <c r="AC314" s="62">
        <f t="shared" si="513"/>
        <v>1</v>
      </c>
    </row>
    <row r="315" spans="1:29" ht="39.75" customHeight="1" x14ac:dyDescent="0.25">
      <c r="A315" s="312" t="s">
        <v>493</v>
      </c>
      <c r="B315" s="47" t="s">
        <v>38</v>
      </c>
      <c r="C315" s="47">
        <v>10</v>
      </c>
      <c r="D315" s="316" t="s">
        <v>39</v>
      </c>
      <c r="E315" s="308" t="s">
        <v>494</v>
      </c>
      <c r="F315" s="50">
        <f t="shared" ref="F315:K315" si="543">+F318</f>
        <v>10000000000</v>
      </c>
      <c r="G315" s="50">
        <f t="shared" si="543"/>
        <v>0</v>
      </c>
      <c r="H315" s="50">
        <f t="shared" si="543"/>
        <v>0</v>
      </c>
      <c r="I315" s="50">
        <f t="shared" si="543"/>
        <v>0</v>
      </c>
      <c r="J315" s="50">
        <f t="shared" si="543"/>
        <v>0</v>
      </c>
      <c r="K315" s="50">
        <f t="shared" si="543"/>
        <v>0</v>
      </c>
      <c r="L315" s="50">
        <f t="shared" ref="L315:L344" si="544">+G315-H315-I315+J315-K315</f>
        <v>0</v>
      </c>
      <c r="M315" s="50">
        <f t="shared" ref="M315:X315" si="545">+M318</f>
        <v>10000000000</v>
      </c>
      <c r="N315" s="95">
        <f t="shared" si="545"/>
        <v>9.754773646723149E-4</v>
      </c>
      <c r="O315" s="50">
        <f t="shared" si="545"/>
        <v>0</v>
      </c>
      <c r="P315" s="50">
        <f t="shared" si="545"/>
        <v>9409386820.7000008</v>
      </c>
      <c r="Q315" s="50">
        <f t="shared" si="545"/>
        <v>590613179.30000019</v>
      </c>
      <c r="R315" s="50">
        <f t="shared" si="545"/>
        <v>9052284898.5100002</v>
      </c>
      <c r="S315" s="50">
        <f t="shared" si="545"/>
        <v>947715101.48999977</v>
      </c>
      <c r="T315" s="50">
        <f t="shared" si="545"/>
        <v>357101922.18999958</v>
      </c>
      <c r="U315" s="50">
        <f t="shared" si="545"/>
        <v>3100736220.8099999</v>
      </c>
      <c r="V315" s="50">
        <f t="shared" si="545"/>
        <v>5951548677.7000008</v>
      </c>
      <c r="W315" s="50">
        <f t="shared" si="545"/>
        <v>3087646055.8099999</v>
      </c>
      <c r="X315" s="50">
        <f t="shared" si="545"/>
        <v>13090165</v>
      </c>
      <c r="Y315" s="52">
        <f t="shared" si="453"/>
        <v>0.90522848985100002</v>
      </c>
      <c r="Z315" s="52">
        <f t="shared" si="454"/>
        <v>0.31007362208099998</v>
      </c>
      <c r="AA315" s="52">
        <f t="shared" si="455"/>
        <v>0.308764605581</v>
      </c>
      <c r="AB315" s="52">
        <f t="shared" si="512"/>
        <v>0.3425363049853169</v>
      </c>
      <c r="AC315" s="53">
        <f t="shared" si="513"/>
        <v>0.99577836872670822</v>
      </c>
    </row>
    <row r="316" spans="1:29" ht="34.5" customHeight="1" x14ac:dyDescent="0.25">
      <c r="A316" s="312"/>
      <c r="B316" s="316" t="s">
        <v>42</v>
      </c>
      <c r="C316" s="47">
        <v>20</v>
      </c>
      <c r="D316" s="316"/>
      <c r="E316" s="308"/>
      <c r="F316" s="50">
        <f>+F323</f>
        <v>223290886376</v>
      </c>
      <c r="G316" s="50">
        <f t="shared" ref="G316:K316" si="546">+G323</f>
        <v>0</v>
      </c>
      <c r="H316" s="50">
        <f t="shared" si="546"/>
        <v>0</v>
      </c>
      <c r="I316" s="50">
        <f t="shared" si="546"/>
        <v>0</v>
      </c>
      <c r="J316" s="50">
        <f t="shared" si="546"/>
        <v>6678407469</v>
      </c>
      <c r="K316" s="50">
        <f t="shared" si="546"/>
        <v>6678407469</v>
      </c>
      <c r="L316" s="50">
        <f t="shared" si="544"/>
        <v>0</v>
      </c>
      <c r="M316" s="50">
        <f t="shared" ref="M316:X316" si="547">+M323</f>
        <v>223290886376</v>
      </c>
      <c r="N316" s="95">
        <f t="shared" si="547"/>
        <v>2.1781520539740577E-2</v>
      </c>
      <c r="O316" s="50">
        <f t="shared" si="547"/>
        <v>0</v>
      </c>
      <c r="P316" s="50">
        <f t="shared" si="547"/>
        <v>172382086301.10001</v>
      </c>
      <c r="Q316" s="50">
        <f t="shared" si="547"/>
        <v>50908800074.899986</v>
      </c>
      <c r="R316" s="50">
        <f t="shared" si="547"/>
        <v>140094580311.60999</v>
      </c>
      <c r="S316" s="50">
        <f t="shared" si="547"/>
        <v>83196306064.389999</v>
      </c>
      <c r="T316" s="50">
        <f t="shared" si="547"/>
        <v>32287505989.490013</v>
      </c>
      <c r="U316" s="50">
        <f t="shared" si="547"/>
        <v>7967798717.0500002</v>
      </c>
      <c r="V316" s="50">
        <f t="shared" si="547"/>
        <v>132126781594.56</v>
      </c>
      <c r="W316" s="50">
        <f t="shared" si="547"/>
        <v>7882104931.0500002</v>
      </c>
      <c r="X316" s="50">
        <f t="shared" si="547"/>
        <v>85693786</v>
      </c>
      <c r="Y316" s="52">
        <f t="shared" si="453"/>
        <v>0.62740841144633386</v>
      </c>
      <c r="Z316" s="52">
        <f t="shared" si="454"/>
        <v>3.5683492713773399E-2</v>
      </c>
      <c r="AA316" s="52">
        <f t="shared" si="455"/>
        <v>3.5299716253431437E-2</v>
      </c>
      <c r="AB316" s="52">
        <f t="shared" si="512"/>
        <v>5.6874425115713695E-2</v>
      </c>
      <c r="AC316" s="53">
        <f t="shared" si="513"/>
        <v>0.98924498609426126</v>
      </c>
    </row>
    <row r="317" spans="1:29" ht="39.75" customHeight="1" x14ac:dyDescent="0.25">
      <c r="A317" s="312"/>
      <c r="B317" s="316"/>
      <c r="C317" s="47">
        <v>21</v>
      </c>
      <c r="D317" s="316"/>
      <c r="E317" s="308"/>
      <c r="F317" s="50">
        <f>+F328</f>
        <v>20765102999</v>
      </c>
      <c r="G317" s="50">
        <f t="shared" ref="G317:K317" si="548">+G328</f>
        <v>0</v>
      </c>
      <c r="H317" s="50">
        <f t="shared" si="548"/>
        <v>0</v>
      </c>
      <c r="I317" s="50">
        <f t="shared" si="548"/>
        <v>0</v>
      </c>
      <c r="J317" s="50">
        <f t="shared" si="548"/>
        <v>13899643112</v>
      </c>
      <c r="K317" s="50">
        <f t="shared" si="548"/>
        <v>13899643112</v>
      </c>
      <c r="L317" s="50">
        <f t="shared" si="544"/>
        <v>0</v>
      </c>
      <c r="M317" s="50">
        <f t="shared" ref="M317:X317" si="549">+M328</f>
        <v>20765102999</v>
      </c>
      <c r="N317" s="95">
        <f t="shared" si="549"/>
        <v>2.0255887950613701E-3</v>
      </c>
      <c r="O317" s="50">
        <f t="shared" si="549"/>
        <v>0</v>
      </c>
      <c r="P317" s="50">
        <f t="shared" si="549"/>
        <v>7355332728</v>
      </c>
      <c r="Q317" s="50">
        <f t="shared" si="549"/>
        <v>13409770271</v>
      </c>
      <c r="R317" s="50">
        <f t="shared" si="549"/>
        <v>7355332728</v>
      </c>
      <c r="S317" s="50">
        <f t="shared" si="549"/>
        <v>13409770271</v>
      </c>
      <c r="T317" s="50">
        <f t="shared" si="549"/>
        <v>0</v>
      </c>
      <c r="U317" s="50">
        <f t="shared" si="549"/>
        <v>2070323367</v>
      </c>
      <c r="V317" s="50">
        <f t="shared" si="549"/>
        <v>5285009361</v>
      </c>
      <c r="W317" s="50">
        <f t="shared" si="549"/>
        <v>2060187367</v>
      </c>
      <c r="X317" s="50">
        <f t="shared" si="549"/>
        <v>10136000</v>
      </c>
      <c r="Y317" s="52">
        <f t="shared" si="453"/>
        <v>0.35421604835546522</v>
      </c>
      <c r="Z317" s="52">
        <f t="shared" si="454"/>
        <v>9.9702051422509291E-2</v>
      </c>
      <c r="AA317" s="52">
        <f t="shared" si="455"/>
        <v>9.9213924780397852E-2</v>
      </c>
      <c r="AB317" s="52">
        <f t="shared" si="512"/>
        <v>0.28147242872083433</v>
      </c>
      <c r="AC317" s="53">
        <f t="shared" si="513"/>
        <v>0.99510414645288603</v>
      </c>
    </row>
    <row r="318" spans="1:29" ht="63.75" customHeight="1" x14ac:dyDescent="0.25">
      <c r="A318" s="46" t="s">
        <v>495</v>
      </c>
      <c r="B318" s="47" t="s">
        <v>38</v>
      </c>
      <c r="C318" s="47">
        <v>10</v>
      </c>
      <c r="D318" s="47" t="s">
        <v>39</v>
      </c>
      <c r="E318" s="48" t="s">
        <v>496</v>
      </c>
      <c r="F318" s="50">
        <f>+F319+F321</f>
        <v>10000000000</v>
      </c>
      <c r="G318" s="50">
        <f t="shared" ref="G318:K318" si="550">+G319+G321</f>
        <v>0</v>
      </c>
      <c r="H318" s="50">
        <f t="shared" si="550"/>
        <v>0</v>
      </c>
      <c r="I318" s="50">
        <f t="shared" si="550"/>
        <v>0</v>
      </c>
      <c r="J318" s="50">
        <f t="shared" si="550"/>
        <v>0</v>
      </c>
      <c r="K318" s="50">
        <f t="shared" si="550"/>
        <v>0</v>
      </c>
      <c r="L318" s="50">
        <f t="shared" si="544"/>
        <v>0</v>
      </c>
      <c r="M318" s="50">
        <f t="shared" ref="M318:X318" si="551">+M319+M321</f>
        <v>10000000000</v>
      </c>
      <c r="N318" s="50">
        <f t="shared" si="551"/>
        <v>9.754773646723149E-4</v>
      </c>
      <c r="O318" s="50">
        <f t="shared" si="551"/>
        <v>0</v>
      </c>
      <c r="P318" s="50">
        <f t="shared" si="551"/>
        <v>9409386820.7000008</v>
      </c>
      <c r="Q318" s="50">
        <f t="shared" si="551"/>
        <v>590613179.30000019</v>
      </c>
      <c r="R318" s="50">
        <f t="shared" si="551"/>
        <v>9052284898.5100002</v>
      </c>
      <c r="S318" s="50">
        <f t="shared" si="551"/>
        <v>947715101.48999977</v>
      </c>
      <c r="T318" s="50">
        <f t="shared" si="551"/>
        <v>357101922.18999958</v>
      </c>
      <c r="U318" s="50">
        <f t="shared" si="551"/>
        <v>3100736220.8099999</v>
      </c>
      <c r="V318" s="50">
        <f t="shared" si="551"/>
        <v>5951548677.7000008</v>
      </c>
      <c r="W318" s="50">
        <f t="shared" si="551"/>
        <v>3087646055.8099999</v>
      </c>
      <c r="X318" s="50">
        <f t="shared" si="551"/>
        <v>13090165</v>
      </c>
      <c r="Y318" s="52">
        <f t="shared" si="453"/>
        <v>0.90522848985100002</v>
      </c>
      <c r="Z318" s="52">
        <f t="shared" si="454"/>
        <v>0.31007362208099998</v>
      </c>
      <c r="AA318" s="52">
        <f t="shared" si="455"/>
        <v>0.308764605581</v>
      </c>
      <c r="AB318" s="52">
        <f t="shared" si="512"/>
        <v>0.3425363049853169</v>
      </c>
      <c r="AC318" s="53">
        <f t="shared" si="513"/>
        <v>0.99577836872670822</v>
      </c>
    </row>
    <row r="319" spans="1:29" ht="42" customHeight="1" x14ac:dyDescent="0.25">
      <c r="A319" s="46" t="s">
        <v>499</v>
      </c>
      <c r="B319" s="47" t="s">
        <v>38</v>
      </c>
      <c r="C319" s="47">
        <v>10</v>
      </c>
      <c r="D319" s="47" t="s">
        <v>39</v>
      </c>
      <c r="E319" s="48" t="s">
        <v>393</v>
      </c>
      <c r="F319" s="50">
        <f>+F320</f>
        <v>8563142000</v>
      </c>
      <c r="G319" s="50">
        <f t="shared" ref="G319:L319" si="552">+G320</f>
        <v>0</v>
      </c>
      <c r="H319" s="50">
        <f t="shared" si="552"/>
        <v>0</v>
      </c>
      <c r="I319" s="50">
        <f t="shared" si="552"/>
        <v>0</v>
      </c>
      <c r="J319" s="50">
        <f t="shared" si="552"/>
        <v>0</v>
      </c>
      <c r="K319" s="50">
        <f t="shared" si="552"/>
        <v>0</v>
      </c>
      <c r="L319" s="50">
        <f t="shared" si="552"/>
        <v>0</v>
      </c>
      <c r="M319" s="50">
        <f>+M320</f>
        <v>8563142000</v>
      </c>
      <c r="N319" s="51">
        <f>M319/$M$345</f>
        <v>8.3531511914748159E-4</v>
      </c>
      <c r="O319" s="50">
        <f t="shared" ref="O319:X319" si="553">+O320</f>
        <v>0</v>
      </c>
      <c r="P319" s="50">
        <f t="shared" si="553"/>
        <v>7972528890.6999998</v>
      </c>
      <c r="Q319" s="50">
        <f t="shared" si="553"/>
        <v>590613109.30000019</v>
      </c>
      <c r="R319" s="50">
        <f t="shared" si="553"/>
        <v>7615426968.5100002</v>
      </c>
      <c r="S319" s="50">
        <f t="shared" si="553"/>
        <v>947715031.48999977</v>
      </c>
      <c r="T319" s="50">
        <f t="shared" si="553"/>
        <v>357101922.18999958</v>
      </c>
      <c r="U319" s="50">
        <f t="shared" si="553"/>
        <v>2952426000.8099999</v>
      </c>
      <c r="V319" s="50">
        <f t="shared" si="553"/>
        <v>4663000967.7000008</v>
      </c>
      <c r="W319" s="50">
        <f t="shared" si="553"/>
        <v>2939335835.8099999</v>
      </c>
      <c r="X319" s="50">
        <f t="shared" si="553"/>
        <v>13090165</v>
      </c>
      <c r="Y319" s="52">
        <f t="shared" si="453"/>
        <v>0.88932625063440507</v>
      </c>
      <c r="Z319" s="52">
        <f t="shared" si="454"/>
        <v>0.34478302483013828</v>
      </c>
      <c r="AA319" s="52">
        <f t="shared" si="455"/>
        <v>0.34325436105228663</v>
      </c>
      <c r="AB319" s="52">
        <f t="shared" si="512"/>
        <v>0.38769014698957294</v>
      </c>
      <c r="AC319" s="53">
        <f t="shared" si="513"/>
        <v>0.99556630208634911</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54">+G320-H320-I320+J320-K320</f>
        <v>0</v>
      </c>
      <c r="M320" s="58">
        <v>8563142000</v>
      </c>
      <c r="N320" s="59">
        <f>M320/$M$345</f>
        <v>8.3531511914748159E-4</v>
      </c>
      <c r="O320" s="57">
        <v>0</v>
      </c>
      <c r="P320" s="58">
        <v>7972528890.6999998</v>
      </c>
      <c r="Q320" s="57">
        <f t="shared" ref="Q320" si="555">M320-P320</f>
        <v>590613109.30000019</v>
      </c>
      <c r="R320" s="58">
        <v>7615426968.5100002</v>
      </c>
      <c r="S320" s="57">
        <f>+M320-R320</f>
        <v>947715031.48999977</v>
      </c>
      <c r="T320" s="57">
        <f>P320-R320</f>
        <v>357101922.18999958</v>
      </c>
      <c r="U320" s="58">
        <v>2952426000.8099999</v>
      </c>
      <c r="V320" s="57">
        <f t="shared" ref="V320" si="556">+R320-U320</f>
        <v>4663000967.7000008</v>
      </c>
      <c r="W320" s="58">
        <v>2939335835.8099999</v>
      </c>
      <c r="X320" s="60">
        <f t="shared" ref="X320" si="557">+U320-W320</f>
        <v>13090165</v>
      </c>
      <c r="Y320" s="61">
        <f t="shared" si="453"/>
        <v>0.88932625063440507</v>
      </c>
      <c r="Z320" s="61">
        <f t="shared" si="454"/>
        <v>0.34478302483013828</v>
      </c>
      <c r="AA320" s="61">
        <f t="shared" si="455"/>
        <v>0.34325436105228663</v>
      </c>
      <c r="AB320" s="61">
        <f t="shared" si="512"/>
        <v>0.38769014698957294</v>
      </c>
      <c r="AC320" s="62">
        <f t="shared" si="513"/>
        <v>0.99556630208634911</v>
      </c>
    </row>
    <row r="321" spans="1:29" ht="42" customHeight="1" x14ac:dyDescent="0.25">
      <c r="A321" s="46" t="s">
        <v>497</v>
      </c>
      <c r="B321" s="47" t="s">
        <v>38</v>
      </c>
      <c r="C321" s="47">
        <v>10</v>
      </c>
      <c r="D321" s="47" t="s">
        <v>39</v>
      </c>
      <c r="E321" s="48" t="s">
        <v>390</v>
      </c>
      <c r="F321" s="50">
        <f t="shared" ref="F321:X321" si="558">+F322</f>
        <v>1436858000</v>
      </c>
      <c r="G321" s="50">
        <f t="shared" si="558"/>
        <v>0</v>
      </c>
      <c r="H321" s="50">
        <f t="shared" si="558"/>
        <v>0</v>
      </c>
      <c r="I321" s="50">
        <f t="shared" si="558"/>
        <v>0</v>
      </c>
      <c r="J321" s="50">
        <f t="shared" si="558"/>
        <v>0</v>
      </c>
      <c r="K321" s="50">
        <f t="shared" si="558"/>
        <v>0</v>
      </c>
      <c r="L321" s="50">
        <f t="shared" si="554"/>
        <v>0</v>
      </c>
      <c r="M321" s="50">
        <f t="shared" si="558"/>
        <v>1436858000</v>
      </c>
      <c r="N321" s="95">
        <f t="shared" si="558"/>
        <v>1.4016224552483331E-4</v>
      </c>
      <c r="O321" s="50">
        <f t="shared" si="558"/>
        <v>0</v>
      </c>
      <c r="P321" s="50">
        <f t="shared" si="558"/>
        <v>1436857930</v>
      </c>
      <c r="Q321" s="50">
        <f t="shared" si="558"/>
        <v>70</v>
      </c>
      <c r="R321" s="50">
        <f t="shared" si="558"/>
        <v>1436857930</v>
      </c>
      <c r="S321" s="50">
        <f t="shared" si="558"/>
        <v>70</v>
      </c>
      <c r="T321" s="50">
        <f t="shared" si="558"/>
        <v>0</v>
      </c>
      <c r="U321" s="50">
        <f t="shared" si="558"/>
        <v>148310220</v>
      </c>
      <c r="V321" s="50">
        <f t="shared" si="558"/>
        <v>1288547710</v>
      </c>
      <c r="W321" s="50">
        <f t="shared" si="558"/>
        <v>148310220</v>
      </c>
      <c r="X321" s="50">
        <f t="shared" si="558"/>
        <v>0</v>
      </c>
      <c r="Y321" s="52">
        <f t="shared" si="453"/>
        <v>0.99999995128259023</v>
      </c>
      <c r="Z321" s="52">
        <f t="shared" si="454"/>
        <v>0.10321842520276882</v>
      </c>
      <c r="AA321" s="52">
        <f t="shared" si="455"/>
        <v>0.10321842520276882</v>
      </c>
      <c r="AB321" s="52">
        <f t="shared" si="512"/>
        <v>0.10321843023130338</v>
      </c>
      <c r="AC321" s="53">
        <f t="shared" si="513"/>
        <v>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54"/>
        <v>0</v>
      </c>
      <c r="M322" s="58">
        <v>1436858000</v>
      </c>
      <c r="N322" s="59">
        <f t="shared" ref="N322:N327" si="559">M322/$M$345</f>
        <v>1.4016224552483331E-4</v>
      </c>
      <c r="O322" s="57">
        <v>0</v>
      </c>
      <c r="P322" s="58">
        <v>1436857930</v>
      </c>
      <c r="Q322" s="57">
        <f t="shared" ref="Q322" si="560">M322-P322</f>
        <v>70</v>
      </c>
      <c r="R322" s="58">
        <v>1436857930</v>
      </c>
      <c r="S322" s="57">
        <f>+M322-R322</f>
        <v>70</v>
      </c>
      <c r="T322" s="57">
        <f>P322-R322</f>
        <v>0</v>
      </c>
      <c r="U322" s="58">
        <v>148310220</v>
      </c>
      <c r="V322" s="57">
        <f t="shared" ref="V322" si="561">+R322-U322</f>
        <v>1288547710</v>
      </c>
      <c r="W322" s="58">
        <v>148310220</v>
      </c>
      <c r="X322" s="60">
        <f t="shared" ref="X322" si="562">+U322-W322</f>
        <v>0</v>
      </c>
      <c r="Y322" s="61">
        <f t="shared" si="453"/>
        <v>0.99999995128259023</v>
      </c>
      <c r="Z322" s="61">
        <f t="shared" si="454"/>
        <v>0.10321842520276882</v>
      </c>
      <c r="AA322" s="61">
        <f t="shared" si="455"/>
        <v>0.10321842520276882</v>
      </c>
      <c r="AB322" s="61">
        <f t="shared" si="512"/>
        <v>0.10321843023130338</v>
      </c>
      <c r="AC322" s="62">
        <f t="shared" si="513"/>
        <v>1</v>
      </c>
    </row>
    <row r="323" spans="1:29" ht="66.75" customHeight="1" x14ac:dyDescent="0.25">
      <c r="A323" s="46" t="s">
        <v>495</v>
      </c>
      <c r="B323" s="47" t="s">
        <v>42</v>
      </c>
      <c r="C323" s="47">
        <v>20</v>
      </c>
      <c r="D323" s="47" t="s">
        <v>39</v>
      </c>
      <c r="E323" s="48" t="s">
        <v>496</v>
      </c>
      <c r="F323" s="50">
        <f>+F324+F326</f>
        <v>223290886376</v>
      </c>
      <c r="G323" s="50">
        <f t="shared" ref="G323:X323" si="563">+G324+G326</f>
        <v>0</v>
      </c>
      <c r="H323" s="50">
        <f t="shared" si="563"/>
        <v>0</v>
      </c>
      <c r="I323" s="50">
        <f t="shared" si="563"/>
        <v>0</v>
      </c>
      <c r="J323" s="50">
        <f t="shared" si="563"/>
        <v>6678407469</v>
      </c>
      <c r="K323" s="50">
        <f t="shared" si="563"/>
        <v>6678407469</v>
      </c>
      <c r="L323" s="50">
        <f t="shared" si="544"/>
        <v>0</v>
      </c>
      <c r="M323" s="50">
        <f t="shared" si="563"/>
        <v>223290886376</v>
      </c>
      <c r="N323" s="51">
        <f t="shared" si="559"/>
        <v>2.1781520539740577E-2</v>
      </c>
      <c r="O323" s="50">
        <f t="shared" si="563"/>
        <v>0</v>
      </c>
      <c r="P323" s="50">
        <f t="shared" si="563"/>
        <v>172382086301.10001</v>
      </c>
      <c r="Q323" s="50">
        <f t="shared" si="563"/>
        <v>50908800074.899986</v>
      </c>
      <c r="R323" s="50">
        <f t="shared" si="563"/>
        <v>140094580311.60999</v>
      </c>
      <c r="S323" s="50">
        <f t="shared" si="563"/>
        <v>83196306064.389999</v>
      </c>
      <c r="T323" s="50">
        <f t="shared" si="563"/>
        <v>32287505989.490013</v>
      </c>
      <c r="U323" s="50">
        <f t="shared" si="563"/>
        <v>7967798717.0500002</v>
      </c>
      <c r="V323" s="50">
        <f t="shared" si="563"/>
        <v>132126781594.56</v>
      </c>
      <c r="W323" s="50">
        <f t="shared" si="563"/>
        <v>7882104931.0500002</v>
      </c>
      <c r="X323" s="50">
        <f t="shared" si="563"/>
        <v>85693786</v>
      </c>
      <c r="Y323" s="52">
        <f t="shared" si="453"/>
        <v>0.62740841144633386</v>
      </c>
      <c r="Z323" s="52">
        <f t="shared" si="454"/>
        <v>3.5683492713773399E-2</v>
      </c>
      <c r="AA323" s="52">
        <f t="shared" si="455"/>
        <v>3.5299716253431437E-2</v>
      </c>
      <c r="AB323" s="52">
        <f t="shared" si="512"/>
        <v>5.6874425115713695E-2</v>
      </c>
      <c r="AC323" s="53">
        <f t="shared" si="513"/>
        <v>0.98924498609426126</v>
      </c>
    </row>
    <row r="324" spans="1:29" ht="42" customHeight="1" x14ac:dyDescent="0.25">
      <c r="A324" s="46" t="s">
        <v>499</v>
      </c>
      <c r="B324" s="47" t="s">
        <v>42</v>
      </c>
      <c r="C324" s="47">
        <v>20</v>
      </c>
      <c r="D324" s="47" t="s">
        <v>39</v>
      </c>
      <c r="E324" s="48" t="s">
        <v>393</v>
      </c>
      <c r="F324" s="50">
        <f t="shared" ref="F324:X324" si="564">+F325</f>
        <v>7126284000</v>
      </c>
      <c r="G324" s="50">
        <f t="shared" si="564"/>
        <v>0</v>
      </c>
      <c r="H324" s="50">
        <f t="shared" si="564"/>
        <v>0</v>
      </c>
      <c r="I324" s="50">
        <f t="shared" si="564"/>
        <v>0</v>
      </c>
      <c r="J324" s="50">
        <f t="shared" si="564"/>
        <v>6678407469</v>
      </c>
      <c r="K324" s="50">
        <f t="shared" si="564"/>
        <v>0</v>
      </c>
      <c r="L324" s="50">
        <f t="shared" si="544"/>
        <v>6678407469</v>
      </c>
      <c r="M324" s="50">
        <f t="shared" si="564"/>
        <v>13804691469</v>
      </c>
      <c r="N324" s="51">
        <f t="shared" si="559"/>
        <v>1.3466164054294508E-3</v>
      </c>
      <c r="O324" s="50">
        <f t="shared" si="564"/>
        <v>0</v>
      </c>
      <c r="P324" s="50">
        <f t="shared" si="564"/>
        <v>7702484984.3999996</v>
      </c>
      <c r="Q324" s="50">
        <f t="shared" si="564"/>
        <v>6102206484.6000004</v>
      </c>
      <c r="R324" s="50">
        <f t="shared" si="564"/>
        <v>7699732404.9099998</v>
      </c>
      <c r="S324" s="50">
        <f t="shared" si="564"/>
        <v>6104959064.0900002</v>
      </c>
      <c r="T324" s="50">
        <f t="shared" si="564"/>
        <v>2752579.4899997711</v>
      </c>
      <c r="U324" s="50">
        <f t="shared" si="564"/>
        <v>2763674225.5100002</v>
      </c>
      <c r="V324" s="50">
        <f t="shared" si="564"/>
        <v>4936058179.3999996</v>
      </c>
      <c r="W324" s="50">
        <f t="shared" si="564"/>
        <v>2688180439.5100002</v>
      </c>
      <c r="X324" s="50">
        <f t="shared" si="564"/>
        <v>75493786</v>
      </c>
      <c r="Y324" s="52">
        <f t="shared" si="453"/>
        <v>0.55776200592390068</v>
      </c>
      <c r="Z324" s="52">
        <f t="shared" si="454"/>
        <v>0.2001981885445353</v>
      </c>
      <c r="AA324" s="52">
        <f t="shared" si="455"/>
        <v>0.19472948349092872</v>
      </c>
      <c r="AB324" s="52">
        <f t="shared" si="512"/>
        <v>0.35893120438155074</v>
      </c>
      <c r="AC324" s="53">
        <f t="shared" si="513"/>
        <v>0.97268354377547206</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44"/>
        <v>6678407469</v>
      </c>
      <c r="M325" s="57">
        <f>+F325+L325</f>
        <v>13804691469</v>
      </c>
      <c r="N325" s="59">
        <f t="shared" si="559"/>
        <v>1.3466164054294508E-3</v>
      </c>
      <c r="O325" s="57">
        <v>0</v>
      </c>
      <c r="P325" s="58">
        <v>7702484984.3999996</v>
      </c>
      <c r="Q325" s="57">
        <f t="shared" ref="Q325" si="565">M325-P325</f>
        <v>6102206484.6000004</v>
      </c>
      <c r="R325" s="58">
        <v>7699732404.9099998</v>
      </c>
      <c r="S325" s="109">
        <f>+M325-R325</f>
        <v>6104959064.0900002</v>
      </c>
      <c r="T325" s="57">
        <f>P325-R325</f>
        <v>2752579.4899997711</v>
      </c>
      <c r="U325" s="58">
        <v>2763674225.5100002</v>
      </c>
      <c r="V325" s="57">
        <f t="shared" ref="V325" si="566">+R325-U325</f>
        <v>4936058179.3999996</v>
      </c>
      <c r="W325" s="58">
        <v>2688180439.5100002</v>
      </c>
      <c r="X325" s="60">
        <f t="shared" ref="X325" si="567">+U325-W325</f>
        <v>75493786</v>
      </c>
      <c r="Y325" s="61">
        <f t="shared" si="453"/>
        <v>0.55776200592390068</v>
      </c>
      <c r="Z325" s="61">
        <f t="shared" si="454"/>
        <v>0.2001981885445353</v>
      </c>
      <c r="AA325" s="61">
        <f t="shared" si="455"/>
        <v>0.19472948349092872</v>
      </c>
      <c r="AB325" s="61">
        <f t="shared" si="512"/>
        <v>0.35893120438155074</v>
      </c>
      <c r="AC325" s="62">
        <f t="shared" si="513"/>
        <v>0.97268354377547206</v>
      </c>
    </row>
    <row r="326" spans="1:29" ht="42" customHeight="1" x14ac:dyDescent="0.25">
      <c r="A326" s="46" t="s">
        <v>497</v>
      </c>
      <c r="B326" s="47" t="s">
        <v>42</v>
      </c>
      <c r="C326" s="47">
        <v>20</v>
      </c>
      <c r="D326" s="47" t="s">
        <v>39</v>
      </c>
      <c r="E326" s="48" t="s">
        <v>390</v>
      </c>
      <c r="F326" s="50">
        <f t="shared" ref="F326:X326" si="568">+F327</f>
        <v>216164602376</v>
      </c>
      <c r="G326" s="50">
        <f t="shared" si="568"/>
        <v>0</v>
      </c>
      <c r="H326" s="50">
        <f t="shared" si="568"/>
        <v>0</v>
      </c>
      <c r="I326" s="50">
        <f t="shared" si="568"/>
        <v>0</v>
      </c>
      <c r="J326" s="50">
        <f t="shared" si="568"/>
        <v>0</v>
      </c>
      <c r="K326" s="50">
        <f t="shared" si="568"/>
        <v>6678407469</v>
      </c>
      <c r="L326" s="50">
        <f t="shared" si="544"/>
        <v>-6678407469</v>
      </c>
      <c r="M326" s="50">
        <f t="shared" si="568"/>
        <v>209486194907</v>
      </c>
      <c r="N326" s="51">
        <f t="shared" si="559"/>
        <v>2.0434904134311128E-2</v>
      </c>
      <c r="O326" s="50">
        <f t="shared" si="568"/>
        <v>0</v>
      </c>
      <c r="P326" s="50">
        <f t="shared" si="568"/>
        <v>164679601316.70001</v>
      </c>
      <c r="Q326" s="50">
        <f t="shared" si="568"/>
        <v>44806593590.299988</v>
      </c>
      <c r="R326" s="50">
        <f t="shared" si="568"/>
        <v>132394847906.7</v>
      </c>
      <c r="S326" s="50">
        <f t="shared" si="568"/>
        <v>77091347000.300003</v>
      </c>
      <c r="T326" s="50">
        <f t="shared" si="568"/>
        <v>32284753410.000015</v>
      </c>
      <c r="U326" s="50">
        <f t="shared" si="568"/>
        <v>5204124491.54</v>
      </c>
      <c r="V326" s="50">
        <f t="shared" si="568"/>
        <v>127190723415.16</v>
      </c>
      <c r="W326" s="50">
        <f t="shared" si="568"/>
        <v>5193924491.54</v>
      </c>
      <c r="X326" s="50">
        <f t="shared" si="568"/>
        <v>10200000</v>
      </c>
      <c r="Y326" s="52">
        <f t="shared" si="453"/>
        <v>0.63199796036906297</v>
      </c>
      <c r="Z326" s="52">
        <f t="shared" si="454"/>
        <v>2.4842326692937147E-2</v>
      </c>
      <c r="AA326" s="52">
        <f t="shared" si="455"/>
        <v>2.4793636133616386E-2</v>
      </c>
      <c r="AB326" s="52">
        <f t="shared" si="512"/>
        <v>3.9307605800547464E-2</v>
      </c>
      <c r="AC326" s="53">
        <f t="shared" si="513"/>
        <v>0.99804001614170035</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44"/>
        <v>-6678407469</v>
      </c>
      <c r="M327" s="58">
        <f>+F327+L327</f>
        <v>209486194907</v>
      </c>
      <c r="N327" s="59">
        <f t="shared" si="559"/>
        <v>2.0434904134311128E-2</v>
      </c>
      <c r="O327" s="57">
        <v>0</v>
      </c>
      <c r="P327" s="58">
        <v>164679601316.70001</v>
      </c>
      <c r="Q327" s="57">
        <f t="shared" ref="Q327" si="569">M327-P327</f>
        <v>44806593590.299988</v>
      </c>
      <c r="R327" s="58">
        <v>132394847906.7</v>
      </c>
      <c r="S327" s="109">
        <f>+M327-R327</f>
        <v>77091347000.300003</v>
      </c>
      <c r="T327" s="57">
        <f>P327-R327</f>
        <v>32284753410.000015</v>
      </c>
      <c r="U327" s="58">
        <v>5204124491.54</v>
      </c>
      <c r="V327" s="57">
        <f t="shared" ref="V327" si="570">+R327-U327</f>
        <v>127190723415.16</v>
      </c>
      <c r="W327" s="58">
        <v>5193924491.54</v>
      </c>
      <c r="X327" s="60">
        <f t="shared" ref="X327" si="571">+U327-W327</f>
        <v>10200000</v>
      </c>
      <c r="Y327" s="61">
        <f t="shared" si="453"/>
        <v>0.63199796036906297</v>
      </c>
      <c r="Z327" s="61">
        <f t="shared" si="454"/>
        <v>2.4842326692937147E-2</v>
      </c>
      <c r="AA327" s="61">
        <f t="shared" si="455"/>
        <v>2.4793636133616386E-2</v>
      </c>
      <c r="AB327" s="61">
        <f t="shared" si="512"/>
        <v>3.9307605800547464E-2</v>
      </c>
      <c r="AC327" s="62">
        <f t="shared" si="513"/>
        <v>0.99804001614170035</v>
      </c>
    </row>
    <row r="328" spans="1:29" ht="77.25" customHeight="1" x14ac:dyDescent="0.25">
      <c r="A328" s="46" t="s">
        <v>495</v>
      </c>
      <c r="B328" s="47" t="s">
        <v>42</v>
      </c>
      <c r="C328" s="47">
        <v>21</v>
      </c>
      <c r="D328" s="47" t="s">
        <v>39</v>
      </c>
      <c r="E328" s="48" t="s">
        <v>496</v>
      </c>
      <c r="F328" s="50">
        <f>+F329+F331</f>
        <v>20765102999</v>
      </c>
      <c r="G328" s="50">
        <f t="shared" ref="G328:K328" si="572">+G329+G331</f>
        <v>0</v>
      </c>
      <c r="H328" s="50">
        <f t="shared" si="572"/>
        <v>0</v>
      </c>
      <c r="I328" s="50">
        <f t="shared" si="572"/>
        <v>0</v>
      </c>
      <c r="J328" s="50">
        <f t="shared" si="572"/>
        <v>13899643112</v>
      </c>
      <c r="K328" s="50">
        <f t="shared" si="572"/>
        <v>13899643112</v>
      </c>
      <c r="L328" s="50">
        <f t="shared" si="544"/>
        <v>0</v>
      </c>
      <c r="M328" s="50">
        <f t="shared" ref="M328:X328" si="573">+M329+M331</f>
        <v>20765102999</v>
      </c>
      <c r="N328" s="50">
        <f t="shared" si="573"/>
        <v>2.0255887950613701E-3</v>
      </c>
      <c r="O328" s="50">
        <f t="shared" si="573"/>
        <v>0</v>
      </c>
      <c r="P328" s="50">
        <f t="shared" si="573"/>
        <v>7355332728</v>
      </c>
      <c r="Q328" s="50">
        <f t="shared" si="573"/>
        <v>13409770271</v>
      </c>
      <c r="R328" s="50">
        <f t="shared" si="573"/>
        <v>7355332728</v>
      </c>
      <c r="S328" s="50">
        <f t="shared" si="573"/>
        <v>13409770271</v>
      </c>
      <c r="T328" s="50">
        <f t="shared" si="573"/>
        <v>0</v>
      </c>
      <c r="U328" s="50">
        <f t="shared" si="573"/>
        <v>2070323367</v>
      </c>
      <c r="V328" s="50">
        <f t="shared" si="573"/>
        <v>5285009361</v>
      </c>
      <c r="W328" s="50">
        <f t="shared" si="573"/>
        <v>2060187367</v>
      </c>
      <c r="X328" s="50">
        <f t="shared" si="573"/>
        <v>10136000</v>
      </c>
      <c r="Y328" s="52">
        <f t="shared" si="453"/>
        <v>0.35421604835546522</v>
      </c>
      <c r="Z328" s="52">
        <f t="shared" si="454"/>
        <v>9.9702051422509291E-2</v>
      </c>
      <c r="AA328" s="52">
        <f t="shared" si="455"/>
        <v>9.9213924780397852E-2</v>
      </c>
      <c r="AB328" s="52">
        <f t="shared" si="512"/>
        <v>0.28147242872083433</v>
      </c>
      <c r="AC328" s="53">
        <f t="shared" si="513"/>
        <v>0.99510414645288603</v>
      </c>
    </row>
    <row r="329" spans="1:29" ht="42" customHeight="1" x14ac:dyDescent="0.25">
      <c r="A329" s="46" t="s">
        <v>499</v>
      </c>
      <c r="B329" s="47" t="s">
        <v>42</v>
      </c>
      <c r="C329" s="47">
        <v>21</v>
      </c>
      <c r="D329" s="47" t="s">
        <v>39</v>
      </c>
      <c r="E329" s="284" t="s">
        <v>393</v>
      </c>
      <c r="F329" s="50">
        <f>+F330</f>
        <v>19574067866</v>
      </c>
      <c r="G329" s="50">
        <f t="shared" ref="G329:M329" si="574">+G330</f>
        <v>0</v>
      </c>
      <c r="H329" s="50">
        <f t="shared" si="574"/>
        <v>0</v>
      </c>
      <c r="I329" s="50">
        <f t="shared" si="574"/>
        <v>0</v>
      </c>
      <c r="J329" s="50">
        <f t="shared" si="574"/>
        <v>0</v>
      </c>
      <c r="K329" s="50">
        <f t="shared" si="574"/>
        <v>13899643112</v>
      </c>
      <c r="L329" s="50">
        <f t="shared" si="544"/>
        <v>-13899643112</v>
      </c>
      <c r="M329" s="50">
        <f t="shared" si="574"/>
        <v>5674424754</v>
      </c>
      <c r="N329" s="51">
        <f t="shared" ref="N329:N344" si="575">M329/$M$345</f>
        <v>5.5352729050632684E-4</v>
      </c>
      <c r="O329" s="50">
        <f t="shared" ref="O329:X329" si="576">+O330</f>
        <v>0</v>
      </c>
      <c r="P329" s="50">
        <f t="shared" si="576"/>
        <v>5611064023</v>
      </c>
      <c r="Q329" s="50">
        <f t="shared" si="576"/>
        <v>63360731</v>
      </c>
      <c r="R329" s="50">
        <f t="shared" si="576"/>
        <v>5611064023</v>
      </c>
      <c r="S329" s="50">
        <f t="shared" si="576"/>
        <v>63360731</v>
      </c>
      <c r="T329" s="50">
        <f t="shared" si="576"/>
        <v>0</v>
      </c>
      <c r="U329" s="50">
        <f t="shared" si="576"/>
        <v>2070323367</v>
      </c>
      <c r="V329" s="50">
        <f t="shared" si="576"/>
        <v>3540740656</v>
      </c>
      <c r="W329" s="50">
        <f t="shared" si="576"/>
        <v>2060187367</v>
      </c>
      <c r="X329" s="50">
        <f t="shared" si="576"/>
        <v>10136000</v>
      </c>
      <c r="Y329" s="52">
        <f t="shared" ref="Y329:Y344" si="577">+R329/M329</f>
        <v>0.98883398163746272</v>
      </c>
      <c r="Z329" s="52">
        <f t="shared" ref="Z329:Z344" si="578">+U329/M329</f>
        <v>0.36485167338602797</v>
      </c>
      <c r="AA329" s="52">
        <f t="shared" ref="AA329:AA345" si="579">+W329/M329</f>
        <v>0.36306541302671047</v>
      </c>
      <c r="AB329" s="52">
        <f t="shared" si="512"/>
        <v>0.36897161723937794</v>
      </c>
      <c r="AC329" s="53">
        <f t="shared" si="513"/>
        <v>0.99510414645288603</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44"/>
        <v>-13899643112</v>
      </c>
      <c r="M330" s="58">
        <f>+F330+L330</f>
        <v>5674424754</v>
      </c>
      <c r="N330" s="59">
        <f t="shared" si="575"/>
        <v>5.5352729050632684E-4</v>
      </c>
      <c r="O330" s="57">
        <v>0</v>
      </c>
      <c r="P330" s="58">
        <v>5611064023</v>
      </c>
      <c r="Q330" s="57">
        <f t="shared" ref="Q330" si="580">M330-P330</f>
        <v>63360731</v>
      </c>
      <c r="R330" s="58">
        <v>5611064023</v>
      </c>
      <c r="S330" s="57">
        <f>+M330-R330</f>
        <v>63360731</v>
      </c>
      <c r="T330" s="57">
        <f>P330-R330</f>
        <v>0</v>
      </c>
      <c r="U330" s="58">
        <v>2070323367</v>
      </c>
      <c r="V330" s="57">
        <f>+R330-U330</f>
        <v>3540740656</v>
      </c>
      <c r="W330" s="58">
        <v>2060187367</v>
      </c>
      <c r="X330" s="60">
        <f t="shared" ref="X330" si="581">+U330-W330</f>
        <v>10136000</v>
      </c>
      <c r="Y330" s="61">
        <f t="shared" si="577"/>
        <v>0.98883398163746272</v>
      </c>
      <c r="Z330" s="61">
        <f t="shared" si="578"/>
        <v>0.36485167338602797</v>
      </c>
      <c r="AA330" s="61">
        <f t="shared" si="579"/>
        <v>0.36306541302671047</v>
      </c>
      <c r="AB330" s="61">
        <f t="shared" si="512"/>
        <v>0.36897161723937794</v>
      </c>
      <c r="AC330" s="62">
        <f t="shared" si="513"/>
        <v>0.99510414645288603</v>
      </c>
    </row>
    <row r="331" spans="1:29" ht="42" customHeight="1" x14ac:dyDescent="0.25">
      <c r="A331" s="46" t="s">
        <v>497</v>
      </c>
      <c r="B331" s="47" t="s">
        <v>42</v>
      </c>
      <c r="C331" s="47">
        <v>21</v>
      </c>
      <c r="D331" s="47" t="s">
        <v>39</v>
      </c>
      <c r="E331" s="284" t="s">
        <v>390</v>
      </c>
      <c r="F331" s="50">
        <f>+F332</f>
        <v>1191035133</v>
      </c>
      <c r="G331" s="50">
        <f t="shared" ref="G331:M331" si="582">+G332</f>
        <v>0</v>
      </c>
      <c r="H331" s="50">
        <f t="shared" si="582"/>
        <v>0</v>
      </c>
      <c r="I331" s="50">
        <f t="shared" si="582"/>
        <v>0</v>
      </c>
      <c r="J331" s="50">
        <f t="shared" si="582"/>
        <v>13899643112</v>
      </c>
      <c r="K331" s="50">
        <f t="shared" si="582"/>
        <v>0</v>
      </c>
      <c r="L331" s="50">
        <f t="shared" si="544"/>
        <v>13899643112</v>
      </c>
      <c r="M331" s="50">
        <f t="shared" si="582"/>
        <v>15090678245</v>
      </c>
      <c r="N331" s="51">
        <f t="shared" si="575"/>
        <v>1.4720615045550433E-3</v>
      </c>
      <c r="O331" s="50">
        <f t="shared" ref="O331:X331" si="583">+O332</f>
        <v>0</v>
      </c>
      <c r="P331" s="50">
        <f t="shared" si="583"/>
        <v>1744268705</v>
      </c>
      <c r="Q331" s="50">
        <f t="shared" si="583"/>
        <v>13346409540</v>
      </c>
      <c r="R331" s="50">
        <f t="shared" si="583"/>
        <v>1744268705</v>
      </c>
      <c r="S331" s="50">
        <f t="shared" si="583"/>
        <v>13346409540</v>
      </c>
      <c r="T331" s="50">
        <f t="shared" si="583"/>
        <v>0</v>
      </c>
      <c r="U331" s="50">
        <f t="shared" si="583"/>
        <v>0</v>
      </c>
      <c r="V331" s="50">
        <f t="shared" si="583"/>
        <v>1744268705</v>
      </c>
      <c r="W331" s="50">
        <f t="shared" si="583"/>
        <v>0</v>
      </c>
      <c r="X331" s="50">
        <f t="shared" si="583"/>
        <v>0</v>
      </c>
      <c r="Y331" s="52">
        <f t="shared" si="577"/>
        <v>0.11558583893192005</v>
      </c>
      <c r="Z331" s="52">
        <f t="shared" si="578"/>
        <v>0</v>
      </c>
      <c r="AA331" s="52">
        <f t="shared" si="579"/>
        <v>0</v>
      </c>
      <c r="AB331" s="52">
        <f t="shared" si="512"/>
        <v>0</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44"/>
        <v>13899643112</v>
      </c>
      <c r="M332" s="58">
        <f>+F332+L332</f>
        <v>15090678245</v>
      </c>
      <c r="N332" s="59">
        <f t="shared" si="575"/>
        <v>1.4720615045550433E-3</v>
      </c>
      <c r="O332" s="57">
        <v>0</v>
      </c>
      <c r="P332" s="58">
        <v>1744268705</v>
      </c>
      <c r="Q332" s="57">
        <f t="shared" ref="Q332" si="584">M332-P332</f>
        <v>13346409540</v>
      </c>
      <c r="R332" s="58">
        <v>1744268705</v>
      </c>
      <c r="S332" s="57">
        <f>+M332-R332</f>
        <v>13346409540</v>
      </c>
      <c r="T332" s="57">
        <f>P332-R332</f>
        <v>0</v>
      </c>
      <c r="U332" s="58">
        <v>0</v>
      </c>
      <c r="V332" s="57">
        <f>+R332-U332</f>
        <v>1744268705</v>
      </c>
      <c r="W332" s="58">
        <v>0</v>
      </c>
      <c r="X332" s="60">
        <f t="shared" ref="X332" si="585">+U332-W332</f>
        <v>0</v>
      </c>
      <c r="Y332" s="61">
        <f t="shared" si="577"/>
        <v>0.11558583893192005</v>
      </c>
      <c r="Z332" s="61">
        <f t="shared" si="578"/>
        <v>0</v>
      </c>
      <c r="AA332" s="61">
        <f t="shared" si="579"/>
        <v>0</v>
      </c>
      <c r="AB332" s="61">
        <f t="shared" si="512"/>
        <v>0</v>
      </c>
      <c r="AC332" s="62" t="s">
        <v>41</v>
      </c>
    </row>
    <row r="333" spans="1:29" ht="69.75" customHeight="1" x14ac:dyDescent="0.25">
      <c r="A333" s="46" t="s">
        <v>501</v>
      </c>
      <c r="B333" s="115" t="s">
        <v>38</v>
      </c>
      <c r="C333" s="47">
        <v>10</v>
      </c>
      <c r="D333" s="47" t="s">
        <v>39</v>
      </c>
      <c r="E333" s="105" t="s">
        <v>502</v>
      </c>
      <c r="F333" s="50">
        <f t="shared" ref="F333:U335" si="586">+F334</f>
        <v>8350000000</v>
      </c>
      <c r="G333" s="50">
        <f t="shared" si="586"/>
        <v>0</v>
      </c>
      <c r="H333" s="50">
        <f t="shared" si="586"/>
        <v>0</v>
      </c>
      <c r="I333" s="50">
        <f t="shared" si="586"/>
        <v>0</v>
      </c>
      <c r="J333" s="50">
        <f t="shared" si="586"/>
        <v>0</v>
      </c>
      <c r="K333" s="50">
        <f t="shared" si="586"/>
        <v>0</v>
      </c>
      <c r="L333" s="50">
        <f t="shared" si="544"/>
        <v>0</v>
      </c>
      <c r="M333" s="50">
        <f t="shared" si="586"/>
        <v>8350000000</v>
      </c>
      <c r="N333" s="51">
        <f t="shared" si="575"/>
        <v>8.1452359950138294E-4</v>
      </c>
      <c r="O333" s="50">
        <f t="shared" si="586"/>
        <v>0</v>
      </c>
      <c r="P333" s="50">
        <f t="shared" si="586"/>
        <v>6690503128.8400002</v>
      </c>
      <c r="Q333" s="50">
        <f t="shared" si="586"/>
        <v>1659496871.1599998</v>
      </c>
      <c r="R333" s="50">
        <f t="shared" si="586"/>
        <v>5936025966.7299995</v>
      </c>
      <c r="S333" s="50">
        <f t="shared" si="586"/>
        <v>2413974033.2700005</v>
      </c>
      <c r="T333" s="50">
        <f t="shared" si="586"/>
        <v>754477162.11000061</v>
      </c>
      <c r="U333" s="50">
        <f t="shared" si="586"/>
        <v>4281199691.73</v>
      </c>
      <c r="V333" s="50">
        <f t="shared" ref="V333:X335" si="587">+V334</f>
        <v>1654826274.9999995</v>
      </c>
      <c r="W333" s="50">
        <f t="shared" si="587"/>
        <v>4269044084.73</v>
      </c>
      <c r="X333" s="50">
        <f t="shared" si="587"/>
        <v>12155607</v>
      </c>
      <c r="Y333" s="52">
        <f t="shared" si="577"/>
        <v>0.71090131338083828</v>
      </c>
      <c r="Z333" s="52">
        <f t="shared" si="578"/>
        <v>0.51271852595568868</v>
      </c>
      <c r="AA333" s="52">
        <f t="shared" si="579"/>
        <v>0.51126276463832332</v>
      </c>
      <c r="AB333" s="52">
        <f t="shared" si="512"/>
        <v>0.7212232082078307</v>
      </c>
      <c r="AC333" s="53">
        <f t="shared" si="513"/>
        <v>0.99716070076724495</v>
      </c>
    </row>
    <row r="334" spans="1:29" ht="78.75" customHeight="1" x14ac:dyDescent="0.25">
      <c r="A334" s="46" t="s">
        <v>503</v>
      </c>
      <c r="B334" s="115" t="s">
        <v>38</v>
      </c>
      <c r="C334" s="47">
        <v>10</v>
      </c>
      <c r="D334" s="47" t="s">
        <v>39</v>
      </c>
      <c r="E334" s="105" t="s">
        <v>258</v>
      </c>
      <c r="F334" s="50">
        <f t="shared" si="586"/>
        <v>8350000000</v>
      </c>
      <c r="G334" s="50">
        <f t="shared" si="586"/>
        <v>0</v>
      </c>
      <c r="H334" s="50">
        <f t="shared" si="586"/>
        <v>0</v>
      </c>
      <c r="I334" s="50">
        <f t="shared" si="586"/>
        <v>0</v>
      </c>
      <c r="J334" s="50">
        <f t="shared" si="586"/>
        <v>0</v>
      </c>
      <c r="K334" s="50">
        <f t="shared" si="586"/>
        <v>0</v>
      </c>
      <c r="L334" s="50">
        <f t="shared" si="544"/>
        <v>0</v>
      </c>
      <c r="M334" s="50">
        <f t="shared" si="586"/>
        <v>8350000000</v>
      </c>
      <c r="N334" s="51">
        <f t="shared" si="575"/>
        <v>8.1452359950138294E-4</v>
      </c>
      <c r="O334" s="50">
        <f t="shared" si="586"/>
        <v>0</v>
      </c>
      <c r="P334" s="50">
        <f t="shared" si="586"/>
        <v>6690503128.8400002</v>
      </c>
      <c r="Q334" s="50">
        <f t="shared" si="586"/>
        <v>1659496871.1599998</v>
      </c>
      <c r="R334" s="50">
        <f t="shared" si="586"/>
        <v>5936025966.7299995</v>
      </c>
      <c r="S334" s="50">
        <f t="shared" si="586"/>
        <v>2413974033.2700005</v>
      </c>
      <c r="T334" s="50">
        <f t="shared" si="586"/>
        <v>754477162.11000061</v>
      </c>
      <c r="U334" s="50">
        <f t="shared" si="586"/>
        <v>4281199691.73</v>
      </c>
      <c r="V334" s="50">
        <f t="shared" si="587"/>
        <v>1654826274.9999995</v>
      </c>
      <c r="W334" s="50">
        <f t="shared" si="587"/>
        <v>4269044084.73</v>
      </c>
      <c r="X334" s="50">
        <f t="shared" si="587"/>
        <v>12155607</v>
      </c>
      <c r="Y334" s="52">
        <f t="shared" si="577"/>
        <v>0.71090131338083828</v>
      </c>
      <c r="Z334" s="52">
        <f t="shared" si="578"/>
        <v>0.51271852595568868</v>
      </c>
      <c r="AA334" s="52">
        <f t="shared" si="579"/>
        <v>0.51126276463832332</v>
      </c>
      <c r="AB334" s="52">
        <f t="shared" si="512"/>
        <v>0.7212232082078307</v>
      </c>
      <c r="AC334" s="53">
        <f t="shared" si="513"/>
        <v>0.99716070076724495</v>
      </c>
    </row>
    <row r="335" spans="1:29" ht="60" customHeight="1" x14ac:dyDescent="0.25">
      <c r="A335" s="46" t="s">
        <v>504</v>
      </c>
      <c r="B335" s="115" t="s">
        <v>38</v>
      </c>
      <c r="C335" s="47">
        <v>10</v>
      </c>
      <c r="D335" s="47" t="s">
        <v>39</v>
      </c>
      <c r="E335" s="105" t="s">
        <v>505</v>
      </c>
      <c r="F335" s="50">
        <f t="shared" si="586"/>
        <v>8350000000</v>
      </c>
      <c r="G335" s="50">
        <f t="shared" si="586"/>
        <v>0</v>
      </c>
      <c r="H335" s="50">
        <f t="shared" si="586"/>
        <v>0</v>
      </c>
      <c r="I335" s="50">
        <f t="shared" si="586"/>
        <v>0</v>
      </c>
      <c r="J335" s="50">
        <f t="shared" si="586"/>
        <v>0</v>
      </c>
      <c r="K335" s="50">
        <f t="shared" si="586"/>
        <v>0</v>
      </c>
      <c r="L335" s="50">
        <f t="shared" si="544"/>
        <v>0</v>
      </c>
      <c r="M335" s="50">
        <f t="shared" si="586"/>
        <v>8350000000</v>
      </c>
      <c r="N335" s="51">
        <f t="shared" si="575"/>
        <v>8.1452359950138294E-4</v>
      </c>
      <c r="O335" s="50">
        <f t="shared" si="586"/>
        <v>0</v>
      </c>
      <c r="P335" s="50">
        <f t="shared" si="586"/>
        <v>6690503128.8400002</v>
      </c>
      <c r="Q335" s="50">
        <f t="shared" si="586"/>
        <v>1659496871.1599998</v>
      </c>
      <c r="R335" s="50">
        <f t="shared" si="586"/>
        <v>5936025966.7299995</v>
      </c>
      <c r="S335" s="50">
        <f t="shared" si="586"/>
        <v>2413974033.2700005</v>
      </c>
      <c r="T335" s="50">
        <f t="shared" si="586"/>
        <v>754477162.11000061</v>
      </c>
      <c r="U335" s="50">
        <f t="shared" si="586"/>
        <v>4281199691.73</v>
      </c>
      <c r="V335" s="50">
        <f t="shared" si="587"/>
        <v>1654826274.9999995</v>
      </c>
      <c r="W335" s="50">
        <f t="shared" si="587"/>
        <v>4269044084.73</v>
      </c>
      <c r="X335" s="50">
        <f t="shared" si="587"/>
        <v>12155607</v>
      </c>
      <c r="Y335" s="52">
        <f t="shared" si="577"/>
        <v>0.71090131338083828</v>
      </c>
      <c r="Z335" s="52">
        <f t="shared" si="578"/>
        <v>0.51271852595568868</v>
      </c>
      <c r="AA335" s="52">
        <f t="shared" si="579"/>
        <v>0.51126276463832332</v>
      </c>
      <c r="AB335" s="52">
        <f t="shared" si="512"/>
        <v>0.7212232082078307</v>
      </c>
      <c r="AC335" s="53">
        <f t="shared" si="513"/>
        <v>0.99716070076724495</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44"/>
        <v>0</v>
      </c>
      <c r="M336" s="58">
        <f>+F336+L336</f>
        <v>8350000000</v>
      </c>
      <c r="N336" s="59">
        <f t="shared" si="575"/>
        <v>8.1452359950138294E-4</v>
      </c>
      <c r="O336" s="57">
        <v>0</v>
      </c>
      <c r="P336" s="58">
        <v>6690503128.8400002</v>
      </c>
      <c r="Q336" s="57">
        <f t="shared" ref="Q336" si="588">M336-P336</f>
        <v>1659496871.1599998</v>
      </c>
      <c r="R336" s="58">
        <v>5936025966.7299995</v>
      </c>
      <c r="S336" s="109">
        <f>+M336-R336</f>
        <v>2413974033.2700005</v>
      </c>
      <c r="T336" s="57">
        <f>P336-R336</f>
        <v>754477162.11000061</v>
      </c>
      <c r="U336" s="57">
        <v>4281199691.73</v>
      </c>
      <c r="V336" s="57">
        <f>+R336-U336</f>
        <v>1654826274.9999995</v>
      </c>
      <c r="W336" s="57">
        <v>4269044084.73</v>
      </c>
      <c r="X336" s="60">
        <f t="shared" ref="X336" si="589">+U336-W336</f>
        <v>12155607</v>
      </c>
      <c r="Y336" s="61">
        <f t="shared" si="577"/>
        <v>0.71090131338083828</v>
      </c>
      <c r="Z336" s="61">
        <f t="shared" si="578"/>
        <v>0.51271852595568868</v>
      </c>
      <c r="AA336" s="61">
        <f t="shared" si="579"/>
        <v>0.51126276463832332</v>
      </c>
      <c r="AB336" s="61">
        <f t="shared" si="512"/>
        <v>0.7212232082078307</v>
      </c>
      <c r="AC336" s="62">
        <f t="shared" si="513"/>
        <v>0.99716070076724495</v>
      </c>
    </row>
    <row r="337" spans="1:29" ht="79.5" customHeight="1" x14ac:dyDescent="0.25">
      <c r="A337" s="46" t="s">
        <v>507</v>
      </c>
      <c r="B337" s="115" t="s">
        <v>38</v>
      </c>
      <c r="C337" s="47">
        <v>10</v>
      </c>
      <c r="D337" s="47" t="s">
        <v>39</v>
      </c>
      <c r="E337" s="105" t="s">
        <v>508</v>
      </c>
      <c r="F337" s="50">
        <f t="shared" ref="F337:U339" si="590">+F338</f>
        <v>2050000000</v>
      </c>
      <c r="G337" s="50">
        <f t="shared" si="590"/>
        <v>0</v>
      </c>
      <c r="H337" s="50">
        <f t="shared" si="590"/>
        <v>0</v>
      </c>
      <c r="I337" s="50">
        <f t="shared" si="590"/>
        <v>0</v>
      </c>
      <c r="J337" s="50">
        <f t="shared" si="590"/>
        <v>0</v>
      </c>
      <c r="K337" s="50">
        <f t="shared" si="590"/>
        <v>0</v>
      </c>
      <c r="L337" s="50">
        <f t="shared" si="544"/>
        <v>0</v>
      </c>
      <c r="M337" s="50">
        <f t="shared" si="590"/>
        <v>2050000000</v>
      </c>
      <c r="N337" s="51">
        <f t="shared" si="575"/>
        <v>1.9997285975782456E-4</v>
      </c>
      <c r="O337" s="50">
        <f t="shared" si="590"/>
        <v>0</v>
      </c>
      <c r="P337" s="50">
        <f t="shared" si="590"/>
        <v>1796878399</v>
      </c>
      <c r="Q337" s="50">
        <f t="shared" si="590"/>
        <v>253121601</v>
      </c>
      <c r="R337" s="50">
        <f t="shared" si="590"/>
        <v>1559410242.1199999</v>
      </c>
      <c r="S337" s="50">
        <f t="shared" si="590"/>
        <v>490589757.88000011</v>
      </c>
      <c r="T337" s="50">
        <f t="shared" si="590"/>
        <v>237468156.88000011</v>
      </c>
      <c r="U337" s="50">
        <f t="shared" si="590"/>
        <v>619791108.12</v>
      </c>
      <c r="V337" s="50">
        <f t="shared" ref="T337:X339" si="591">+V338</f>
        <v>939619133.99999988</v>
      </c>
      <c r="W337" s="50">
        <f t="shared" si="591"/>
        <v>619791108.12</v>
      </c>
      <c r="X337" s="50">
        <f t="shared" si="591"/>
        <v>0</v>
      </c>
      <c r="Y337" s="52">
        <f t="shared" si="577"/>
        <v>0.76068792298536581</v>
      </c>
      <c r="Z337" s="52">
        <f t="shared" si="578"/>
        <v>0.30233712591219514</v>
      </c>
      <c r="AA337" s="52">
        <f t="shared" si="579"/>
        <v>0.30233712591219514</v>
      </c>
      <c r="AB337" s="52">
        <f t="shared" si="512"/>
        <v>0.39745224917684346</v>
      </c>
      <c r="AC337" s="53">
        <f t="shared" si="513"/>
        <v>1</v>
      </c>
    </row>
    <row r="338" spans="1:29" ht="79.5" customHeight="1" x14ac:dyDescent="0.25">
      <c r="A338" s="46" t="s">
        <v>509</v>
      </c>
      <c r="B338" s="115" t="s">
        <v>38</v>
      </c>
      <c r="C338" s="47">
        <v>10</v>
      </c>
      <c r="D338" s="47" t="s">
        <v>39</v>
      </c>
      <c r="E338" s="105" t="s">
        <v>258</v>
      </c>
      <c r="F338" s="50">
        <f t="shared" si="590"/>
        <v>2050000000</v>
      </c>
      <c r="G338" s="50">
        <f t="shared" si="590"/>
        <v>0</v>
      </c>
      <c r="H338" s="50">
        <f t="shared" si="590"/>
        <v>0</v>
      </c>
      <c r="I338" s="50">
        <f t="shared" si="590"/>
        <v>0</v>
      </c>
      <c r="J338" s="50">
        <f t="shared" si="590"/>
        <v>0</v>
      </c>
      <c r="K338" s="50">
        <f t="shared" si="590"/>
        <v>0</v>
      </c>
      <c r="L338" s="50">
        <f t="shared" si="544"/>
        <v>0</v>
      </c>
      <c r="M338" s="50">
        <f t="shared" si="590"/>
        <v>2050000000</v>
      </c>
      <c r="N338" s="51">
        <f t="shared" si="575"/>
        <v>1.9997285975782456E-4</v>
      </c>
      <c r="O338" s="50">
        <f t="shared" si="590"/>
        <v>0</v>
      </c>
      <c r="P338" s="50">
        <f t="shared" si="590"/>
        <v>1796878399</v>
      </c>
      <c r="Q338" s="50">
        <f t="shared" si="590"/>
        <v>253121601</v>
      </c>
      <c r="R338" s="50">
        <f t="shared" si="590"/>
        <v>1559410242.1199999</v>
      </c>
      <c r="S338" s="50">
        <f t="shared" si="590"/>
        <v>490589757.88000011</v>
      </c>
      <c r="T338" s="50">
        <f t="shared" si="591"/>
        <v>237468156.88000011</v>
      </c>
      <c r="U338" s="50">
        <f t="shared" si="590"/>
        <v>619791108.12</v>
      </c>
      <c r="V338" s="50">
        <f t="shared" si="591"/>
        <v>939619133.99999988</v>
      </c>
      <c r="W338" s="50">
        <f t="shared" si="591"/>
        <v>619791108.12</v>
      </c>
      <c r="X338" s="50">
        <f t="shared" si="591"/>
        <v>0</v>
      </c>
      <c r="Y338" s="52">
        <f t="shared" si="577"/>
        <v>0.76068792298536581</v>
      </c>
      <c r="Z338" s="52">
        <f t="shared" si="578"/>
        <v>0.30233712591219514</v>
      </c>
      <c r="AA338" s="52">
        <f t="shared" si="579"/>
        <v>0.30233712591219514</v>
      </c>
      <c r="AB338" s="52">
        <f t="shared" si="512"/>
        <v>0.39745224917684346</v>
      </c>
      <c r="AC338" s="53">
        <f t="shared" si="513"/>
        <v>1</v>
      </c>
    </row>
    <row r="339" spans="1:29" ht="42" customHeight="1" x14ac:dyDescent="0.25">
      <c r="A339" s="46" t="s">
        <v>510</v>
      </c>
      <c r="B339" s="115" t="s">
        <v>38</v>
      </c>
      <c r="C339" s="47">
        <v>10</v>
      </c>
      <c r="D339" s="47" t="s">
        <v>39</v>
      </c>
      <c r="E339" s="105" t="s">
        <v>511</v>
      </c>
      <c r="F339" s="50">
        <f t="shared" si="590"/>
        <v>2050000000</v>
      </c>
      <c r="G339" s="50">
        <f t="shared" si="590"/>
        <v>0</v>
      </c>
      <c r="H339" s="50">
        <f t="shared" si="590"/>
        <v>0</v>
      </c>
      <c r="I339" s="50">
        <f t="shared" si="590"/>
        <v>0</v>
      </c>
      <c r="J339" s="50">
        <f t="shared" si="590"/>
        <v>0</v>
      </c>
      <c r="K339" s="50">
        <f t="shared" si="590"/>
        <v>0</v>
      </c>
      <c r="L339" s="50">
        <f t="shared" si="544"/>
        <v>0</v>
      </c>
      <c r="M339" s="50">
        <f t="shared" si="590"/>
        <v>2050000000</v>
      </c>
      <c r="N339" s="51">
        <f t="shared" si="575"/>
        <v>1.9997285975782456E-4</v>
      </c>
      <c r="O339" s="50">
        <f t="shared" si="590"/>
        <v>0</v>
      </c>
      <c r="P339" s="50">
        <f t="shared" si="590"/>
        <v>1796878399</v>
      </c>
      <c r="Q339" s="50">
        <f t="shared" si="590"/>
        <v>253121601</v>
      </c>
      <c r="R339" s="50">
        <f t="shared" si="590"/>
        <v>1559410242.1199999</v>
      </c>
      <c r="S339" s="50">
        <f t="shared" si="590"/>
        <v>490589757.88000011</v>
      </c>
      <c r="T339" s="50">
        <f t="shared" si="591"/>
        <v>237468156.88000011</v>
      </c>
      <c r="U339" s="50">
        <f t="shared" si="590"/>
        <v>619791108.12</v>
      </c>
      <c r="V339" s="50">
        <f t="shared" si="591"/>
        <v>939619133.99999988</v>
      </c>
      <c r="W339" s="50">
        <f t="shared" si="591"/>
        <v>619791108.12</v>
      </c>
      <c r="X339" s="50">
        <f t="shared" si="591"/>
        <v>0</v>
      </c>
      <c r="Y339" s="52">
        <f t="shared" si="577"/>
        <v>0.76068792298536581</v>
      </c>
      <c r="Z339" s="52">
        <f t="shared" si="578"/>
        <v>0.30233712591219514</v>
      </c>
      <c r="AA339" s="52">
        <f t="shared" si="579"/>
        <v>0.30233712591219514</v>
      </c>
      <c r="AB339" s="52">
        <f t="shared" si="512"/>
        <v>0.39745224917684346</v>
      </c>
      <c r="AC339" s="53">
        <f t="shared" si="513"/>
        <v>1</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44"/>
        <v>0</v>
      </c>
      <c r="M340" s="58">
        <f>+F340+L340</f>
        <v>2050000000</v>
      </c>
      <c r="N340" s="59">
        <f t="shared" si="575"/>
        <v>1.9997285975782456E-4</v>
      </c>
      <c r="O340" s="57">
        <v>0</v>
      </c>
      <c r="P340" s="57">
        <v>1796878399</v>
      </c>
      <c r="Q340" s="57">
        <f t="shared" ref="Q340" si="592">M340-P340</f>
        <v>253121601</v>
      </c>
      <c r="R340" s="57">
        <v>1559410242.1199999</v>
      </c>
      <c r="S340" s="109">
        <f>+M340-R340</f>
        <v>490589757.88000011</v>
      </c>
      <c r="T340" s="57">
        <f>P340-R340</f>
        <v>237468156.88000011</v>
      </c>
      <c r="U340" s="57">
        <v>619791108.12</v>
      </c>
      <c r="V340" s="57">
        <f>+R340-U340</f>
        <v>939619133.99999988</v>
      </c>
      <c r="W340" s="57">
        <v>619791108.12</v>
      </c>
      <c r="X340" s="60">
        <f t="shared" ref="X340" si="593">+U340-W340</f>
        <v>0</v>
      </c>
      <c r="Y340" s="61">
        <f t="shared" si="577"/>
        <v>0.76068792298536581</v>
      </c>
      <c r="Z340" s="61">
        <f t="shared" si="578"/>
        <v>0.30233712591219514</v>
      </c>
      <c r="AA340" s="61">
        <f t="shared" si="579"/>
        <v>0.30233712591219514</v>
      </c>
      <c r="AB340" s="61">
        <f t="shared" si="512"/>
        <v>0.39745224917684346</v>
      </c>
      <c r="AC340" s="62">
        <f t="shared" si="513"/>
        <v>1</v>
      </c>
    </row>
    <row r="341" spans="1:29" ht="88.5" customHeight="1" x14ac:dyDescent="0.25">
      <c r="A341" s="46" t="s">
        <v>513</v>
      </c>
      <c r="B341" s="115" t="s">
        <v>38</v>
      </c>
      <c r="C341" s="47">
        <v>10</v>
      </c>
      <c r="D341" s="47" t="s">
        <v>39</v>
      </c>
      <c r="E341" s="105" t="s">
        <v>514</v>
      </c>
      <c r="F341" s="50">
        <f t="shared" ref="F341:U343" si="594">+F342</f>
        <v>1000000000</v>
      </c>
      <c r="G341" s="50">
        <f t="shared" si="594"/>
        <v>0</v>
      </c>
      <c r="H341" s="50">
        <f t="shared" si="594"/>
        <v>0</v>
      </c>
      <c r="I341" s="50">
        <f t="shared" si="594"/>
        <v>0</v>
      </c>
      <c r="J341" s="50">
        <f t="shared" si="594"/>
        <v>0</v>
      </c>
      <c r="K341" s="50">
        <f t="shared" si="594"/>
        <v>0</v>
      </c>
      <c r="L341" s="50">
        <f t="shared" si="544"/>
        <v>0</v>
      </c>
      <c r="M341" s="50">
        <f t="shared" si="594"/>
        <v>1000000000</v>
      </c>
      <c r="N341" s="51">
        <f t="shared" si="575"/>
        <v>9.7547736467231485E-5</v>
      </c>
      <c r="O341" s="50">
        <f t="shared" si="594"/>
        <v>0</v>
      </c>
      <c r="P341" s="50">
        <f t="shared" si="594"/>
        <v>996769000</v>
      </c>
      <c r="Q341" s="50">
        <f t="shared" si="594"/>
        <v>3231000</v>
      </c>
      <c r="R341" s="50">
        <f t="shared" si="594"/>
        <v>996734354.60000002</v>
      </c>
      <c r="S341" s="50">
        <f t="shared" si="594"/>
        <v>3265645.3999999762</v>
      </c>
      <c r="T341" s="50">
        <f t="shared" si="594"/>
        <v>34645.399999976158</v>
      </c>
      <c r="U341" s="50">
        <f t="shared" si="594"/>
        <v>392824021.60000002</v>
      </c>
      <c r="V341" s="50">
        <f t="shared" ref="P341:X343" si="595">+V342</f>
        <v>603910333</v>
      </c>
      <c r="W341" s="50">
        <f t="shared" si="595"/>
        <v>392824021.60000002</v>
      </c>
      <c r="X341" s="50">
        <f t="shared" si="595"/>
        <v>0</v>
      </c>
      <c r="Y341" s="52">
        <f t="shared" si="577"/>
        <v>0.99673435460000004</v>
      </c>
      <c r="Z341" s="52">
        <f t="shared" si="578"/>
        <v>0.39282402160000002</v>
      </c>
      <c r="AA341" s="52">
        <f t="shared" si="579"/>
        <v>0.39282402160000002</v>
      </c>
      <c r="AB341" s="52">
        <f t="shared" si="512"/>
        <v>0.3941110485327301</v>
      </c>
      <c r="AC341" s="53">
        <f t="shared" si="513"/>
        <v>1</v>
      </c>
    </row>
    <row r="342" spans="1:29" ht="75.75" customHeight="1" x14ac:dyDescent="0.25">
      <c r="A342" s="46" t="s">
        <v>515</v>
      </c>
      <c r="B342" s="115" t="s">
        <v>38</v>
      </c>
      <c r="C342" s="47">
        <v>10</v>
      </c>
      <c r="D342" s="47" t="s">
        <v>39</v>
      </c>
      <c r="E342" s="105" t="s">
        <v>516</v>
      </c>
      <c r="F342" s="50">
        <f t="shared" si="594"/>
        <v>1000000000</v>
      </c>
      <c r="G342" s="50">
        <f t="shared" si="594"/>
        <v>0</v>
      </c>
      <c r="H342" s="50">
        <f t="shared" si="594"/>
        <v>0</v>
      </c>
      <c r="I342" s="50">
        <f t="shared" si="594"/>
        <v>0</v>
      </c>
      <c r="J342" s="50">
        <f t="shared" si="594"/>
        <v>0</v>
      </c>
      <c r="K342" s="50">
        <f t="shared" si="594"/>
        <v>0</v>
      </c>
      <c r="L342" s="50">
        <f t="shared" si="544"/>
        <v>0</v>
      </c>
      <c r="M342" s="50">
        <f t="shared" si="594"/>
        <v>1000000000</v>
      </c>
      <c r="N342" s="51">
        <f t="shared" si="575"/>
        <v>9.7547736467231485E-5</v>
      </c>
      <c r="O342" s="50">
        <f t="shared" si="594"/>
        <v>0</v>
      </c>
      <c r="P342" s="50">
        <f t="shared" si="595"/>
        <v>996769000</v>
      </c>
      <c r="Q342" s="50">
        <f t="shared" si="595"/>
        <v>3231000</v>
      </c>
      <c r="R342" s="50">
        <f t="shared" si="595"/>
        <v>996734354.60000002</v>
      </c>
      <c r="S342" s="50">
        <f t="shared" si="595"/>
        <v>3265645.3999999762</v>
      </c>
      <c r="T342" s="50">
        <f t="shared" si="595"/>
        <v>34645.399999976158</v>
      </c>
      <c r="U342" s="50">
        <f t="shared" si="594"/>
        <v>392824021.60000002</v>
      </c>
      <c r="V342" s="50">
        <f t="shared" si="595"/>
        <v>603910333</v>
      </c>
      <c r="W342" s="50">
        <f t="shared" si="595"/>
        <v>392824021.60000002</v>
      </c>
      <c r="X342" s="50">
        <f t="shared" si="595"/>
        <v>0</v>
      </c>
      <c r="Y342" s="52">
        <f t="shared" si="577"/>
        <v>0.99673435460000004</v>
      </c>
      <c r="Z342" s="52">
        <f t="shared" si="578"/>
        <v>0.39282402160000002</v>
      </c>
      <c r="AA342" s="52">
        <f t="shared" si="579"/>
        <v>0.39282402160000002</v>
      </c>
      <c r="AB342" s="52">
        <f t="shared" si="512"/>
        <v>0.3941110485327301</v>
      </c>
      <c r="AC342" s="53">
        <f t="shared" si="513"/>
        <v>1</v>
      </c>
    </row>
    <row r="343" spans="1:29" ht="42" customHeight="1" x14ac:dyDescent="0.25">
      <c r="A343" s="46" t="s">
        <v>517</v>
      </c>
      <c r="B343" s="115" t="s">
        <v>38</v>
      </c>
      <c r="C343" s="47">
        <v>10</v>
      </c>
      <c r="D343" s="47" t="s">
        <v>39</v>
      </c>
      <c r="E343" s="105" t="s">
        <v>491</v>
      </c>
      <c r="F343" s="50">
        <f t="shared" si="594"/>
        <v>1000000000</v>
      </c>
      <c r="G343" s="50">
        <f t="shared" si="594"/>
        <v>0</v>
      </c>
      <c r="H343" s="50">
        <f t="shared" si="594"/>
        <v>0</v>
      </c>
      <c r="I343" s="50">
        <f t="shared" si="594"/>
        <v>0</v>
      </c>
      <c r="J343" s="50">
        <f t="shared" si="594"/>
        <v>0</v>
      </c>
      <c r="K343" s="50">
        <f t="shared" si="594"/>
        <v>0</v>
      </c>
      <c r="L343" s="50">
        <f t="shared" si="544"/>
        <v>0</v>
      </c>
      <c r="M343" s="50">
        <f t="shared" si="594"/>
        <v>1000000000</v>
      </c>
      <c r="N343" s="51">
        <f t="shared" si="575"/>
        <v>9.7547736467231485E-5</v>
      </c>
      <c r="O343" s="50">
        <f t="shared" si="594"/>
        <v>0</v>
      </c>
      <c r="P343" s="50">
        <f t="shared" si="595"/>
        <v>996769000</v>
      </c>
      <c r="Q343" s="50">
        <f t="shared" si="595"/>
        <v>3231000</v>
      </c>
      <c r="R343" s="50">
        <f t="shared" si="595"/>
        <v>996734354.60000002</v>
      </c>
      <c r="S343" s="50">
        <f t="shared" si="595"/>
        <v>3265645.3999999762</v>
      </c>
      <c r="T343" s="50">
        <f t="shared" si="595"/>
        <v>34645.399999976158</v>
      </c>
      <c r="U343" s="50">
        <f t="shared" si="594"/>
        <v>392824021.60000002</v>
      </c>
      <c r="V343" s="50">
        <f t="shared" si="595"/>
        <v>603910333</v>
      </c>
      <c r="W343" s="50">
        <f t="shared" si="595"/>
        <v>392824021.60000002</v>
      </c>
      <c r="X343" s="50">
        <f t="shared" si="595"/>
        <v>0</v>
      </c>
      <c r="Y343" s="52">
        <f t="shared" si="577"/>
        <v>0.99673435460000004</v>
      </c>
      <c r="Z343" s="52">
        <f t="shared" si="578"/>
        <v>0.39282402160000002</v>
      </c>
      <c r="AA343" s="52">
        <f t="shared" si="579"/>
        <v>0.39282402160000002</v>
      </c>
      <c r="AB343" s="52">
        <f t="shared" si="512"/>
        <v>0.3941110485327301</v>
      </c>
      <c r="AC343" s="53">
        <f t="shared" si="513"/>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44"/>
        <v>0</v>
      </c>
      <c r="M344" s="122">
        <f>+F344+L344</f>
        <v>1000000000</v>
      </c>
      <c r="N344" s="123">
        <f t="shared" si="575"/>
        <v>9.7547736467231485E-5</v>
      </c>
      <c r="O344" s="121">
        <v>0</v>
      </c>
      <c r="P344" s="121">
        <v>996769000</v>
      </c>
      <c r="Q344" s="57">
        <f t="shared" ref="Q344" si="596">M344-P344</f>
        <v>3231000</v>
      </c>
      <c r="R344" s="121">
        <v>996734354.60000002</v>
      </c>
      <c r="S344" s="109">
        <f>+M344-R344</f>
        <v>3265645.3999999762</v>
      </c>
      <c r="T344" s="57">
        <f>P344-R344</f>
        <v>34645.399999976158</v>
      </c>
      <c r="U344" s="121">
        <v>392824021.60000002</v>
      </c>
      <c r="V344" s="57">
        <f>+R344-U344</f>
        <v>603910333</v>
      </c>
      <c r="W344" s="121">
        <v>392824021.60000002</v>
      </c>
      <c r="X344" s="60">
        <f t="shared" ref="X344" si="597">+U344-W344</f>
        <v>0</v>
      </c>
      <c r="Y344" s="61">
        <f t="shared" si="577"/>
        <v>0.99673435460000004</v>
      </c>
      <c r="Z344" s="61">
        <f t="shared" si="578"/>
        <v>0.39282402160000002</v>
      </c>
      <c r="AA344" s="61">
        <f t="shared" si="579"/>
        <v>0.39282402160000002</v>
      </c>
      <c r="AB344" s="61">
        <f t="shared" si="512"/>
        <v>0.3941110485327301</v>
      </c>
      <c r="AC344" s="62">
        <f t="shared" si="513"/>
        <v>1</v>
      </c>
    </row>
    <row r="345" spans="1:29" ht="30.75" customHeight="1" thickBot="1" x14ac:dyDescent="0.3">
      <c r="A345" s="318" t="s">
        <v>519</v>
      </c>
      <c r="B345" s="319"/>
      <c r="C345" s="319"/>
      <c r="D345" s="319"/>
      <c r="E345" s="320"/>
      <c r="F345" s="28">
        <f t="shared" ref="F345:X345" si="598">+F9+F10+F111+F112+F120+F121+F122+F123</f>
        <v>10596552460394</v>
      </c>
      <c r="G345" s="28">
        <f t="shared" si="598"/>
        <v>0</v>
      </c>
      <c r="H345" s="28">
        <f t="shared" si="598"/>
        <v>0</v>
      </c>
      <c r="I345" s="28">
        <f t="shared" si="598"/>
        <v>345161334205</v>
      </c>
      <c r="J345" s="28">
        <f t="shared" si="598"/>
        <v>21374223864</v>
      </c>
      <c r="K345" s="28">
        <f t="shared" si="598"/>
        <v>21374223864</v>
      </c>
      <c r="L345" s="28">
        <f t="shared" si="598"/>
        <v>-345161334205</v>
      </c>
      <c r="M345" s="28">
        <f t="shared" si="598"/>
        <v>10251391126189</v>
      </c>
      <c r="N345" s="126">
        <f t="shared" si="598"/>
        <v>1</v>
      </c>
      <c r="O345" s="28">
        <f t="shared" si="598"/>
        <v>6357911050</v>
      </c>
      <c r="P345" s="28">
        <f t="shared" si="598"/>
        <v>7261735425517.46</v>
      </c>
      <c r="Q345" s="28">
        <f t="shared" si="598"/>
        <v>2989655700671.54</v>
      </c>
      <c r="R345" s="28">
        <f t="shared" si="598"/>
        <v>6807521509382.8594</v>
      </c>
      <c r="S345" s="28">
        <f t="shared" si="598"/>
        <v>3443869616806.1401</v>
      </c>
      <c r="T345" s="28">
        <f t="shared" si="598"/>
        <v>454213916134.59998</v>
      </c>
      <c r="U345" s="28">
        <f t="shared" si="598"/>
        <v>1154759984857.02</v>
      </c>
      <c r="V345" s="28">
        <f t="shared" si="598"/>
        <v>5652761524525.8408</v>
      </c>
      <c r="W345" s="28">
        <f t="shared" si="598"/>
        <v>1083320027535.9099</v>
      </c>
      <c r="X345" s="28">
        <f t="shared" si="598"/>
        <v>71439957321.110001</v>
      </c>
      <c r="Y345" s="126">
        <f>+R345/M345</f>
        <v>0.66405831419228911</v>
      </c>
      <c r="Z345" s="126">
        <f>+U345/M345</f>
        <v>0.11264422268573682</v>
      </c>
      <c r="AA345" s="126">
        <f t="shared" si="579"/>
        <v>0.1056754165557469</v>
      </c>
      <c r="AB345" s="126">
        <f t="shared" si="512"/>
        <v>0.16963001633787061</v>
      </c>
      <c r="AC345" s="127">
        <f t="shared" si="513"/>
        <v>0.93813436709104914</v>
      </c>
    </row>
    <row r="346" spans="1:29" s="129" customFormat="1" ht="31.5" customHeight="1" thickBot="1" x14ac:dyDescent="0.3">
      <c r="A346" s="128" t="s">
        <v>520</v>
      </c>
      <c r="E346" s="130"/>
      <c r="F346" s="131"/>
      <c r="G346" s="131"/>
      <c r="H346" s="131"/>
      <c r="I346" s="131"/>
      <c r="J346" s="131"/>
      <c r="K346" s="131"/>
      <c r="L346" s="131"/>
      <c r="M346" s="131"/>
      <c r="N346" s="132"/>
      <c r="O346" s="131"/>
      <c r="P346" s="285"/>
      <c r="Q346" s="131"/>
      <c r="R346" s="131"/>
      <c r="S346" s="131"/>
      <c r="T346" s="131"/>
      <c r="U346" s="131"/>
      <c r="V346" s="131"/>
      <c r="W346" s="131"/>
      <c r="X346" s="131"/>
      <c r="Y346" s="133"/>
      <c r="Z346" s="133"/>
      <c r="AA346" s="133"/>
      <c r="AB346" s="133"/>
      <c r="AC346" s="133"/>
    </row>
    <row r="347" spans="1:29" ht="196.5" customHeight="1" thickBot="1" x14ac:dyDescent="0.3">
      <c r="A347" s="313" t="s">
        <v>627</v>
      </c>
      <c r="B347" s="314"/>
      <c r="C347" s="314"/>
      <c r="D347" s="314"/>
      <c r="E347" s="314"/>
      <c r="F347" s="314"/>
      <c r="G347" s="314"/>
      <c r="H347" s="314"/>
      <c r="I347" s="314"/>
      <c r="J347" s="314"/>
      <c r="K347" s="314"/>
      <c r="L347" s="314"/>
      <c r="M347" s="314"/>
      <c r="N347" s="314"/>
      <c r="O347" s="315"/>
      <c r="Q347" s="21"/>
      <c r="S347" s="20"/>
      <c r="T347" s="134"/>
      <c r="X347" s="289"/>
    </row>
    <row r="348" spans="1:29" s="136" customFormat="1" ht="16.5" customHeight="1" x14ac:dyDescent="0.25">
      <c r="A348" s="111" t="s">
        <v>628</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4:A95"/>
    <mergeCell ref="D94:D95"/>
    <mergeCell ref="E94:E95"/>
    <mergeCell ref="R7:R8"/>
    <mergeCell ref="S7:S8"/>
    <mergeCell ref="G7:L7"/>
    <mergeCell ref="M7:M8"/>
    <mergeCell ref="N7:N8"/>
    <mergeCell ref="O7:O8"/>
    <mergeCell ref="P7:P8"/>
    <mergeCell ref="Q7:Q8"/>
    <mergeCell ref="A9:A10"/>
    <mergeCell ref="D9:D10"/>
    <mergeCell ref="E9:E10"/>
    <mergeCell ref="A111:A112"/>
    <mergeCell ref="B111:B112"/>
    <mergeCell ref="C111:C112"/>
    <mergeCell ref="E111:E112"/>
    <mergeCell ref="A113:A114"/>
    <mergeCell ref="B113:B114"/>
    <mergeCell ref="C113:C114"/>
    <mergeCell ref="E113:E114"/>
    <mergeCell ref="A120:A123"/>
    <mergeCell ref="D120:D123"/>
    <mergeCell ref="E120:E123"/>
    <mergeCell ref="A124:A126"/>
    <mergeCell ref="B124:B125"/>
    <mergeCell ref="D124:D126"/>
    <mergeCell ref="E124:E126"/>
    <mergeCell ref="A127:A129"/>
    <mergeCell ref="B127:B128"/>
    <mergeCell ref="D127:D129"/>
    <mergeCell ref="E127:E129"/>
    <mergeCell ref="A230:A231"/>
    <mergeCell ref="E230:E231"/>
    <mergeCell ref="A232:A233"/>
    <mergeCell ref="E232:E233"/>
    <mergeCell ref="A234:A235"/>
    <mergeCell ref="E234:E235"/>
    <mergeCell ref="A236:A237"/>
    <mergeCell ref="D236:D237"/>
    <mergeCell ref="E236:E237"/>
    <mergeCell ref="A246:A247"/>
    <mergeCell ref="D246:D247"/>
    <mergeCell ref="E246:E247"/>
    <mergeCell ref="A248:A249"/>
    <mergeCell ref="D248:D249"/>
    <mergeCell ref="E248:E249"/>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D723-90BF-4C01-896E-DBD3492C1500}">
  <dimension ref="A1:AC353"/>
  <sheetViews>
    <sheetView tabSelected="1" zoomScale="68" zoomScaleNormal="68" workbookViewId="0">
      <pane xSplit="6" ySplit="8" topLeftCell="G36" activePane="bottomRight" state="frozen"/>
      <selection activeCell="B90" sqref="B90"/>
      <selection pane="topRight" activeCell="B90" sqref="B90"/>
      <selection pane="bottomLeft" activeCell="B90" sqref="B90"/>
      <selection pane="bottomRight" activeCell="F39" sqref="F39"/>
    </sheetView>
  </sheetViews>
  <sheetFormatPr baseColWidth="10" defaultColWidth="11.42578125" defaultRowHeight="15.75" x14ac:dyDescent="0.25"/>
  <cols>
    <col min="1" max="1" width="47.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8.425781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55"/>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row>
    <row r="2" spans="1:29" ht="24" x14ac:dyDescent="0.25">
      <c r="A2" s="355" t="s">
        <v>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row>
    <row r="3" spans="1:29" ht="21" x14ac:dyDescent="0.25">
      <c r="A3" s="356" t="s">
        <v>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row>
    <row r="4" spans="1:29" x14ac:dyDescent="0.25">
      <c r="A4" s="357" t="s">
        <v>629</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E6" s="287"/>
      <c r="F6" s="20"/>
      <c r="M6" s="20"/>
      <c r="P6" s="134"/>
      <c r="R6" s="21"/>
      <c r="U6" s="21"/>
      <c r="V6" s="14"/>
      <c r="X6" s="21"/>
    </row>
    <row r="7" spans="1:29" ht="42.75" customHeight="1" x14ac:dyDescent="0.25">
      <c r="A7" s="358" t="s">
        <v>6</v>
      </c>
      <c r="B7" s="346" t="s">
        <v>7</v>
      </c>
      <c r="C7" s="346" t="s">
        <v>8</v>
      </c>
      <c r="D7" s="346" t="s">
        <v>9</v>
      </c>
      <c r="E7" s="346" t="s">
        <v>10</v>
      </c>
      <c r="F7" s="346" t="s">
        <v>11</v>
      </c>
      <c r="G7" s="346" t="s">
        <v>12</v>
      </c>
      <c r="H7" s="346"/>
      <c r="I7" s="346"/>
      <c r="J7" s="346"/>
      <c r="K7" s="346"/>
      <c r="L7" s="347"/>
      <c r="M7" s="348" t="s">
        <v>13</v>
      </c>
      <c r="N7" s="350" t="s">
        <v>14</v>
      </c>
      <c r="O7" s="350" t="s">
        <v>15</v>
      </c>
      <c r="P7" s="342" t="s">
        <v>16</v>
      </c>
      <c r="Q7" s="342" t="s">
        <v>17</v>
      </c>
      <c r="R7" s="342" t="s">
        <v>18</v>
      </c>
      <c r="S7" s="344" t="s">
        <v>19</v>
      </c>
      <c r="T7" s="344" t="s">
        <v>20</v>
      </c>
      <c r="U7" s="344" t="s">
        <v>21</v>
      </c>
      <c r="V7" s="344" t="s">
        <v>22</v>
      </c>
      <c r="W7" s="344" t="s">
        <v>23</v>
      </c>
      <c r="X7" s="344" t="s">
        <v>24</v>
      </c>
      <c r="Y7" s="361" t="s">
        <v>25</v>
      </c>
      <c r="Z7" s="361"/>
      <c r="AA7" s="361"/>
      <c r="AB7" s="361"/>
      <c r="AC7" s="362"/>
    </row>
    <row r="8" spans="1:29" ht="60" customHeight="1" thickBot="1" x14ac:dyDescent="0.3">
      <c r="A8" s="359"/>
      <c r="B8" s="360"/>
      <c r="C8" s="360"/>
      <c r="D8" s="360"/>
      <c r="E8" s="360"/>
      <c r="F8" s="360"/>
      <c r="G8" s="23" t="s">
        <v>26</v>
      </c>
      <c r="H8" s="23" t="s">
        <v>27</v>
      </c>
      <c r="I8" s="23" t="s">
        <v>28</v>
      </c>
      <c r="J8" s="23" t="s">
        <v>29</v>
      </c>
      <c r="K8" s="23" t="s">
        <v>30</v>
      </c>
      <c r="L8" s="24" t="s">
        <v>31</v>
      </c>
      <c r="M8" s="349"/>
      <c r="N8" s="351"/>
      <c r="O8" s="351"/>
      <c r="P8" s="343"/>
      <c r="Q8" s="343"/>
      <c r="R8" s="343"/>
      <c r="S8" s="345"/>
      <c r="T8" s="345"/>
      <c r="U8" s="345"/>
      <c r="V8" s="345"/>
      <c r="W8" s="345"/>
      <c r="X8" s="345"/>
      <c r="Y8" s="25" t="s">
        <v>32</v>
      </c>
      <c r="Z8" s="25" t="s">
        <v>33</v>
      </c>
      <c r="AA8" s="25" t="s">
        <v>34</v>
      </c>
      <c r="AB8" s="25" t="s">
        <v>35</v>
      </c>
      <c r="AC8" s="26" t="s">
        <v>36</v>
      </c>
    </row>
    <row r="9" spans="1:29" s="32" customFormat="1" ht="42.75" customHeight="1" thickBot="1" x14ac:dyDescent="0.3">
      <c r="A9" s="324" t="s">
        <v>37</v>
      </c>
      <c r="B9" s="27" t="s">
        <v>38</v>
      </c>
      <c r="C9" s="27">
        <v>10</v>
      </c>
      <c r="D9" s="352" t="s">
        <v>39</v>
      </c>
      <c r="E9" s="354" t="s">
        <v>40</v>
      </c>
      <c r="F9" s="28">
        <f t="shared" ref="F9:K9" si="0">+F106</f>
        <v>10647256000</v>
      </c>
      <c r="G9" s="28">
        <f t="shared" si="0"/>
        <v>0</v>
      </c>
      <c r="H9" s="28">
        <f t="shared" si="0"/>
        <v>0</v>
      </c>
      <c r="I9" s="28">
        <f t="shared" si="0"/>
        <v>0</v>
      </c>
      <c r="J9" s="28">
        <f t="shared" si="0"/>
        <v>115000000</v>
      </c>
      <c r="K9" s="28">
        <f t="shared" si="0"/>
        <v>115000000</v>
      </c>
      <c r="L9" s="28">
        <f t="shared" ref="L9:L76" si="1">+G9-H9-I9+J9-K9</f>
        <v>0</v>
      </c>
      <c r="M9" s="28">
        <f t="shared" ref="M9" si="2">+M106</f>
        <v>10647256000</v>
      </c>
      <c r="N9" s="29">
        <f t="shared" ref="N9:N55" si="3">M9/$M$347</f>
        <v>1.0386157223871493E-3</v>
      </c>
      <c r="O9" s="28">
        <f t="shared" ref="O9:X9" si="4">+O106</f>
        <v>0</v>
      </c>
      <c r="P9" s="28">
        <f t="shared" si="4"/>
        <v>9353081834.5599995</v>
      </c>
      <c r="Q9" s="28">
        <f t="shared" si="4"/>
        <v>1294174165.4399998</v>
      </c>
      <c r="R9" s="28">
        <f t="shared" si="4"/>
        <v>6718111714.6899996</v>
      </c>
      <c r="S9" s="28">
        <f t="shared" si="4"/>
        <v>3929144285.3100004</v>
      </c>
      <c r="T9" s="28">
        <f t="shared" si="4"/>
        <v>2634970119.8700008</v>
      </c>
      <c r="U9" s="28">
        <f t="shared" si="4"/>
        <v>6695868829.6899996</v>
      </c>
      <c r="V9" s="28">
        <f t="shared" si="4"/>
        <v>22242885</v>
      </c>
      <c r="W9" s="28">
        <f t="shared" si="4"/>
        <v>6695868829.6899996</v>
      </c>
      <c r="X9" s="28">
        <f t="shared" si="4"/>
        <v>0</v>
      </c>
      <c r="Y9" s="30">
        <f t="shared" ref="Y9:Y74" si="5">+R9/M9</f>
        <v>0.63097118306256561</v>
      </c>
      <c r="Z9" s="30">
        <f t="shared" ref="Z9:Z74" si="6">+U9/M9</f>
        <v>0.62888211100493874</v>
      </c>
      <c r="AA9" s="30">
        <f t="shared" ref="AA9:AA74" si="7">+W9/M9</f>
        <v>0.62888211100493874</v>
      </c>
      <c r="AB9" s="36">
        <f t="shared" ref="AB9:AB74" si="8">+U9/R9</f>
        <v>0.9966891165338374</v>
      </c>
      <c r="AC9" s="37">
        <f t="shared" ref="AC9:AC74" si="9">+W9/U9</f>
        <v>1</v>
      </c>
    </row>
    <row r="10" spans="1:29" s="32" customFormat="1" ht="42.75" customHeight="1" thickBot="1" x14ac:dyDescent="0.3">
      <c r="A10" s="326"/>
      <c r="B10" s="33" t="s">
        <v>42</v>
      </c>
      <c r="C10" s="33">
        <v>20</v>
      </c>
      <c r="D10" s="353"/>
      <c r="E10" s="341"/>
      <c r="F10" s="34">
        <f t="shared" ref="F10:K10" si="10">+F11+F41+F97+F110</f>
        <v>128854066130</v>
      </c>
      <c r="G10" s="34">
        <f t="shared" si="10"/>
        <v>0</v>
      </c>
      <c r="H10" s="34">
        <f t="shared" si="10"/>
        <v>0</v>
      </c>
      <c r="I10" s="34">
        <f t="shared" si="10"/>
        <v>0</v>
      </c>
      <c r="J10" s="34">
        <f t="shared" si="10"/>
        <v>6604827643</v>
      </c>
      <c r="K10" s="34">
        <f t="shared" si="10"/>
        <v>6604827643</v>
      </c>
      <c r="L10" s="34">
        <f t="shared" si="1"/>
        <v>0</v>
      </c>
      <c r="M10" s="34">
        <f t="shared" ref="M10" si="11">+M11+M41+M97+M110</f>
        <v>128854066130</v>
      </c>
      <c r="N10" s="35">
        <f t="shared" si="3"/>
        <v>1.2569422485580458E-2</v>
      </c>
      <c r="O10" s="34">
        <f t="shared" ref="O10:X10" si="12">+O11+O41+O97+O110</f>
        <v>6357911050</v>
      </c>
      <c r="P10" s="34">
        <f t="shared" si="12"/>
        <v>101372753323.75</v>
      </c>
      <c r="Q10" s="34">
        <f t="shared" si="12"/>
        <v>27481312806.25</v>
      </c>
      <c r="R10" s="34">
        <f t="shared" si="12"/>
        <v>63365310092.75</v>
      </c>
      <c r="S10" s="34">
        <f t="shared" si="12"/>
        <v>65488756037.25</v>
      </c>
      <c r="T10" s="34">
        <f t="shared" si="12"/>
        <v>38007443231</v>
      </c>
      <c r="U10" s="34">
        <f t="shared" si="12"/>
        <v>52470493900.579994</v>
      </c>
      <c r="V10" s="34">
        <f t="shared" si="12"/>
        <v>10894816192.17</v>
      </c>
      <c r="W10" s="34">
        <f t="shared" si="12"/>
        <v>50827794874.279999</v>
      </c>
      <c r="X10" s="34">
        <f t="shared" si="12"/>
        <v>1642699026.3</v>
      </c>
      <c r="Y10" s="36">
        <f>+R10/M10</f>
        <v>0.49176026799822647</v>
      </c>
      <c r="Z10" s="36">
        <f t="shared" si="6"/>
        <v>0.40720867782040238</v>
      </c>
      <c r="AA10" s="36">
        <f t="shared" si="7"/>
        <v>0.39446015481576019</v>
      </c>
      <c r="AB10" s="36">
        <f t="shared" si="8"/>
        <v>0.82806339657735617</v>
      </c>
      <c r="AC10" s="37">
        <f t="shared" si="9"/>
        <v>0.96869289949104453</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18142420</v>
      </c>
      <c r="K11" s="41">
        <f t="shared" si="13"/>
        <v>18142420</v>
      </c>
      <c r="L11" s="42">
        <f t="shared" si="1"/>
        <v>0</v>
      </c>
      <c r="M11" s="41">
        <f t="shared" si="13"/>
        <v>83734229386</v>
      </c>
      <c r="N11" s="43">
        <f t="shared" si="3"/>
        <v>8.1680845414322384E-3</v>
      </c>
      <c r="O11" s="41">
        <f t="shared" si="13"/>
        <v>6357911050</v>
      </c>
      <c r="P11" s="41">
        <f t="shared" si="13"/>
        <v>77376318336</v>
      </c>
      <c r="Q11" s="41">
        <f t="shared" si="13"/>
        <v>6357911050</v>
      </c>
      <c r="R11" s="41">
        <f t="shared" si="13"/>
        <v>39817606935.839996</v>
      </c>
      <c r="S11" s="41">
        <f t="shared" si="13"/>
        <v>43916622450.160004</v>
      </c>
      <c r="T11" s="41">
        <f t="shared" si="13"/>
        <v>37558711400.160004</v>
      </c>
      <c r="U11" s="41">
        <f t="shared" si="13"/>
        <v>39817606935.839996</v>
      </c>
      <c r="V11" s="41">
        <f t="shared" si="13"/>
        <v>0</v>
      </c>
      <c r="W11" s="41">
        <f t="shared" si="13"/>
        <v>38648653017.839996</v>
      </c>
      <c r="X11" s="41">
        <f t="shared" si="13"/>
        <v>1168953918</v>
      </c>
      <c r="Y11" s="44">
        <f t="shared" si="5"/>
        <v>0.47552365654776452</v>
      </c>
      <c r="Z11" s="44">
        <f t="shared" si="6"/>
        <v>0.47552365654776452</v>
      </c>
      <c r="AA11" s="44">
        <f t="shared" si="7"/>
        <v>0.4615633690217239</v>
      </c>
      <c r="AB11" s="44">
        <f t="shared" si="8"/>
        <v>1</v>
      </c>
      <c r="AC11" s="45">
        <f t="shared" si="9"/>
        <v>0.9706422859645083</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18142420</v>
      </c>
      <c r="K12" s="49">
        <f t="shared" si="14"/>
        <v>18142420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39817606935.839996</v>
      </c>
      <c r="S12" s="49">
        <f t="shared" si="15"/>
        <v>43916622450.160004</v>
      </c>
      <c r="T12" s="49">
        <f t="shared" si="15"/>
        <v>37558711400.160004</v>
      </c>
      <c r="U12" s="49">
        <f t="shared" si="15"/>
        <v>39817606935.839996</v>
      </c>
      <c r="V12" s="49">
        <f t="shared" si="15"/>
        <v>0</v>
      </c>
      <c r="W12" s="49">
        <f t="shared" si="15"/>
        <v>38648653017.839996</v>
      </c>
      <c r="X12" s="49">
        <f t="shared" si="15"/>
        <v>1168953918</v>
      </c>
      <c r="Y12" s="52">
        <f t="shared" si="5"/>
        <v>0.47552365654776452</v>
      </c>
      <c r="Z12" s="52">
        <f t="shared" si="6"/>
        <v>0.47552365654776452</v>
      </c>
      <c r="AA12" s="52">
        <f t="shared" si="7"/>
        <v>0.4615633690217239</v>
      </c>
      <c r="AB12" s="52">
        <f t="shared" si="8"/>
        <v>1</v>
      </c>
      <c r="AC12" s="53">
        <f t="shared" si="9"/>
        <v>0.9706422859645083</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18142420</v>
      </c>
      <c r="K13" s="49">
        <f t="shared" si="16"/>
        <v>18142420</v>
      </c>
      <c r="L13" s="50">
        <f t="shared" si="1"/>
        <v>0</v>
      </c>
      <c r="M13" s="49">
        <f t="shared" si="16"/>
        <v>52733623992</v>
      </c>
      <c r="N13" s="51">
        <f t="shared" si="3"/>
        <v>5.1440456561336915E-3</v>
      </c>
      <c r="O13" s="49">
        <f t="shared" si="16"/>
        <v>0</v>
      </c>
      <c r="P13" s="49">
        <f t="shared" si="16"/>
        <v>52733623992</v>
      </c>
      <c r="Q13" s="49">
        <f t="shared" si="16"/>
        <v>0</v>
      </c>
      <c r="R13" s="49">
        <f t="shared" si="16"/>
        <v>26210509019.459999</v>
      </c>
      <c r="S13" s="49">
        <f t="shared" si="16"/>
        <v>26523114972.540001</v>
      </c>
      <c r="T13" s="49">
        <f t="shared" si="16"/>
        <v>26523114972.540001</v>
      </c>
      <c r="U13" s="49">
        <f t="shared" si="16"/>
        <v>26210509019.459999</v>
      </c>
      <c r="V13" s="49">
        <f t="shared" si="16"/>
        <v>0</v>
      </c>
      <c r="W13" s="49">
        <f t="shared" si="16"/>
        <v>26210509019.459999</v>
      </c>
      <c r="X13" s="49">
        <f t="shared" si="16"/>
        <v>0</v>
      </c>
      <c r="Y13" s="52">
        <f t="shared" si="5"/>
        <v>0.49703599023340944</v>
      </c>
      <c r="Z13" s="52">
        <f t="shared" si="6"/>
        <v>0.49703599023340944</v>
      </c>
      <c r="AA13" s="52">
        <f t="shared" si="7"/>
        <v>0.49703599023340944</v>
      </c>
      <c r="AB13" s="52">
        <f t="shared" si="8"/>
        <v>1</v>
      </c>
      <c r="AC13" s="53">
        <f t="shared" si="9"/>
        <v>1</v>
      </c>
    </row>
    <row r="14" spans="1:29" ht="42" customHeight="1" x14ac:dyDescent="0.25">
      <c r="A14" s="46" t="s">
        <v>49</v>
      </c>
      <c r="B14" s="47" t="s">
        <v>42</v>
      </c>
      <c r="C14" s="47">
        <v>20</v>
      </c>
      <c r="D14" s="47" t="s">
        <v>39</v>
      </c>
      <c r="E14" s="48" t="s">
        <v>50</v>
      </c>
      <c r="F14" s="49">
        <f t="shared" ref="F14:K14" si="17">SUM(F15:F23)</f>
        <v>52733623992</v>
      </c>
      <c r="G14" s="49">
        <f t="shared" si="17"/>
        <v>0</v>
      </c>
      <c r="H14" s="49">
        <f t="shared" si="17"/>
        <v>0</v>
      </c>
      <c r="I14" s="49">
        <f t="shared" si="17"/>
        <v>0</v>
      </c>
      <c r="J14" s="49">
        <f t="shared" si="17"/>
        <v>18142420</v>
      </c>
      <c r="K14" s="49">
        <f t="shared" si="17"/>
        <v>18142420</v>
      </c>
      <c r="L14" s="50">
        <f t="shared" si="1"/>
        <v>0</v>
      </c>
      <c r="M14" s="49">
        <f t="shared" ref="M14" si="18">SUM(M15:M23)</f>
        <v>52733623992</v>
      </c>
      <c r="N14" s="51">
        <f t="shared" si="3"/>
        <v>5.1440456561336915E-3</v>
      </c>
      <c r="O14" s="49">
        <f t="shared" ref="O14:X14" si="19">SUM(O15:O23)</f>
        <v>0</v>
      </c>
      <c r="P14" s="49">
        <f t="shared" si="19"/>
        <v>52733623992</v>
      </c>
      <c r="Q14" s="49">
        <f t="shared" si="19"/>
        <v>0</v>
      </c>
      <c r="R14" s="49">
        <f t="shared" si="19"/>
        <v>26210509019.459999</v>
      </c>
      <c r="S14" s="49">
        <f t="shared" si="19"/>
        <v>26523114972.540001</v>
      </c>
      <c r="T14" s="49">
        <f t="shared" si="19"/>
        <v>26523114972.540001</v>
      </c>
      <c r="U14" s="49">
        <f t="shared" si="19"/>
        <v>26210509019.459999</v>
      </c>
      <c r="V14" s="49">
        <f t="shared" si="19"/>
        <v>0</v>
      </c>
      <c r="W14" s="49">
        <f t="shared" si="19"/>
        <v>26210509019.459999</v>
      </c>
      <c r="X14" s="49">
        <f t="shared" si="19"/>
        <v>0</v>
      </c>
      <c r="Y14" s="52">
        <f t="shared" si="5"/>
        <v>0.49703599023340944</v>
      </c>
      <c r="Z14" s="52">
        <f t="shared" si="6"/>
        <v>0.49703599023340944</v>
      </c>
      <c r="AA14" s="52">
        <f t="shared" si="7"/>
        <v>0.49703599023340944</v>
      </c>
      <c r="AB14" s="52">
        <f t="shared" si="8"/>
        <v>1</v>
      </c>
      <c r="AC14" s="53">
        <f t="shared" si="9"/>
        <v>1</v>
      </c>
    </row>
    <row r="15" spans="1:29" ht="42" customHeight="1" x14ac:dyDescent="0.25">
      <c r="A15" s="54" t="s">
        <v>51</v>
      </c>
      <c r="B15" s="55" t="s">
        <v>42</v>
      </c>
      <c r="C15" s="55">
        <v>20</v>
      </c>
      <c r="D15" s="55" t="s">
        <v>39</v>
      </c>
      <c r="E15" s="56" t="s">
        <v>52</v>
      </c>
      <c r="F15" s="57">
        <v>38721538266</v>
      </c>
      <c r="G15" s="57">
        <v>0</v>
      </c>
      <c r="H15" s="57">
        <v>0</v>
      </c>
      <c r="I15" s="57">
        <v>0</v>
      </c>
      <c r="J15" s="57">
        <v>0</v>
      </c>
      <c r="K15" s="57">
        <v>18142420</v>
      </c>
      <c r="L15" s="57">
        <f t="shared" si="1"/>
        <v>-18142420</v>
      </c>
      <c r="M15" s="58">
        <f t="shared" ref="M15:M23" si="20">+F15+L15</f>
        <v>38703395846</v>
      </c>
      <c r="N15" s="59">
        <f t="shared" si="3"/>
        <v>3.77542865837255E-3</v>
      </c>
      <c r="O15" s="57">
        <v>0</v>
      </c>
      <c r="P15" s="57">
        <v>38703395846</v>
      </c>
      <c r="Q15" s="57">
        <f>M15-P15</f>
        <v>0</v>
      </c>
      <c r="R15" s="57">
        <v>21061031439.32</v>
      </c>
      <c r="S15" s="57">
        <f>+M15-R15</f>
        <v>17642364406.68</v>
      </c>
      <c r="T15" s="57">
        <f>P15-R15</f>
        <v>17642364406.68</v>
      </c>
      <c r="U15" s="57">
        <v>21061031439.32</v>
      </c>
      <c r="V15" s="57">
        <f>+R15-U15</f>
        <v>0</v>
      </c>
      <c r="W15" s="57">
        <v>21061031439.32</v>
      </c>
      <c r="X15" s="60">
        <f>+U15-W15</f>
        <v>0</v>
      </c>
      <c r="Y15" s="61">
        <f t="shared" si="5"/>
        <v>0.54416494932696347</v>
      </c>
      <c r="Z15" s="61">
        <f t="shared" si="6"/>
        <v>0.54416494932696347</v>
      </c>
      <c r="AA15" s="61">
        <f t="shared" si="7"/>
        <v>0.54416494932696347</v>
      </c>
      <c r="AB15" s="61">
        <f t="shared" si="8"/>
        <v>1</v>
      </c>
      <c r="AC15" s="62">
        <f t="shared" si="9"/>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0"/>
        <v>4145085069</v>
      </c>
      <c r="N16" s="59">
        <f t="shared" si="3"/>
        <v>4.0434366594506807E-4</v>
      </c>
      <c r="O16" s="57">
        <v>0</v>
      </c>
      <c r="P16" s="57">
        <v>4145085069</v>
      </c>
      <c r="Q16" s="57">
        <f t="shared" ref="Q16:Q23" si="21">M16-P16</f>
        <v>0</v>
      </c>
      <c r="R16" s="57">
        <v>1706868221</v>
      </c>
      <c r="S16" s="57">
        <f t="shared" ref="S16:S23" si="22">+M16-R16</f>
        <v>2438216848</v>
      </c>
      <c r="T16" s="57">
        <f t="shared" ref="T16:T23" si="23">P16-R16</f>
        <v>2438216848</v>
      </c>
      <c r="U16" s="57">
        <v>1706868221</v>
      </c>
      <c r="V16" s="57">
        <f t="shared" ref="V16:V31" si="24">+R16-U16</f>
        <v>0</v>
      </c>
      <c r="W16" s="57">
        <v>1706868221</v>
      </c>
      <c r="X16" s="60">
        <f t="shared" ref="X16:X23" si="25">+U16-W16</f>
        <v>0</v>
      </c>
      <c r="Y16" s="61">
        <f t="shared" si="5"/>
        <v>0.41178122827085456</v>
      </c>
      <c r="Z16" s="61">
        <f t="shared" si="6"/>
        <v>0.41178122827085456</v>
      </c>
      <c r="AA16" s="61">
        <f t="shared" si="7"/>
        <v>0.41178122827085456</v>
      </c>
      <c r="AB16" s="61">
        <f t="shared" si="8"/>
        <v>1</v>
      </c>
      <c r="AC16" s="62">
        <f t="shared" si="9"/>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0"/>
        <v>3506312</v>
      </c>
      <c r="N17" s="63">
        <f t="shared" si="3"/>
        <v>3.4203279894789137E-7</v>
      </c>
      <c r="O17" s="57">
        <v>0</v>
      </c>
      <c r="P17" s="57">
        <v>3506312</v>
      </c>
      <c r="Q17" s="57">
        <f t="shared" si="21"/>
        <v>0</v>
      </c>
      <c r="R17" s="57">
        <v>740999</v>
      </c>
      <c r="S17" s="57">
        <f t="shared" si="22"/>
        <v>2765313</v>
      </c>
      <c r="T17" s="57">
        <f t="shared" si="23"/>
        <v>2765313</v>
      </c>
      <c r="U17" s="57">
        <v>740999</v>
      </c>
      <c r="V17" s="57">
        <f t="shared" si="24"/>
        <v>0</v>
      </c>
      <c r="W17" s="57">
        <v>740999</v>
      </c>
      <c r="X17" s="60">
        <f t="shared" si="25"/>
        <v>0</v>
      </c>
      <c r="Y17" s="61">
        <f t="shared" si="5"/>
        <v>0.21133287625288338</v>
      </c>
      <c r="Z17" s="61">
        <f t="shared" si="6"/>
        <v>0.21133287625288338</v>
      </c>
      <c r="AA17" s="61">
        <f t="shared" si="7"/>
        <v>0.21133287625288338</v>
      </c>
      <c r="AB17" s="61">
        <f t="shared" si="8"/>
        <v>1</v>
      </c>
      <c r="AC17" s="62">
        <f t="shared" si="9"/>
        <v>1</v>
      </c>
    </row>
    <row r="18" spans="1:29" ht="42" customHeight="1" x14ac:dyDescent="0.25">
      <c r="A18" s="54" t="s">
        <v>57</v>
      </c>
      <c r="B18" s="55" t="s">
        <v>42</v>
      </c>
      <c r="C18" s="55">
        <v>20</v>
      </c>
      <c r="D18" s="55" t="s">
        <v>39</v>
      </c>
      <c r="E18" s="56" t="s">
        <v>58</v>
      </c>
      <c r="F18" s="57">
        <v>8220135</v>
      </c>
      <c r="G18" s="57">
        <v>0</v>
      </c>
      <c r="H18" s="57">
        <v>0</v>
      </c>
      <c r="I18" s="57">
        <v>0</v>
      </c>
      <c r="J18" s="57">
        <v>18142420</v>
      </c>
      <c r="K18" s="57">
        <v>0</v>
      </c>
      <c r="L18" s="57">
        <f t="shared" si="1"/>
        <v>18142420</v>
      </c>
      <c r="M18" s="58">
        <f t="shared" si="20"/>
        <v>26362555</v>
      </c>
      <c r="N18" s="64">
        <f t="shared" si="3"/>
        <v>2.5716075677428959E-6</v>
      </c>
      <c r="O18" s="57">
        <v>0</v>
      </c>
      <c r="P18" s="57">
        <v>26362555</v>
      </c>
      <c r="Q18" s="57">
        <f t="shared" si="21"/>
        <v>0</v>
      </c>
      <c r="R18" s="57">
        <v>13202036</v>
      </c>
      <c r="S18" s="57">
        <f t="shared" si="22"/>
        <v>13160519</v>
      </c>
      <c r="T18" s="57">
        <f t="shared" si="23"/>
        <v>13160519</v>
      </c>
      <c r="U18" s="57">
        <v>13202036</v>
      </c>
      <c r="V18" s="57">
        <f t="shared" si="24"/>
        <v>0</v>
      </c>
      <c r="W18" s="57">
        <v>13202036</v>
      </c>
      <c r="X18" s="60">
        <f t="shared" si="25"/>
        <v>0</v>
      </c>
      <c r="Y18" s="61">
        <f t="shared" si="5"/>
        <v>0.50078742367725737</v>
      </c>
      <c r="Z18" s="61">
        <f t="shared" si="6"/>
        <v>0.50078742367725737</v>
      </c>
      <c r="AA18" s="61">
        <f t="shared" si="7"/>
        <v>0.50078742367725737</v>
      </c>
      <c r="AB18" s="61">
        <f t="shared" si="8"/>
        <v>1</v>
      </c>
      <c r="AC18" s="62">
        <f t="shared" si="9"/>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1"/>
        <v>0</v>
      </c>
      <c r="R19" s="57">
        <v>1743560440</v>
      </c>
      <c r="S19" s="57">
        <f t="shared" si="22"/>
        <v>232572536</v>
      </c>
      <c r="T19" s="57">
        <f t="shared" si="23"/>
        <v>232572536</v>
      </c>
      <c r="U19" s="57">
        <v>1743560440</v>
      </c>
      <c r="V19" s="57">
        <f t="shared" si="24"/>
        <v>0</v>
      </c>
      <c r="W19" s="57">
        <v>1743560440</v>
      </c>
      <c r="X19" s="60">
        <f t="shared" si="25"/>
        <v>0</v>
      </c>
      <c r="Y19" s="61">
        <f t="shared" si="5"/>
        <v>0.88230926824025635</v>
      </c>
      <c r="Z19" s="61">
        <f t="shared" si="6"/>
        <v>0.88230926824025635</v>
      </c>
      <c r="AA19" s="61">
        <f t="shared" si="7"/>
        <v>0.88230926824025635</v>
      </c>
      <c r="AB19" s="61">
        <f t="shared" si="8"/>
        <v>1</v>
      </c>
      <c r="AC19" s="62">
        <f t="shared" si="9"/>
        <v>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0"/>
        <v>1456827907</v>
      </c>
      <c r="N20" s="59">
        <f t="shared" si="3"/>
        <v>1.4211026475014442E-4</v>
      </c>
      <c r="O20" s="57">
        <v>0</v>
      </c>
      <c r="P20" s="57">
        <v>1456827907</v>
      </c>
      <c r="Q20" s="57">
        <f t="shared" si="21"/>
        <v>0</v>
      </c>
      <c r="R20" s="57">
        <v>588385210.73000002</v>
      </c>
      <c r="S20" s="57">
        <f t="shared" si="22"/>
        <v>868442696.26999998</v>
      </c>
      <c r="T20" s="57">
        <f t="shared" si="23"/>
        <v>868442696.26999998</v>
      </c>
      <c r="U20" s="57">
        <v>588385210.73000002</v>
      </c>
      <c r="V20" s="57">
        <f t="shared" si="24"/>
        <v>0</v>
      </c>
      <c r="W20" s="57">
        <v>588385210.73000002</v>
      </c>
      <c r="X20" s="60">
        <f t="shared" si="25"/>
        <v>0</v>
      </c>
      <c r="Y20" s="61">
        <f t="shared" si="5"/>
        <v>0.40388106783432176</v>
      </c>
      <c r="Z20" s="61">
        <f t="shared" si="6"/>
        <v>0.40388106783432176</v>
      </c>
      <c r="AA20" s="61">
        <f t="shared" si="7"/>
        <v>0.40388106783432176</v>
      </c>
      <c r="AB20" s="61">
        <f t="shared" si="8"/>
        <v>1</v>
      </c>
      <c r="AC20" s="62">
        <f t="shared" si="9"/>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0"/>
        <v>194197353</v>
      </c>
      <c r="N21" s="65">
        <f t="shared" si="3"/>
        <v>1.8943512213077926E-5</v>
      </c>
      <c r="O21" s="57">
        <v>0</v>
      </c>
      <c r="P21" s="57">
        <v>194197353</v>
      </c>
      <c r="Q21" s="57">
        <f t="shared" si="21"/>
        <v>0</v>
      </c>
      <c r="R21" s="57">
        <v>63295009</v>
      </c>
      <c r="S21" s="57">
        <f t="shared" si="22"/>
        <v>130902344</v>
      </c>
      <c r="T21" s="57">
        <f t="shared" si="23"/>
        <v>130902344</v>
      </c>
      <c r="U21" s="57">
        <v>63295009</v>
      </c>
      <c r="V21" s="57">
        <f t="shared" si="24"/>
        <v>0</v>
      </c>
      <c r="W21" s="57">
        <v>63295009</v>
      </c>
      <c r="X21" s="60">
        <f t="shared" si="25"/>
        <v>0</v>
      </c>
      <c r="Y21" s="61">
        <f t="shared" si="5"/>
        <v>0.32593136838482034</v>
      </c>
      <c r="Z21" s="61">
        <f t="shared" si="6"/>
        <v>0.32593136838482034</v>
      </c>
      <c r="AA21" s="61">
        <f t="shared" si="7"/>
        <v>0.32593136838482034</v>
      </c>
      <c r="AB21" s="61">
        <f t="shared" si="8"/>
        <v>1</v>
      </c>
      <c r="AC21" s="62">
        <f t="shared" si="9"/>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0"/>
        <v>3935409545</v>
      </c>
      <c r="N22" s="59">
        <f t="shared" si="3"/>
        <v>3.8389029318628738E-4</v>
      </c>
      <c r="O22" s="57">
        <v>0</v>
      </c>
      <c r="P22" s="57">
        <v>3935409545</v>
      </c>
      <c r="Q22" s="57">
        <f t="shared" si="21"/>
        <v>0</v>
      </c>
      <c r="R22" s="57">
        <v>32383595</v>
      </c>
      <c r="S22" s="57">
        <f t="shared" si="22"/>
        <v>3903025950</v>
      </c>
      <c r="T22" s="57">
        <f t="shared" si="23"/>
        <v>3903025950</v>
      </c>
      <c r="U22" s="57">
        <v>32383595</v>
      </c>
      <c r="V22" s="57">
        <f t="shared" si="24"/>
        <v>0</v>
      </c>
      <c r="W22" s="57">
        <v>32383595</v>
      </c>
      <c r="X22" s="60">
        <f t="shared" si="25"/>
        <v>0</v>
      </c>
      <c r="Y22" s="61">
        <f t="shared" si="5"/>
        <v>8.2287738111383787E-3</v>
      </c>
      <c r="Z22" s="61">
        <f t="shared" si="6"/>
        <v>8.2287738111383787E-3</v>
      </c>
      <c r="AA22" s="61">
        <f t="shared" si="7"/>
        <v>8.2287738111383787E-3</v>
      </c>
      <c r="AB22" s="61">
        <f t="shared" si="8"/>
        <v>1</v>
      </c>
      <c r="AC22" s="62">
        <f t="shared" si="9"/>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0"/>
        <v>2292706429</v>
      </c>
      <c r="N23" s="59">
        <f t="shared" si="3"/>
        <v>2.2364832253281939E-4</v>
      </c>
      <c r="O23" s="57">
        <v>0</v>
      </c>
      <c r="P23" s="57">
        <v>2292706429</v>
      </c>
      <c r="Q23" s="57">
        <f t="shared" si="21"/>
        <v>0</v>
      </c>
      <c r="R23" s="57">
        <v>1001042069.41</v>
      </c>
      <c r="S23" s="57">
        <f t="shared" si="22"/>
        <v>1291664359.5900002</v>
      </c>
      <c r="T23" s="57">
        <f t="shared" si="23"/>
        <v>1291664359.5900002</v>
      </c>
      <c r="U23" s="57">
        <v>1001042069.41</v>
      </c>
      <c r="V23" s="57">
        <f t="shared" si="24"/>
        <v>0</v>
      </c>
      <c r="W23" s="57">
        <v>1001042069.41</v>
      </c>
      <c r="X23" s="60">
        <f t="shared" si="25"/>
        <v>0</v>
      </c>
      <c r="Y23" s="61">
        <f t="shared" si="5"/>
        <v>0.43662025663120779</v>
      </c>
      <c r="Z23" s="61">
        <f t="shared" si="6"/>
        <v>0.43662025663120779</v>
      </c>
      <c r="AA23" s="61">
        <f t="shared" si="7"/>
        <v>0.43662025663120779</v>
      </c>
      <c r="AB23" s="61">
        <f t="shared" si="8"/>
        <v>1</v>
      </c>
      <c r="AC23" s="62">
        <f t="shared" si="9"/>
        <v>1</v>
      </c>
    </row>
    <row r="24" spans="1:29" ht="42" customHeight="1" x14ac:dyDescent="0.25">
      <c r="A24" s="46" t="s">
        <v>69</v>
      </c>
      <c r="B24" s="47" t="s">
        <v>42</v>
      </c>
      <c r="C24" s="47">
        <v>20</v>
      </c>
      <c r="D24" s="47" t="s">
        <v>39</v>
      </c>
      <c r="E24" s="48" t="s">
        <v>70</v>
      </c>
      <c r="F24" s="49">
        <f t="shared" ref="F24:X24" si="26">SUM(F25:F31)</f>
        <v>18396307560</v>
      </c>
      <c r="G24" s="49">
        <f t="shared" si="26"/>
        <v>0</v>
      </c>
      <c r="H24" s="49">
        <f t="shared" si="26"/>
        <v>0</v>
      </c>
      <c r="I24" s="49">
        <f t="shared" si="26"/>
        <v>0</v>
      </c>
      <c r="J24" s="49">
        <f t="shared" si="26"/>
        <v>0</v>
      </c>
      <c r="K24" s="49">
        <f t="shared" si="26"/>
        <v>0</v>
      </c>
      <c r="L24" s="50">
        <f t="shared" si="1"/>
        <v>0</v>
      </c>
      <c r="M24" s="49">
        <f t="shared" si="26"/>
        <v>18396307560</v>
      </c>
      <c r="N24" s="51">
        <f t="shared" si="3"/>
        <v>1.7945181618330183E-3</v>
      </c>
      <c r="O24" s="49">
        <f t="shared" si="26"/>
        <v>0</v>
      </c>
      <c r="P24" s="49">
        <f t="shared" si="26"/>
        <v>18396307560</v>
      </c>
      <c r="Q24" s="49">
        <f t="shared" si="26"/>
        <v>0</v>
      </c>
      <c r="R24" s="49">
        <f t="shared" si="26"/>
        <v>10046108418.109999</v>
      </c>
      <c r="S24" s="49">
        <f t="shared" si="26"/>
        <v>8350199141.8899994</v>
      </c>
      <c r="T24" s="49">
        <f t="shared" si="26"/>
        <v>8350199141.8899994</v>
      </c>
      <c r="U24" s="49">
        <f t="shared" si="26"/>
        <v>10046108418.109999</v>
      </c>
      <c r="V24" s="49">
        <f t="shared" si="26"/>
        <v>0</v>
      </c>
      <c r="W24" s="49">
        <f t="shared" si="26"/>
        <v>8877154500.1099987</v>
      </c>
      <c r="X24" s="49">
        <f t="shared" si="26"/>
        <v>1168953918</v>
      </c>
      <c r="Y24" s="52">
        <f t="shared" si="5"/>
        <v>0.54609374111323017</v>
      </c>
      <c r="Z24" s="52">
        <f t="shared" si="6"/>
        <v>0.54609374111323017</v>
      </c>
      <c r="AA24" s="52">
        <f t="shared" si="7"/>
        <v>0.48255088534244961</v>
      </c>
      <c r="AB24" s="52">
        <f t="shared" si="8"/>
        <v>1</v>
      </c>
      <c r="AC24" s="53">
        <f t="shared" si="9"/>
        <v>0.88364112058628186</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7">+F25+L25</f>
        <v>5533645481</v>
      </c>
      <c r="N25" s="59">
        <f t="shared" si="3"/>
        <v>5.3979459108367443E-4</v>
      </c>
      <c r="O25" s="57">
        <v>0</v>
      </c>
      <c r="P25" s="57">
        <v>5533645481</v>
      </c>
      <c r="Q25" s="57">
        <f t="shared" ref="Q25:Q31" si="28">M25-P25</f>
        <v>0</v>
      </c>
      <c r="R25" s="57">
        <v>3014548822.8000002</v>
      </c>
      <c r="S25" s="57">
        <f t="shared" ref="S25:S31" si="29">+M25-R25</f>
        <v>2519096658.1999998</v>
      </c>
      <c r="T25" s="57">
        <f t="shared" ref="T25:T31" si="30">P25-R25</f>
        <v>2519096658.1999998</v>
      </c>
      <c r="U25" s="57">
        <v>3014548822.8000002</v>
      </c>
      <c r="V25" s="57">
        <f t="shared" si="24"/>
        <v>0</v>
      </c>
      <c r="W25" s="57">
        <v>2595040122.8000002</v>
      </c>
      <c r="X25" s="60">
        <f>+U25-W25</f>
        <v>419508700</v>
      </c>
      <c r="Y25" s="61">
        <f t="shared" si="5"/>
        <v>0.54476724848936886</v>
      </c>
      <c r="Z25" s="61">
        <f t="shared" si="6"/>
        <v>0.54476724848936886</v>
      </c>
      <c r="AA25" s="61">
        <f t="shared" si="7"/>
        <v>0.46895669983018923</v>
      </c>
      <c r="AB25" s="61">
        <f t="shared" si="8"/>
        <v>1</v>
      </c>
      <c r="AC25" s="62">
        <f t="shared" si="9"/>
        <v>0.86083864463327942</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7"/>
        <v>3919665549</v>
      </c>
      <c r="N26" s="59">
        <f t="shared" si="3"/>
        <v>3.8235450201353822E-4</v>
      </c>
      <c r="O26" s="57">
        <v>0</v>
      </c>
      <c r="P26" s="57">
        <v>3919665549</v>
      </c>
      <c r="Q26" s="57">
        <f t="shared" si="28"/>
        <v>0</v>
      </c>
      <c r="R26" s="57">
        <v>2135634970</v>
      </c>
      <c r="S26" s="57">
        <f t="shared" si="29"/>
        <v>1784030579</v>
      </c>
      <c r="T26" s="57">
        <f t="shared" si="30"/>
        <v>1784030579</v>
      </c>
      <c r="U26" s="57">
        <v>2135634970</v>
      </c>
      <c r="V26" s="57">
        <f t="shared" si="24"/>
        <v>0</v>
      </c>
      <c r="W26" s="57">
        <v>1838483370</v>
      </c>
      <c r="X26" s="60">
        <f t="shared" ref="X26:X31" si="31">+U26-W26</f>
        <v>297151600</v>
      </c>
      <c r="Y26" s="61">
        <f t="shared" si="5"/>
        <v>0.54485132552823323</v>
      </c>
      <c r="Z26" s="61">
        <f t="shared" si="6"/>
        <v>0.54485132552823323</v>
      </c>
      <c r="AA26" s="61">
        <f t="shared" si="7"/>
        <v>0.46904087785475496</v>
      </c>
      <c r="AB26" s="61">
        <f t="shared" si="8"/>
        <v>1</v>
      </c>
      <c r="AC26" s="62">
        <f t="shared" si="9"/>
        <v>0.86086030423073656</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7"/>
        <v>4516776816</v>
      </c>
      <c r="N27" s="59">
        <f t="shared" si="3"/>
        <v>4.4060135452846891E-4</v>
      </c>
      <c r="O27" s="57">
        <v>0</v>
      </c>
      <c r="P27" s="57">
        <v>4516776816</v>
      </c>
      <c r="Q27" s="57">
        <f t="shared" si="28"/>
        <v>0</v>
      </c>
      <c r="R27" s="57">
        <v>2326154813.9099998</v>
      </c>
      <c r="S27" s="57">
        <f t="shared" si="29"/>
        <v>2190622002.0900002</v>
      </c>
      <c r="T27" s="57">
        <f t="shared" si="30"/>
        <v>2190622002.0900002</v>
      </c>
      <c r="U27" s="57">
        <v>2326154813.9099998</v>
      </c>
      <c r="V27" s="57">
        <f t="shared" si="24"/>
        <v>0</v>
      </c>
      <c r="W27" s="57">
        <v>2029901095.9100001</v>
      </c>
      <c r="X27" s="60">
        <f t="shared" si="31"/>
        <v>296253717.99999976</v>
      </c>
      <c r="Y27" s="61">
        <f t="shared" si="5"/>
        <v>0.51500326641554384</v>
      </c>
      <c r="Z27" s="61">
        <f t="shared" si="6"/>
        <v>0.51500326641554384</v>
      </c>
      <c r="AA27" s="61">
        <f t="shared" si="7"/>
        <v>0.44941363689243663</v>
      </c>
      <c r="AB27" s="61">
        <f t="shared" si="8"/>
        <v>1</v>
      </c>
      <c r="AC27" s="62">
        <f t="shared" si="9"/>
        <v>0.87264230384475949</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7"/>
        <v>1844548494</v>
      </c>
      <c r="N28" s="59">
        <f t="shared" si="3"/>
        <v>1.7993153039374074E-4</v>
      </c>
      <c r="O28" s="57">
        <v>0</v>
      </c>
      <c r="P28" s="57">
        <v>1844548494</v>
      </c>
      <c r="Q28" s="57">
        <f t="shared" si="28"/>
        <v>0</v>
      </c>
      <c r="R28" s="57">
        <v>1076385434.4000001</v>
      </c>
      <c r="S28" s="57">
        <f t="shared" si="29"/>
        <v>768163059.5999999</v>
      </c>
      <c r="T28" s="57">
        <f t="shared" si="30"/>
        <v>768163059.5999999</v>
      </c>
      <c r="U28" s="57">
        <v>1076385434.4000001</v>
      </c>
      <c r="V28" s="57">
        <f t="shared" si="24"/>
        <v>0</v>
      </c>
      <c r="W28" s="57">
        <v>940183534.39999998</v>
      </c>
      <c r="X28" s="60">
        <f t="shared" si="31"/>
        <v>136201900.00000012</v>
      </c>
      <c r="Y28" s="61">
        <f t="shared" si="5"/>
        <v>0.58354954499775824</v>
      </c>
      <c r="Z28" s="61">
        <f t="shared" si="6"/>
        <v>0.58354954499775824</v>
      </c>
      <c r="AA28" s="61">
        <f t="shared" si="7"/>
        <v>0.50970930688906024</v>
      </c>
      <c r="AB28" s="61">
        <f t="shared" si="8"/>
        <v>1</v>
      </c>
      <c r="AC28" s="62">
        <f t="shared" si="9"/>
        <v>0.87346363519316672</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7"/>
        <v>275985603</v>
      </c>
      <c r="N29" s="65">
        <f t="shared" si="3"/>
        <v>2.6921770870193974E-5</v>
      </c>
      <c r="O29" s="57">
        <v>0</v>
      </c>
      <c r="P29" s="57">
        <v>275985603</v>
      </c>
      <c r="Q29" s="57">
        <f t="shared" si="28"/>
        <v>0</v>
      </c>
      <c r="R29" s="57">
        <v>147837691.40000001</v>
      </c>
      <c r="S29" s="57">
        <f t="shared" si="29"/>
        <v>128147911.59999999</v>
      </c>
      <c r="T29" s="57">
        <f t="shared" si="30"/>
        <v>128147911.59999999</v>
      </c>
      <c r="U29" s="57">
        <v>147837691.40000001</v>
      </c>
      <c r="V29" s="57">
        <f t="shared" si="24"/>
        <v>0</v>
      </c>
      <c r="W29" s="57">
        <v>127999691.40000001</v>
      </c>
      <c r="X29" s="60">
        <f t="shared" si="31"/>
        <v>19838000</v>
      </c>
      <c r="Y29" s="61">
        <f t="shared" si="5"/>
        <v>0.53567175168916337</v>
      </c>
      <c r="Z29" s="61">
        <f t="shared" si="6"/>
        <v>0.53567175168916337</v>
      </c>
      <c r="AA29" s="61">
        <f t="shared" si="7"/>
        <v>0.46379119058612633</v>
      </c>
      <c r="AB29" s="61">
        <f t="shared" si="8"/>
        <v>1</v>
      </c>
      <c r="AC29" s="62">
        <f t="shared" si="9"/>
        <v>0.86581229852727526</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7"/>
        <v>1383411370</v>
      </c>
      <c r="N30" s="59">
        <f t="shared" si="3"/>
        <v>1.3494864774653167E-4</v>
      </c>
      <c r="O30" s="57">
        <v>0</v>
      </c>
      <c r="P30" s="57">
        <v>1383411370</v>
      </c>
      <c r="Q30" s="57">
        <f t="shared" si="28"/>
        <v>0</v>
      </c>
      <c r="R30" s="57">
        <v>800464206.79999995</v>
      </c>
      <c r="S30" s="57">
        <f t="shared" si="29"/>
        <v>582947163.20000005</v>
      </c>
      <c r="T30" s="57">
        <f t="shared" si="30"/>
        <v>582947163.20000005</v>
      </c>
      <c r="U30" s="57">
        <v>800464206.79999995</v>
      </c>
      <c r="V30" s="57">
        <f t="shared" si="24"/>
        <v>0</v>
      </c>
      <c r="W30" s="57">
        <v>800464206.79999995</v>
      </c>
      <c r="X30" s="60">
        <f t="shared" si="31"/>
        <v>0</v>
      </c>
      <c r="Y30" s="61">
        <f t="shared" si="5"/>
        <v>0.57861618326875541</v>
      </c>
      <c r="Z30" s="61">
        <f t="shared" si="6"/>
        <v>0.57861618326875541</v>
      </c>
      <c r="AA30" s="61">
        <f t="shared" si="7"/>
        <v>0.57861618326875541</v>
      </c>
      <c r="AB30" s="61">
        <f t="shared" si="8"/>
        <v>1</v>
      </c>
      <c r="AC30" s="62">
        <f t="shared" si="9"/>
        <v>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7"/>
        <v>922274247</v>
      </c>
      <c r="N31" s="59">
        <f t="shared" si="3"/>
        <v>8.9965765196870368E-5</v>
      </c>
      <c r="O31" s="57">
        <v>0</v>
      </c>
      <c r="P31" s="57">
        <v>922274247</v>
      </c>
      <c r="Q31" s="57">
        <f t="shared" si="28"/>
        <v>0</v>
      </c>
      <c r="R31" s="57">
        <v>545082478.79999995</v>
      </c>
      <c r="S31" s="57">
        <f t="shared" si="29"/>
        <v>377191768.20000005</v>
      </c>
      <c r="T31" s="57">
        <f t="shared" si="30"/>
        <v>377191768.20000005</v>
      </c>
      <c r="U31" s="57">
        <v>545082478.79999995</v>
      </c>
      <c r="V31" s="57">
        <f t="shared" si="24"/>
        <v>0</v>
      </c>
      <c r="W31" s="57">
        <v>545082478.79999995</v>
      </c>
      <c r="X31" s="60">
        <f t="shared" si="31"/>
        <v>0</v>
      </c>
      <c r="Y31" s="61">
        <f t="shared" si="5"/>
        <v>0.59101994940556979</v>
      </c>
      <c r="Z31" s="61">
        <f t="shared" si="6"/>
        <v>0.59101994940556979</v>
      </c>
      <c r="AA31" s="61">
        <f t="shared" si="7"/>
        <v>0.59101994940556979</v>
      </c>
      <c r="AB31" s="61">
        <f t="shared" si="8"/>
        <v>1</v>
      </c>
      <c r="AC31" s="62">
        <f t="shared" si="9"/>
        <v>1</v>
      </c>
    </row>
    <row r="32" spans="1:29" ht="48" customHeight="1" x14ac:dyDescent="0.25">
      <c r="A32" s="46" t="s">
        <v>85</v>
      </c>
      <c r="B32" s="47" t="s">
        <v>42</v>
      </c>
      <c r="C32" s="47">
        <v>20</v>
      </c>
      <c r="D32" s="47" t="s">
        <v>39</v>
      </c>
      <c r="E32" s="48" t="s">
        <v>86</v>
      </c>
      <c r="F32" s="49">
        <f t="shared" ref="F32:K32" si="32">+F33+F37+F38</f>
        <v>6246386784</v>
      </c>
      <c r="G32" s="49">
        <f t="shared" si="32"/>
        <v>0</v>
      </c>
      <c r="H32" s="49">
        <f t="shared" si="32"/>
        <v>0</v>
      </c>
      <c r="I32" s="49">
        <f t="shared" si="32"/>
        <v>0</v>
      </c>
      <c r="J32" s="49">
        <f t="shared" si="32"/>
        <v>0</v>
      </c>
      <c r="K32" s="49">
        <f t="shared" si="32"/>
        <v>0</v>
      </c>
      <c r="L32" s="50">
        <f t="shared" si="1"/>
        <v>0</v>
      </c>
      <c r="M32" s="49">
        <f>+M33+M37+M38</f>
        <v>6246386784</v>
      </c>
      <c r="N32" s="51">
        <f t="shared" si="3"/>
        <v>6.0932089187802965E-4</v>
      </c>
      <c r="O32" s="49">
        <f t="shared" ref="O32:X32" si="33">+O33+O37+O38</f>
        <v>0</v>
      </c>
      <c r="P32" s="49">
        <f t="shared" si="33"/>
        <v>6246386784</v>
      </c>
      <c r="Q32" s="49">
        <f t="shared" si="33"/>
        <v>0</v>
      </c>
      <c r="R32" s="49">
        <f t="shared" si="33"/>
        <v>3560989498.27</v>
      </c>
      <c r="S32" s="49">
        <f t="shared" si="33"/>
        <v>2685397285.73</v>
      </c>
      <c r="T32" s="49">
        <f t="shared" si="33"/>
        <v>2685397285.73</v>
      </c>
      <c r="U32" s="49">
        <f t="shared" si="33"/>
        <v>3560989498.27</v>
      </c>
      <c r="V32" s="49">
        <f t="shared" si="33"/>
        <v>0</v>
      </c>
      <c r="W32" s="49">
        <f t="shared" si="33"/>
        <v>3560989498.27</v>
      </c>
      <c r="X32" s="49">
        <f t="shared" si="33"/>
        <v>0</v>
      </c>
      <c r="Y32" s="52">
        <f t="shared" si="5"/>
        <v>0.57008789583626274</v>
      </c>
      <c r="Z32" s="52">
        <f t="shared" si="6"/>
        <v>0.57008789583626274</v>
      </c>
      <c r="AA32" s="52">
        <f t="shared" si="7"/>
        <v>0.57008789583626274</v>
      </c>
      <c r="AB32" s="52">
        <f t="shared" si="8"/>
        <v>1</v>
      </c>
      <c r="AC32" s="53">
        <f t="shared" si="9"/>
        <v>1</v>
      </c>
    </row>
    <row r="33" spans="1:29" s="32" customFormat="1" ht="42" customHeight="1" x14ac:dyDescent="0.25">
      <c r="A33" s="46" t="s">
        <v>87</v>
      </c>
      <c r="B33" s="47" t="s">
        <v>42</v>
      </c>
      <c r="C33" s="47">
        <v>20</v>
      </c>
      <c r="D33" s="47" t="s">
        <v>39</v>
      </c>
      <c r="E33" s="48" t="s">
        <v>88</v>
      </c>
      <c r="F33" s="49">
        <f>+F34+F35+F36</f>
        <v>3581381152</v>
      </c>
      <c r="G33" s="49">
        <f t="shared" ref="G33:K33" si="34">+G34+G35+G36</f>
        <v>0</v>
      </c>
      <c r="H33" s="49">
        <f t="shared" si="34"/>
        <v>0</v>
      </c>
      <c r="I33" s="49">
        <f t="shared" si="34"/>
        <v>0</v>
      </c>
      <c r="J33" s="49">
        <f t="shared" si="34"/>
        <v>0</v>
      </c>
      <c r="K33" s="49">
        <f t="shared" si="34"/>
        <v>0</v>
      </c>
      <c r="L33" s="50">
        <f t="shared" si="1"/>
        <v>0</v>
      </c>
      <c r="M33" s="49">
        <f>+M34+M35+M36</f>
        <v>3581381152</v>
      </c>
      <c r="N33" s="51">
        <f t="shared" si="3"/>
        <v>3.4935562480400593E-4</v>
      </c>
      <c r="O33" s="49">
        <f t="shared" ref="O33:X33" si="35">+O34+O35+O36</f>
        <v>0</v>
      </c>
      <c r="P33" s="49">
        <f t="shared" si="35"/>
        <v>3581381152</v>
      </c>
      <c r="Q33" s="49">
        <f t="shared" si="35"/>
        <v>0</v>
      </c>
      <c r="R33" s="49">
        <f t="shared" si="35"/>
        <v>1665218020.27</v>
      </c>
      <c r="S33" s="49">
        <f t="shared" si="35"/>
        <v>1916163131.73</v>
      </c>
      <c r="T33" s="49">
        <f t="shared" si="35"/>
        <v>1916163131.73</v>
      </c>
      <c r="U33" s="49">
        <f t="shared" si="35"/>
        <v>1665218020.27</v>
      </c>
      <c r="V33" s="49">
        <f t="shared" si="35"/>
        <v>0</v>
      </c>
      <c r="W33" s="49">
        <f t="shared" si="35"/>
        <v>1665218020.27</v>
      </c>
      <c r="X33" s="49">
        <f t="shared" si="35"/>
        <v>0</v>
      </c>
      <c r="Y33" s="52">
        <f t="shared" si="5"/>
        <v>0.46496531633894073</v>
      </c>
      <c r="Z33" s="52">
        <f t="shared" si="6"/>
        <v>0.46496531633894073</v>
      </c>
      <c r="AA33" s="52">
        <f t="shared" si="7"/>
        <v>0.46496531633894073</v>
      </c>
      <c r="AB33" s="52">
        <f t="shared" si="8"/>
        <v>1</v>
      </c>
      <c r="AC33" s="53">
        <f t="shared" si="9"/>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6">+F34+L34</f>
        <v>2327977181</v>
      </c>
      <c r="N34" s="59">
        <f t="shared" si="3"/>
        <v>2.2708890455391646E-4</v>
      </c>
      <c r="O34" s="57">
        <v>0</v>
      </c>
      <c r="P34" s="57">
        <v>2327977181</v>
      </c>
      <c r="Q34" s="57">
        <f t="shared" ref="Q34:Q40" si="37">M34-P34</f>
        <v>0</v>
      </c>
      <c r="R34" s="57">
        <v>1377377842.27</v>
      </c>
      <c r="S34" s="57">
        <f t="shared" ref="S34:S39" si="38">+M34-R34</f>
        <v>950599338.73000002</v>
      </c>
      <c r="T34" s="57">
        <f t="shared" ref="T34:T40" si="39">P34-R34</f>
        <v>950599338.73000002</v>
      </c>
      <c r="U34" s="57">
        <v>1377377842.27</v>
      </c>
      <c r="V34" s="57">
        <f t="shared" ref="V34:V40" si="40">+R34-U34</f>
        <v>0</v>
      </c>
      <c r="W34" s="57">
        <v>1377377842.27</v>
      </c>
      <c r="X34" s="60">
        <f t="shared" ref="X34:X40" si="41">+U34-W34</f>
        <v>0</v>
      </c>
      <c r="Y34" s="61">
        <f t="shared" si="5"/>
        <v>0.59166294820739485</v>
      </c>
      <c r="Z34" s="61">
        <f t="shared" si="6"/>
        <v>0.59166294820739485</v>
      </c>
      <c r="AA34" s="61">
        <f t="shared" si="7"/>
        <v>0.59166294820739485</v>
      </c>
      <c r="AB34" s="61">
        <f t="shared" si="8"/>
        <v>1</v>
      </c>
      <c r="AC34" s="62">
        <f t="shared" si="9"/>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6"/>
        <v>980776140</v>
      </c>
      <c r="N35" s="59">
        <f t="shared" si="3"/>
        <v>9.5672492438068541E-5</v>
      </c>
      <c r="O35" s="57">
        <v>0</v>
      </c>
      <c r="P35" s="57">
        <v>980776140</v>
      </c>
      <c r="Q35" s="57">
        <f t="shared" si="37"/>
        <v>0</v>
      </c>
      <c r="R35" s="57">
        <v>112139893</v>
      </c>
      <c r="S35" s="57">
        <f t="shared" si="38"/>
        <v>868636247</v>
      </c>
      <c r="T35" s="57">
        <f t="shared" si="39"/>
        <v>868636247</v>
      </c>
      <c r="U35" s="57">
        <v>112139893</v>
      </c>
      <c r="V35" s="57">
        <f t="shared" si="40"/>
        <v>0</v>
      </c>
      <c r="W35" s="57">
        <v>112139893</v>
      </c>
      <c r="X35" s="60">
        <f t="shared" si="41"/>
        <v>0</v>
      </c>
      <c r="Y35" s="61">
        <f t="shared" si="5"/>
        <v>0.11433790895443276</v>
      </c>
      <c r="Z35" s="61">
        <f t="shared" si="6"/>
        <v>0.11433790895443276</v>
      </c>
      <c r="AA35" s="61">
        <f t="shared" si="7"/>
        <v>0.11433790895443276</v>
      </c>
      <c r="AB35" s="61">
        <f t="shared" si="8"/>
        <v>1</v>
      </c>
      <c r="AC35" s="62">
        <f t="shared" si="9"/>
        <v>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6"/>
        <v>272627831</v>
      </c>
      <c r="N36" s="65">
        <f t="shared" si="3"/>
        <v>2.6594227812020922E-5</v>
      </c>
      <c r="O36" s="57">
        <v>0</v>
      </c>
      <c r="P36" s="57">
        <v>272627831</v>
      </c>
      <c r="Q36" s="57">
        <f t="shared" si="37"/>
        <v>0</v>
      </c>
      <c r="R36" s="57">
        <v>175700285</v>
      </c>
      <c r="S36" s="57">
        <f t="shared" si="38"/>
        <v>96927546</v>
      </c>
      <c r="T36" s="57">
        <f t="shared" si="39"/>
        <v>96927546</v>
      </c>
      <c r="U36" s="57">
        <v>175700285</v>
      </c>
      <c r="V36" s="57">
        <f t="shared" si="40"/>
        <v>0</v>
      </c>
      <c r="W36" s="57">
        <v>175700285</v>
      </c>
      <c r="X36" s="60">
        <f t="shared" si="41"/>
        <v>0</v>
      </c>
      <c r="Y36" s="61">
        <f t="shared" si="5"/>
        <v>0.64446936453820813</v>
      </c>
      <c r="Z36" s="61">
        <f t="shared" si="6"/>
        <v>0.64446936453820813</v>
      </c>
      <c r="AA36" s="61">
        <f t="shared" si="7"/>
        <v>0.64446936453820813</v>
      </c>
      <c r="AB36" s="61">
        <f t="shared" si="8"/>
        <v>1</v>
      </c>
      <c r="AC36" s="62">
        <f t="shared" si="9"/>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6"/>
        <v>2454985812</v>
      </c>
      <c r="N37" s="59">
        <f t="shared" si="3"/>
        <v>2.394783090197683E-4</v>
      </c>
      <c r="O37" s="57">
        <v>0</v>
      </c>
      <c r="P37" s="57">
        <v>2454985812</v>
      </c>
      <c r="Q37" s="57">
        <f t="shared" si="37"/>
        <v>0</v>
      </c>
      <c r="R37" s="57">
        <v>1791152666</v>
      </c>
      <c r="S37" s="57">
        <f t="shared" si="38"/>
        <v>663833146</v>
      </c>
      <c r="T37" s="57">
        <f t="shared" si="39"/>
        <v>663833146</v>
      </c>
      <c r="U37" s="57">
        <v>1791152666</v>
      </c>
      <c r="V37" s="57">
        <f t="shared" si="40"/>
        <v>0</v>
      </c>
      <c r="W37" s="57">
        <v>1791152666</v>
      </c>
      <c r="X37" s="60">
        <f t="shared" si="41"/>
        <v>0</v>
      </c>
      <c r="Y37" s="61">
        <f t="shared" si="5"/>
        <v>0.72959797048309782</v>
      </c>
      <c r="Z37" s="61">
        <f t="shared" si="6"/>
        <v>0.72959797048309782</v>
      </c>
      <c r="AA37" s="61">
        <f t="shared" si="7"/>
        <v>0.72959797048309782</v>
      </c>
      <c r="AB37" s="61">
        <f t="shared" si="8"/>
        <v>1</v>
      </c>
      <c r="AC37" s="62">
        <f t="shared" si="9"/>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6"/>
        <v>210019820</v>
      </c>
      <c r="N38" s="65">
        <f t="shared" si="3"/>
        <v>2.0486958054255392E-5</v>
      </c>
      <c r="O38" s="57">
        <v>0</v>
      </c>
      <c r="P38" s="57">
        <v>210019820</v>
      </c>
      <c r="Q38" s="57">
        <f t="shared" si="37"/>
        <v>0</v>
      </c>
      <c r="R38" s="57">
        <v>104618812</v>
      </c>
      <c r="S38" s="57">
        <f t="shared" si="38"/>
        <v>105401008</v>
      </c>
      <c r="T38" s="57">
        <f t="shared" si="39"/>
        <v>105401008</v>
      </c>
      <c r="U38" s="57">
        <v>104618812</v>
      </c>
      <c r="V38" s="57">
        <f t="shared" si="40"/>
        <v>0</v>
      </c>
      <c r="W38" s="57">
        <v>104618812</v>
      </c>
      <c r="X38" s="60">
        <f t="shared" si="41"/>
        <v>0</v>
      </c>
      <c r="Y38" s="61">
        <f t="shared" si="5"/>
        <v>0.49813780432722971</v>
      </c>
      <c r="Z38" s="61">
        <f t="shared" si="6"/>
        <v>0.49813780432722971</v>
      </c>
      <c r="AA38" s="61">
        <f t="shared" si="7"/>
        <v>0.49813780432722971</v>
      </c>
      <c r="AB38" s="61">
        <f t="shared" si="8"/>
        <v>1</v>
      </c>
      <c r="AC38" s="62">
        <f t="shared" si="9"/>
        <v>1</v>
      </c>
    </row>
    <row r="39" spans="1:29" s="32" customFormat="1" ht="51.75" customHeight="1" x14ac:dyDescent="0.25">
      <c r="A39" s="46" t="s">
        <v>99</v>
      </c>
      <c r="B39" s="47" t="s">
        <v>42</v>
      </c>
      <c r="C39" s="47">
        <v>20</v>
      </c>
      <c r="D39" s="47" t="s">
        <v>39</v>
      </c>
      <c r="E39" s="48" t="s">
        <v>100</v>
      </c>
      <c r="F39" s="50">
        <v>6357911050</v>
      </c>
      <c r="G39" s="50">
        <f>+G40</f>
        <v>0</v>
      </c>
      <c r="H39" s="50">
        <f t="shared" ref="H39:K39" si="42">+H40</f>
        <v>0</v>
      </c>
      <c r="I39" s="50">
        <f t="shared" si="42"/>
        <v>0</v>
      </c>
      <c r="J39" s="50">
        <f t="shared" si="42"/>
        <v>0</v>
      </c>
      <c r="K39" s="50">
        <f t="shared" si="42"/>
        <v>0</v>
      </c>
      <c r="L39" s="50">
        <f t="shared" si="1"/>
        <v>0</v>
      </c>
      <c r="M39" s="49">
        <f>+F39+L39</f>
        <v>6357911050</v>
      </c>
      <c r="N39" s="51">
        <f t="shared" si="3"/>
        <v>6.2019983158749905E-4</v>
      </c>
      <c r="O39" s="50">
        <v>6357911050</v>
      </c>
      <c r="P39" s="50">
        <f>+P40</f>
        <v>0</v>
      </c>
      <c r="Q39" s="50">
        <f t="shared" si="37"/>
        <v>6357911050</v>
      </c>
      <c r="R39" s="50">
        <f>+R40</f>
        <v>0</v>
      </c>
      <c r="S39" s="50">
        <f t="shared" si="38"/>
        <v>6357911050</v>
      </c>
      <c r="T39" s="50">
        <f t="shared" si="39"/>
        <v>0</v>
      </c>
      <c r="U39" s="50">
        <f>+U40</f>
        <v>0</v>
      </c>
      <c r="V39" s="50">
        <f t="shared" si="40"/>
        <v>0</v>
      </c>
      <c r="W39" s="50">
        <f>+W40</f>
        <v>0</v>
      </c>
      <c r="X39" s="66">
        <f t="shared" si="41"/>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7"/>
        <v>0</v>
      </c>
      <c r="R40" s="57">
        <v>0</v>
      </c>
      <c r="S40" s="57">
        <f>+M40-R40</f>
        <v>0</v>
      </c>
      <c r="T40" s="57">
        <f t="shared" si="39"/>
        <v>0</v>
      </c>
      <c r="U40" s="57">
        <v>0</v>
      </c>
      <c r="V40" s="57">
        <f t="shared" si="40"/>
        <v>0</v>
      </c>
      <c r="W40" s="57">
        <v>0</v>
      </c>
      <c r="X40" s="60">
        <f t="shared" si="41"/>
        <v>0</v>
      </c>
      <c r="Y40" s="61" t="s">
        <v>613</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3">+F42+F51</f>
        <v>22397242000</v>
      </c>
      <c r="G41" s="50">
        <f t="shared" si="43"/>
        <v>0</v>
      </c>
      <c r="H41" s="50">
        <f t="shared" si="43"/>
        <v>0</v>
      </c>
      <c r="I41" s="50">
        <f t="shared" si="43"/>
        <v>0</v>
      </c>
      <c r="J41" s="50">
        <f t="shared" si="43"/>
        <v>6586685223</v>
      </c>
      <c r="K41" s="50">
        <f t="shared" si="43"/>
        <v>663030863</v>
      </c>
      <c r="L41" s="50">
        <f t="shared" si="1"/>
        <v>5923654360</v>
      </c>
      <c r="M41" s="50">
        <f t="shared" ref="M41" si="44">+M42+M51</f>
        <v>28320896360</v>
      </c>
      <c r="N41" s="51">
        <f t="shared" si="3"/>
        <v>2.7626393346410556E-3</v>
      </c>
      <c r="O41" s="50">
        <f t="shared" ref="O41:X41" si="45">+O42+O51</f>
        <v>0</v>
      </c>
      <c r="P41" s="50">
        <f t="shared" si="45"/>
        <v>23780714987.750004</v>
      </c>
      <c r="Q41" s="50">
        <f t="shared" si="45"/>
        <v>4540181372.250001</v>
      </c>
      <c r="R41" s="50">
        <f t="shared" si="45"/>
        <v>23458232462.91</v>
      </c>
      <c r="S41" s="50">
        <f t="shared" si="45"/>
        <v>4862663897.0900002</v>
      </c>
      <c r="T41" s="50">
        <f t="shared" si="45"/>
        <v>322482524.83999974</v>
      </c>
      <c r="U41" s="50">
        <f t="shared" si="45"/>
        <v>12599541379.74</v>
      </c>
      <c r="V41" s="50">
        <f t="shared" si="45"/>
        <v>10858691083.17</v>
      </c>
      <c r="W41" s="50">
        <f t="shared" si="45"/>
        <v>12125796271.440001</v>
      </c>
      <c r="X41" s="50">
        <f t="shared" si="45"/>
        <v>473745108.29999995</v>
      </c>
      <c r="Y41" s="52">
        <f t="shared" ref="Y41:Y47" si="46">+R41/M41</f>
        <v>0.82830120080669645</v>
      </c>
      <c r="Z41" s="52">
        <f t="shared" ref="Z41:Z47" si="47">+U41/M41</f>
        <v>0.44488497890679052</v>
      </c>
      <c r="AA41" s="52">
        <f t="shared" ref="AA41:AA47" si="48">+W41/M41</f>
        <v>0.42815722063678358</v>
      </c>
      <c r="AB41" s="52">
        <f t="shared" ref="AB41" si="49">+U41/R41</f>
        <v>0.53710531685033114</v>
      </c>
      <c r="AC41" s="53">
        <f t="shared" ref="AC41" si="50">+W41/U41</f>
        <v>0.96239981329306323</v>
      </c>
    </row>
    <row r="42" spans="1:29" ht="42" customHeight="1" x14ac:dyDescent="0.25">
      <c r="A42" s="46" t="s">
        <v>105</v>
      </c>
      <c r="B42" s="47" t="s">
        <v>42</v>
      </c>
      <c r="C42" s="47">
        <v>20</v>
      </c>
      <c r="D42" s="47" t="s">
        <v>39</v>
      </c>
      <c r="E42" s="48" t="s">
        <v>106</v>
      </c>
      <c r="F42" s="50">
        <f>+F43</f>
        <v>567000000</v>
      </c>
      <c r="G42" s="50">
        <f t="shared" ref="G42:X42" si="51">+G43</f>
        <v>0</v>
      </c>
      <c r="H42" s="50">
        <f t="shared" si="51"/>
        <v>0</v>
      </c>
      <c r="I42" s="50">
        <f t="shared" si="51"/>
        <v>0</v>
      </c>
      <c r="J42" s="50">
        <f t="shared" si="51"/>
        <v>175000000</v>
      </c>
      <c r="K42" s="50">
        <f t="shared" si="51"/>
        <v>510000000</v>
      </c>
      <c r="L42" s="50">
        <f t="shared" si="1"/>
        <v>-335000000</v>
      </c>
      <c r="M42" s="50">
        <f t="shared" si="51"/>
        <v>232000000</v>
      </c>
      <c r="N42" s="68">
        <f t="shared" si="3"/>
        <v>2.2631074860397704E-5</v>
      </c>
      <c r="O42" s="50">
        <f t="shared" si="51"/>
        <v>0</v>
      </c>
      <c r="P42" s="50">
        <f t="shared" si="51"/>
        <v>200000</v>
      </c>
      <c r="Q42" s="50">
        <f t="shared" si="51"/>
        <v>231800000</v>
      </c>
      <c r="R42" s="50">
        <f t="shared" si="51"/>
        <v>0</v>
      </c>
      <c r="S42" s="50">
        <f t="shared" si="51"/>
        <v>232000000</v>
      </c>
      <c r="T42" s="50">
        <f t="shared" si="51"/>
        <v>200000</v>
      </c>
      <c r="U42" s="50">
        <f t="shared" si="51"/>
        <v>0</v>
      </c>
      <c r="V42" s="50">
        <f t="shared" si="51"/>
        <v>0</v>
      </c>
      <c r="W42" s="50">
        <f t="shared" si="51"/>
        <v>0</v>
      </c>
      <c r="X42" s="50">
        <f t="shared" si="51"/>
        <v>0</v>
      </c>
      <c r="Y42" s="52">
        <f t="shared" si="46"/>
        <v>0</v>
      </c>
      <c r="Z42" s="52">
        <f t="shared" si="47"/>
        <v>0</v>
      </c>
      <c r="AA42" s="52">
        <f t="shared" si="48"/>
        <v>0</v>
      </c>
      <c r="AB42" s="52" t="s">
        <v>41</v>
      </c>
      <c r="AC42" s="53" t="s">
        <v>41</v>
      </c>
    </row>
    <row r="43" spans="1:29" ht="42" customHeight="1" x14ac:dyDescent="0.25">
      <c r="A43" s="46" t="s">
        <v>107</v>
      </c>
      <c r="B43" s="47" t="s">
        <v>42</v>
      </c>
      <c r="C43" s="47">
        <v>20</v>
      </c>
      <c r="D43" s="47" t="s">
        <v>39</v>
      </c>
      <c r="E43" s="48" t="s">
        <v>108</v>
      </c>
      <c r="F43" s="50">
        <f>+F46+F49+F44</f>
        <v>567000000</v>
      </c>
      <c r="G43" s="50">
        <f t="shared" ref="G43:R43" si="52">+G46+G49+G44</f>
        <v>0</v>
      </c>
      <c r="H43" s="50">
        <f t="shared" si="52"/>
        <v>0</v>
      </c>
      <c r="I43" s="50">
        <f t="shared" si="52"/>
        <v>0</v>
      </c>
      <c r="J43" s="50">
        <f t="shared" si="52"/>
        <v>175000000</v>
      </c>
      <c r="K43" s="50">
        <f t="shared" si="52"/>
        <v>510000000</v>
      </c>
      <c r="L43" s="50">
        <f t="shared" si="1"/>
        <v>-335000000</v>
      </c>
      <c r="M43" s="50">
        <f t="shared" si="52"/>
        <v>232000000</v>
      </c>
      <c r="N43" s="68">
        <f t="shared" si="3"/>
        <v>2.2631074860397704E-5</v>
      </c>
      <c r="O43" s="50">
        <f t="shared" si="52"/>
        <v>0</v>
      </c>
      <c r="P43" s="50">
        <f t="shared" si="52"/>
        <v>200000</v>
      </c>
      <c r="Q43" s="50">
        <f t="shared" si="52"/>
        <v>231800000</v>
      </c>
      <c r="R43" s="50">
        <f t="shared" si="52"/>
        <v>0</v>
      </c>
      <c r="S43" s="50">
        <f>+S46+S49+S44</f>
        <v>232000000</v>
      </c>
      <c r="T43" s="50">
        <f t="shared" ref="T43:X43" si="53">+T46+T49+T44</f>
        <v>200000</v>
      </c>
      <c r="U43" s="50">
        <f t="shared" si="53"/>
        <v>0</v>
      </c>
      <c r="V43" s="50">
        <f t="shared" si="53"/>
        <v>0</v>
      </c>
      <c r="W43" s="50">
        <f t="shared" si="53"/>
        <v>0</v>
      </c>
      <c r="X43" s="50">
        <f t="shared" si="53"/>
        <v>0</v>
      </c>
      <c r="Y43" s="52">
        <f t="shared" si="46"/>
        <v>0</v>
      </c>
      <c r="Z43" s="52">
        <f t="shared" si="47"/>
        <v>0</v>
      </c>
      <c r="AA43" s="52">
        <f t="shared" si="48"/>
        <v>0</v>
      </c>
      <c r="AB43" s="52" t="s">
        <v>41</v>
      </c>
      <c r="AC43" s="53" t="s">
        <v>41</v>
      </c>
    </row>
    <row r="44" spans="1:29" ht="66" customHeight="1" x14ac:dyDescent="0.25">
      <c r="A44" s="46" t="s">
        <v>630</v>
      </c>
      <c r="B44" s="47" t="s">
        <v>42</v>
      </c>
      <c r="C44" s="47">
        <v>20</v>
      </c>
      <c r="D44" s="47" t="s">
        <v>39</v>
      </c>
      <c r="E44" s="48" t="s">
        <v>631</v>
      </c>
      <c r="F44" s="50">
        <f>+F45</f>
        <v>0</v>
      </c>
      <c r="G44" s="50">
        <f t="shared" ref="G44:X44" si="54">+G45</f>
        <v>0</v>
      </c>
      <c r="H44" s="50">
        <f t="shared" si="54"/>
        <v>0</v>
      </c>
      <c r="I44" s="50">
        <f t="shared" si="54"/>
        <v>0</v>
      </c>
      <c r="J44" s="50">
        <f t="shared" si="54"/>
        <v>175000000</v>
      </c>
      <c r="K44" s="50">
        <f t="shared" si="54"/>
        <v>0</v>
      </c>
      <c r="L44" s="50">
        <f t="shared" si="1"/>
        <v>175000000</v>
      </c>
      <c r="M44" s="50">
        <f t="shared" si="54"/>
        <v>175000000</v>
      </c>
      <c r="N44" s="68">
        <f t="shared" si="3"/>
        <v>1.707085388176551E-5</v>
      </c>
      <c r="O44" s="50">
        <f t="shared" si="54"/>
        <v>0</v>
      </c>
      <c r="P44" s="50">
        <f t="shared" si="54"/>
        <v>0</v>
      </c>
      <c r="Q44" s="50">
        <f t="shared" si="54"/>
        <v>175000000</v>
      </c>
      <c r="R44" s="50">
        <f t="shared" si="54"/>
        <v>0</v>
      </c>
      <c r="S44" s="50">
        <f t="shared" si="54"/>
        <v>175000000</v>
      </c>
      <c r="T44" s="50">
        <f t="shared" si="54"/>
        <v>0</v>
      </c>
      <c r="U44" s="50">
        <f t="shared" si="54"/>
        <v>0</v>
      </c>
      <c r="V44" s="50">
        <f t="shared" si="54"/>
        <v>0</v>
      </c>
      <c r="W44" s="50">
        <f t="shared" si="54"/>
        <v>0</v>
      </c>
      <c r="X44" s="50">
        <f t="shared" si="54"/>
        <v>0</v>
      </c>
      <c r="Y44" s="52">
        <f t="shared" si="46"/>
        <v>0</v>
      </c>
      <c r="Z44" s="52">
        <f t="shared" si="47"/>
        <v>0</v>
      </c>
      <c r="AA44" s="52">
        <f t="shared" si="48"/>
        <v>0</v>
      </c>
      <c r="AB44" s="52" t="s">
        <v>41</v>
      </c>
      <c r="AC44" s="53" t="s">
        <v>41</v>
      </c>
    </row>
    <row r="45" spans="1:29" ht="66" customHeight="1" x14ac:dyDescent="0.25">
      <c r="A45" s="54" t="s">
        <v>632</v>
      </c>
      <c r="B45" s="55" t="s">
        <v>42</v>
      </c>
      <c r="C45" s="55">
        <v>20</v>
      </c>
      <c r="D45" s="55" t="s">
        <v>39</v>
      </c>
      <c r="E45" s="69" t="s">
        <v>633</v>
      </c>
      <c r="F45" s="57">
        <v>0</v>
      </c>
      <c r="G45" s="57">
        <v>0</v>
      </c>
      <c r="H45" s="57">
        <v>0</v>
      </c>
      <c r="I45" s="57">
        <v>0</v>
      </c>
      <c r="J45" s="57">
        <v>175000000</v>
      </c>
      <c r="K45" s="57">
        <v>0</v>
      </c>
      <c r="L45" s="57">
        <f t="shared" si="1"/>
        <v>175000000</v>
      </c>
      <c r="M45" s="58">
        <f>+F45+L45</f>
        <v>175000000</v>
      </c>
      <c r="N45" s="64">
        <f t="shared" si="3"/>
        <v>1.707085388176551E-5</v>
      </c>
      <c r="O45" s="57">
        <v>0</v>
      </c>
      <c r="P45" s="57">
        <v>0</v>
      </c>
      <c r="Q45" s="57">
        <f t="shared" ref="Q45" si="55">M45-P45</f>
        <v>175000000</v>
      </c>
      <c r="R45" s="57">
        <v>0</v>
      </c>
      <c r="S45" s="57">
        <f t="shared" ref="S45" si="56">+M45-R45</f>
        <v>175000000</v>
      </c>
      <c r="T45" s="57">
        <f>P45-R45</f>
        <v>0</v>
      </c>
      <c r="U45" s="57">
        <v>0</v>
      </c>
      <c r="V45" s="57">
        <f t="shared" ref="V45" si="57">+R45-U45</f>
        <v>0</v>
      </c>
      <c r="W45" s="57">
        <v>0</v>
      </c>
      <c r="X45" s="60">
        <f t="shared" ref="X45" si="58">+U45-W45</f>
        <v>0</v>
      </c>
      <c r="Y45" s="61">
        <f t="shared" si="46"/>
        <v>0</v>
      </c>
      <c r="Z45" s="61">
        <f t="shared" si="47"/>
        <v>0</v>
      </c>
      <c r="AA45" s="61">
        <f t="shared" si="48"/>
        <v>0</v>
      </c>
      <c r="AB45" s="61" t="s">
        <v>41</v>
      </c>
      <c r="AC45" s="62" t="s">
        <v>41</v>
      </c>
    </row>
    <row r="46" spans="1:29" ht="66" customHeight="1" x14ac:dyDescent="0.25">
      <c r="A46" s="46" t="s">
        <v>109</v>
      </c>
      <c r="B46" s="47" t="s">
        <v>42</v>
      </c>
      <c r="C46" s="47">
        <v>20</v>
      </c>
      <c r="D46" s="47" t="s">
        <v>39</v>
      </c>
      <c r="E46" s="48" t="s">
        <v>110</v>
      </c>
      <c r="F46" s="50">
        <f>SUM(F47:F48)</f>
        <v>537000000</v>
      </c>
      <c r="G46" s="50">
        <f t="shared" ref="G46:K46" si="59">+G47+G48</f>
        <v>0</v>
      </c>
      <c r="H46" s="50">
        <f t="shared" si="59"/>
        <v>0</v>
      </c>
      <c r="I46" s="50">
        <f t="shared" si="59"/>
        <v>0</v>
      </c>
      <c r="J46" s="50">
        <f t="shared" si="59"/>
        <v>0</v>
      </c>
      <c r="K46" s="50">
        <f t="shared" si="59"/>
        <v>510000000</v>
      </c>
      <c r="L46" s="50">
        <f t="shared" si="1"/>
        <v>-510000000</v>
      </c>
      <c r="M46" s="50">
        <f>+M47+M48</f>
        <v>27000000</v>
      </c>
      <c r="N46" s="68">
        <f t="shared" si="3"/>
        <v>2.63378888461525E-6</v>
      </c>
      <c r="O46" s="50">
        <f t="shared" ref="O46:X46" si="60">+O47+O48</f>
        <v>0</v>
      </c>
      <c r="P46" s="50">
        <f t="shared" si="60"/>
        <v>0</v>
      </c>
      <c r="Q46" s="50">
        <f t="shared" si="60"/>
        <v>27000000</v>
      </c>
      <c r="R46" s="50">
        <f t="shared" si="60"/>
        <v>0</v>
      </c>
      <c r="S46" s="50">
        <f t="shared" si="60"/>
        <v>27000000</v>
      </c>
      <c r="T46" s="50">
        <f t="shared" si="60"/>
        <v>0</v>
      </c>
      <c r="U46" s="50">
        <f t="shared" si="60"/>
        <v>0</v>
      </c>
      <c r="V46" s="50">
        <f t="shared" si="60"/>
        <v>0</v>
      </c>
      <c r="W46" s="50">
        <f t="shared" si="60"/>
        <v>0</v>
      </c>
      <c r="X46" s="50">
        <f t="shared" si="60"/>
        <v>0</v>
      </c>
      <c r="Y46" s="52">
        <f t="shared" si="46"/>
        <v>0</v>
      </c>
      <c r="Z46" s="52">
        <f t="shared" si="47"/>
        <v>0</v>
      </c>
      <c r="AA46" s="52">
        <f t="shared" si="48"/>
        <v>0</v>
      </c>
      <c r="AB46" s="52" t="s">
        <v>41</v>
      </c>
      <c r="AC46" s="53" t="s">
        <v>41</v>
      </c>
    </row>
    <row r="47" spans="1:29" ht="66" customHeight="1" x14ac:dyDescent="0.25">
      <c r="A47" s="54" t="s">
        <v>111</v>
      </c>
      <c r="B47" s="55" t="s">
        <v>42</v>
      </c>
      <c r="C47" s="55">
        <v>20</v>
      </c>
      <c r="D47" s="55" t="s">
        <v>39</v>
      </c>
      <c r="E47" s="69" t="s">
        <v>112</v>
      </c>
      <c r="F47" s="57">
        <v>27000000</v>
      </c>
      <c r="G47" s="57">
        <v>0</v>
      </c>
      <c r="H47" s="57">
        <v>0</v>
      </c>
      <c r="I47" s="57">
        <v>0</v>
      </c>
      <c r="J47" s="57">
        <v>0</v>
      </c>
      <c r="K47" s="57">
        <v>0</v>
      </c>
      <c r="L47" s="57">
        <f t="shared" si="1"/>
        <v>0</v>
      </c>
      <c r="M47" s="58">
        <f>+F47+L47</f>
        <v>27000000</v>
      </c>
      <c r="N47" s="64">
        <f t="shared" si="3"/>
        <v>2.63378888461525E-6</v>
      </c>
      <c r="O47" s="57">
        <v>0</v>
      </c>
      <c r="P47" s="57">
        <v>0</v>
      </c>
      <c r="Q47" s="57">
        <f t="shared" ref="Q47:Q48" si="61">M47-P47</f>
        <v>27000000</v>
      </c>
      <c r="R47" s="57">
        <v>0</v>
      </c>
      <c r="S47" s="57">
        <f t="shared" ref="S47:S48" si="62">+M47-R47</f>
        <v>27000000</v>
      </c>
      <c r="T47" s="57">
        <f>P47-R47</f>
        <v>0</v>
      </c>
      <c r="U47" s="57">
        <v>0</v>
      </c>
      <c r="V47" s="57">
        <f t="shared" ref="V47:V48" si="63">+R47-U47</f>
        <v>0</v>
      </c>
      <c r="W47" s="57">
        <v>0</v>
      </c>
      <c r="X47" s="60">
        <f t="shared" ref="X47:X48" si="64">+U47-W47</f>
        <v>0</v>
      </c>
      <c r="Y47" s="61">
        <f t="shared" si="46"/>
        <v>0</v>
      </c>
      <c r="Z47" s="61">
        <f t="shared" si="47"/>
        <v>0</v>
      </c>
      <c r="AA47" s="61">
        <f t="shared" si="48"/>
        <v>0</v>
      </c>
      <c r="AB47" s="61" t="s">
        <v>41</v>
      </c>
      <c r="AC47" s="62" t="s">
        <v>41</v>
      </c>
    </row>
    <row r="48" spans="1:29" ht="42" customHeight="1" x14ac:dyDescent="0.25">
      <c r="A48" s="54" t="s">
        <v>113</v>
      </c>
      <c r="B48" s="55" t="s">
        <v>42</v>
      </c>
      <c r="C48" s="55">
        <v>20</v>
      </c>
      <c r="D48" s="55" t="s">
        <v>39</v>
      </c>
      <c r="E48" s="69" t="s">
        <v>114</v>
      </c>
      <c r="F48" s="57">
        <v>510000000</v>
      </c>
      <c r="G48" s="57">
        <v>0</v>
      </c>
      <c r="H48" s="57">
        <v>0</v>
      </c>
      <c r="I48" s="57">
        <v>0</v>
      </c>
      <c r="J48" s="57"/>
      <c r="K48" s="57">
        <v>510000000</v>
      </c>
      <c r="L48" s="57">
        <f t="shared" si="1"/>
        <v>-510000000</v>
      </c>
      <c r="M48" s="58">
        <f t="shared" ref="M48" si="65">+F48+L48</f>
        <v>0</v>
      </c>
      <c r="N48" s="64">
        <f t="shared" si="3"/>
        <v>0</v>
      </c>
      <c r="O48" s="57">
        <v>0</v>
      </c>
      <c r="P48" s="57">
        <v>0</v>
      </c>
      <c r="Q48" s="57">
        <f t="shared" si="61"/>
        <v>0</v>
      </c>
      <c r="R48" s="57">
        <v>0</v>
      </c>
      <c r="S48" s="57">
        <f t="shared" si="62"/>
        <v>0</v>
      </c>
      <c r="T48" s="57">
        <f t="shared" ref="T48" si="66">P48-R48</f>
        <v>0</v>
      </c>
      <c r="U48" s="57">
        <v>0</v>
      </c>
      <c r="V48" s="57">
        <f t="shared" si="63"/>
        <v>0</v>
      </c>
      <c r="W48" s="57">
        <v>0</v>
      </c>
      <c r="X48" s="60">
        <f t="shared" si="64"/>
        <v>0</v>
      </c>
      <c r="Y48" s="61" t="s">
        <v>41</v>
      </c>
      <c r="Z48" s="61" t="s">
        <v>41</v>
      </c>
      <c r="AA48" s="61" t="s">
        <v>41</v>
      </c>
      <c r="AB48" s="61" t="s">
        <v>41</v>
      </c>
      <c r="AC48" s="62" t="s">
        <v>41</v>
      </c>
    </row>
    <row r="49" spans="1:29" ht="66" customHeight="1" x14ac:dyDescent="0.25">
      <c r="A49" s="46" t="s">
        <v>115</v>
      </c>
      <c r="B49" s="47" t="s">
        <v>42</v>
      </c>
      <c r="C49" s="47">
        <v>20</v>
      </c>
      <c r="D49" s="47" t="s">
        <v>39</v>
      </c>
      <c r="E49" s="48" t="s">
        <v>116</v>
      </c>
      <c r="F49" s="50">
        <f>SUM(F50)</f>
        <v>30000000</v>
      </c>
      <c r="G49" s="50">
        <f t="shared" ref="G49:X49" si="67">+G50</f>
        <v>0</v>
      </c>
      <c r="H49" s="50">
        <f t="shared" si="67"/>
        <v>0</v>
      </c>
      <c r="I49" s="50">
        <f t="shared" si="67"/>
        <v>0</v>
      </c>
      <c r="J49" s="50">
        <f t="shared" si="67"/>
        <v>0</v>
      </c>
      <c r="K49" s="50">
        <f t="shared" si="67"/>
        <v>0</v>
      </c>
      <c r="L49" s="50">
        <f t="shared" si="1"/>
        <v>0</v>
      </c>
      <c r="M49" s="50">
        <f t="shared" si="67"/>
        <v>30000000</v>
      </c>
      <c r="N49" s="68">
        <f t="shared" si="3"/>
        <v>2.9264320940169447E-6</v>
      </c>
      <c r="O49" s="50">
        <f t="shared" si="67"/>
        <v>0</v>
      </c>
      <c r="P49" s="50">
        <f t="shared" si="67"/>
        <v>200000</v>
      </c>
      <c r="Q49" s="50">
        <f t="shared" si="67"/>
        <v>29800000</v>
      </c>
      <c r="R49" s="50">
        <f t="shared" si="67"/>
        <v>0</v>
      </c>
      <c r="S49" s="50">
        <f t="shared" si="67"/>
        <v>30000000</v>
      </c>
      <c r="T49" s="50">
        <f t="shared" si="67"/>
        <v>200000</v>
      </c>
      <c r="U49" s="50">
        <f t="shared" si="67"/>
        <v>0</v>
      </c>
      <c r="V49" s="50">
        <f t="shared" si="67"/>
        <v>0</v>
      </c>
      <c r="W49" s="50">
        <f t="shared" si="67"/>
        <v>0</v>
      </c>
      <c r="X49" s="50">
        <f t="shared" si="67"/>
        <v>0</v>
      </c>
      <c r="Y49" s="52">
        <f t="shared" si="5"/>
        <v>0</v>
      </c>
      <c r="Z49" s="52">
        <f t="shared" si="6"/>
        <v>0</v>
      </c>
      <c r="AA49" s="52">
        <f t="shared" si="7"/>
        <v>0</v>
      </c>
      <c r="AB49" s="52" t="s">
        <v>41</v>
      </c>
      <c r="AC49" s="53" t="s">
        <v>41</v>
      </c>
    </row>
    <row r="50" spans="1:29" ht="66" customHeight="1" x14ac:dyDescent="0.25">
      <c r="A50" s="54" t="s">
        <v>117</v>
      </c>
      <c r="B50" s="55" t="s">
        <v>42</v>
      </c>
      <c r="C50" s="55">
        <v>20</v>
      </c>
      <c r="D50" s="55" t="s">
        <v>39</v>
      </c>
      <c r="E50" s="69" t="s">
        <v>118</v>
      </c>
      <c r="F50" s="57">
        <v>30000000</v>
      </c>
      <c r="G50" s="57">
        <v>0</v>
      </c>
      <c r="H50" s="57">
        <v>0</v>
      </c>
      <c r="I50" s="57">
        <v>0</v>
      </c>
      <c r="J50" s="57">
        <v>0</v>
      </c>
      <c r="K50" s="57">
        <v>0</v>
      </c>
      <c r="L50" s="57">
        <f t="shared" si="1"/>
        <v>0</v>
      </c>
      <c r="M50" s="58">
        <f>+F50+L50</f>
        <v>30000000</v>
      </c>
      <c r="N50" s="64">
        <f t="shared" si="3"/>
        <v>2.9264320940169447E-6</v>
      </c>
      <c r="O50" s="57">
        <v>0</v>
      </c>
      <c r="P50" s="57">
        <v>200000</v>
      </c>
      <c r="Q50" s="57">
        <f t="shared" ref="Q50" si="68">M50-P50</f>
        <v>29800000</v>
      </c>
      <c r="R50" s="57">
        <v>0</v>
      </c>
      <c r="S50" s="57">
        <f>+M50-R50</f>
        <v>30000000</v>
      </c>
      <c r="T50" s="57">
        <f>P50-R50</f>
        <v>200000</v>
      </c>
      <c r="U50" s="57">
        <v>0</v>
      </c>
      <c r="V50" s="57">
        <f t="shared" ref="V50" si="69">+R50-U50</f>
        <v>0</v>
      </c>
      <c r="W50" s="57">
        <v>0</v>
      </c>
      <c r="X50" s="60">
        <f t="shared" ref="X50" si="70">+U50-W50</f>
        <v>0</v>
      </c>
      <c r="Y50" s="61">
        <f t="shared" si="5"/>
        <v>0</v>
      </c>
      <c r="Z50" s="61">
        <f t="shared" si="6"/>
        <v>0</v>
      </c>
      <c r="AA50" s="61">
        <f t="shared" si="7"/>
        <v>0</v>
      </c>
      <c r="AB50" s="61" t="s">
        <v>41</v>
      </c>
      <c r="AC50" s="62" t="s">
        <v>41</v>
      </c>
    </row>
    <row r="51" spans="1:29" ht="42" customHeight="1" x14ac:dyDescent="0.25">
      <c r="A51" s="46" t="s">
        <v>119</v>
      </c>
      <c r="B51" s="47" t="s">
        <v>42</v>
      </c>
      <c r="C51" s="47">
        <v>20</v>
      </c>
      <c r="D51" s="47" t="s">
        <v>39</v>
      </c>
      <c r="E51" s="48" t="s">
        <v>120</v>
      </c>
      <c r="F51" s="50">
        <f t="shared" ref="F51:K51" si="71">+F52+F69</f>
        <v>21830242000</v>
      </c>
      <c r="G51" s="50">
        <f t="shared" si="71"/>
        <v>0</v>
      </c>
      <c r="H51" s="50">
        <f t="shared" si="71"/>
        <v>0</v>
      </c>
      <c r="I51" s="50">
        <f t="shared" si="71"/>
        <v>0</v>
      </c>
      <c r="J51" s="50">
        <f t="shared" si="71"/>
        <v>6411685223</v>
      </c>
      <c r="K51" s="50">
        <f t="shared" si="71"/>
        <v>153030863</v>
      </c>
      <c r="L51" s="50">
        <f t="shared" si="1"/>
        <v>6258654360</v>
      </c>
      <c r="M51" s="50">
        <f t="shared" ref="M51" si="72">+M52+M69</f>
        <v>28088896360</v>
      </c>
      <c r="N51" s="51">
        <f t="shared" si="3"/>
        <v>2.7400082597806579E-3</v>
      </c>
      <c r="O51" s="50">
        <f t="shared" ref="O51:X51" si="73">+O52+O69</f>
        <v>0</v>
      </c>
      <c r="P51" s="50">
        <f t="shared" si="73"/>
        <v>23780514987.750004</v>
      </c>
      <c r="Q51" s="50">
        <f t="shared" si="73"/>
        <v>4308381372.250001</v>
      </c>
      <c r="R51" s="50">
        <f t="shared" si="73"/>
        <v>23458232462.91</v>
      </c>
      <c r="S51" s="50">
        <f t="shared" si="73"/>
        <v>4630663897.0900002</v>
      </c>
      <c r="T51" s="50">
        <f t="shared" si="73"/>
        <v>322282524.83999974</v>
      </c>
      <c r="U51" s="50">
        <f t="shared" si="73"/>
        <v>12599541379.74</v>
      </c>
      <c r="V51" s="50">
        <f t="shared" si="73"/>
        <v>10858691083.17</v>
      </c>
      <c r="W51" s="50">
        <f t="shared" si="73"/>
        <v>12125796271.440001</v>
      </c>
      <c r="X51" s="50">
        <f t="shared" si="73"/>
        <v>473745108.29999995</v>
      </c>
      <c r="Y51" s="52">
        <f t="shared" si="5"/>
        <v>0.83514254751267847</v>
      </c>
      <c r="Z51" s="52">
        <f t="shared" si="6"/>
        <v>0.4485595025969899</v>
      </c>
      <c r="AA51" s="52">
        <f t="shared" si="7"/>
        <v>0.4316935815501724</v>
      </c>
      <c r="AB51" s="52">
        <f t="shared" si="8"/>
        <v>0.53710531685033114</v>
      </c>
      <c r="AC51" s="53">
        <f t="shared" si="9"/>
        <v>0.96239981329306323</v>
      </c>
    </row>
    <row r="52" spans="1:29" ht="42" customHeight="1" x14ac:dyDescent="0.25">
      <c r="A52" s="46" t="s">
        <v>121</v>
      </c>
      <c r="B52" s="47" t="s">
        <v>42</v>
      </c>
      <c r="C52" s="47">
        <v>20</v>
      </c>
      <c r="D52" s="47" t="s">
        <v>39</v>
      </c>
      <c r="E52" s="48" t="s">
        <v>122</v>
      </c>
      <c r="F52" s="50">
        <f t="shared" ref="F52:K52" si="74">+F53+F57+F64</f>
        <v>397971097</v>
      </c>
      <c r="G52" s="50">
        <f t="shared" si="74"/>
        <v>0</v>
      </c>
      <c r="H52" s="50">
        <f t="shared" si="74"/>
        <v>0</v>
      </c>
      <c r="I52" s="50">
        <f t="shared" si="74"/>
        <v>0</v>
      </c>
      <c r="J52" s="50">
        <f t="shared" si="74"/>
        <v>182942947</v>
      </c>
      <c r="K52" s="50">
        <f t="shared" si="74"/>
        <v>49113625</v>
      </c>
      <c r="L52" s="50">
        <f t="shared" si="1"/>
        <v>133829322</v>
      </c>
      <c r="M52" s="50">
        <f t="shared" ref="M52" si="75">+M53+M57+M64</f>
        <v>531800419</v>
      </c>
      <c r="N52" s="70">
        <f t="shared" si="3"/>
        <v>5.1875927125775288E-5</v>
      </c>
      <c r="O52" s="50">
        <f t="shared" ref="O52:X52" si="76">+O53+O57+O64</f>
        <v>0</v>
      </c>
      <c r="P52" s="50">
        <f t="shared" si="76"/>
        <v>397248463.09000003</v>
      </c>
      <c r="Q52" s="50">
        <f t="shared" si="76"/>
        <v>134551955.91000003</v>
      </c>
      <c r="R52" s="50">
        <f t="shared" si="76"/>
        <v>381347310.12</v>
      </c>
      <c r="S52" s="50">
        <f t="shared" si="76"/>
        <v>150453108.88</v>
      </c>
      <c r="T52" s="50">
        <f t="shared" si="76"/>
        <v>15901152.96999998</v>
      </c>
      <c r="U52" s="50">
        <f t="shared" si="76"/>
        <v>155578216.74000001</v>
      </c>
      <c r="V52" s="50">
        <f t="shared" si="76"/>
        <v>225769093.38000005</v>
      </c>
      <c r="W52" s="50">
        <f t="shared" si="76"/>
        <v>143605599.59999999</v>
      </c>
      <c r="X52" s="50">
        <f t="shared" si="76"/>
        <v>11972617.140000001</v>
      </c>
      <c r="Y52" s="52">
        <f t="shared" si="5"/>
        <v>0.71708726901172304</v>
      </c>
      <c r="Z52" s="52">
        <f t="shared" si="6"/>
        <v>0.29255000782539814</v>
      </c>
      <c r="AA52" s="52">
        <f t="shared" si="7"/>
        <v>0.27003664244950509</v>
      </c>
      <c r="AB52" s="52">
        <f t="shared" si="8"/>
        <v>0.40796988102798898</v>
      </c>
      <c r="AC52" s="53">
        <f t="shared" si="9"/>
        <v>0.92304438634871055</v>
      </c>
    </row>
    <row r="53" spans="1:29" ht="66" customHeight="1" x14ac:dyDescent="0.25">
      <c r="A53" s="46" t="s">
        <v>123</v>
      </c>
      <c r="B53" s="47" t="s">
        <v>42</v>
      </c>
      <c r="C53" s="47">
        <v>20</v>
      </c>
      <c r="D53" s="47" t="s">
        <v>39</v>
      </c>
      <c r="E53" s="48" t="s">
        <v>124</v>
      </c>
      <c r="F53" s="50">
        <f>SUM(F54:F56)</f>
        <v>108052511</v>
      </c>
      <c r="G53" s="50">
        <f t="shared" ref="G53:K53" si="77">SUM(G54:G56)</f>
        <v>0</v>
      </c>
      <c r="H53" s="50">
        <f t="shared" si="77"/>
        <v>0</v>
      </c>
      <c r="I53" s="50">
        <f t="shared" si="77"/>
        <v>0</v>
      </c>
      <c r="J53" s="50">
        <f t="shared" si="77"/>
        <v>50886787</v>
      </c>
      <c r="K53" s="50">
        <f t="shared" si="77"/>
        <v>0</v>
      </c>
      <c r="L53" s="50">
        <f t="shared" si="1"/>
        <v>50886787</v>
      </c>
      <c r="M53" s="50">
        <f>SUM(M54:M56)</f>
        <v>158939298</v>
      </c>
      <c r="N53" s="70">
        <f t="shared" si="3"/>
        <v>1.5504168755590772E-5</v>
      </c>
      <c r="O53" s="50">
        <f t="shared" ref="O53" si="78">+O54+O55</f>
        <v>0</v>
      </c>
      <c r="P53" s="50">
        <f t="shared" ref="P53:X53" si="79">SUM(P54:P56)</f>
        <v>136102998</v>
      </c>
      <c r="Q53" s="50">
        <f t="shared" si="79"/>
        <v>22836300</v>
      </c>
      <c r="R53" s="50">
        <f t="shared" si="79"/>
        <v>127947034.43000001</v>
      </c>
      <c r="S53" s="50">
        <f t="shared" si="79"/>
        <v>30992263.569999993</v>
      </c>
      <c r="T53" s="50">
        <f t="shared" si="79"/>
        <v>8155963.5699999956</v>
      </c>
      <c r="U53" s="50">
        <f t="shared" si="79"/>
        <v>53061215.920000002</v>
      </c>
      <c r="V53" s="50">
        <f t="shared" si="79"/>
        <v>74885818.510000005</v>
      </c>
      <c r="W53" s="50">
        <f t="shared" si="79"/>
        <v>48768395.920000002</v>
      </c>
      <c r="X53" s="50">
        <f t="shared" si="79"/>
        <v>4292820</v>
      </c>
      <c r="Y53" s="52">
        <f t="shared" si="5"/>
        <v>0.80500565964497972</v>
      </c>
      <c r="Z53" s="52">
        <f t="shared" si="6"/>
        <v>0.33384579262455283</v>
      </c>
      <c r="AA53" s="52">
        <f t="shared" si="7"/>
        <v>0.30683661330881179</v>
      </c>
      <c r="AB53" s="52">
        <f t="shared" si="8"/>
        <v>0.41471235465820711</v>
      </c>
      <c r="AC53" s="53">
        <f t="shared" si="9"/>
        <v>0.91909684077967135</v>
      </c>
    </row>
    <row r="54" spans="1:29" ht="66" customHeight="1" x14ac:dyDescent="0.25">
      <c r="A54" s="54" t="s">
        <v>125</v>
      </c>
      <c r="B54" s="55" t="s">
        <v>42</v>
      </c>
      <c r="C54" s="55">
        <v>20</v>
      </c>
      <c r="D54" s="55" t="s">
        <v>39</v>
      </c>
      <c r="E54" s="69" t="s">
        <v>126</v>
      </c>
      <c r="F54" s="57">
        <v>105078212</v>
      </c>
      <c r="G54" s="57">
        <v>0</v>
      </c>
      <c r="H54" s="57">
        <v>0</v>
      </c>
      <c r="I54" s="57">
        <v>0</v>
      </c>
      <c r="J54" s="57">
        <v>37384287</v>
      </c>
      <c r="K54" s="57">
        <v>0</v>
      </c>
      <c r="L54" s="57">
        <f t="shared" si="1"/>
        <v>37384287</v>
      </c>
      <c r="M54" s="58">
        <f>+F54+L54</f>
        <v>142462499</v>
      </c>
      <c r="N54" s="65">
        <f t="shared" si="3"/>
        <v>1.3896894308915229E-5</v>
      </c>
      <c r="O54" s="57">
        <v>0</v>
      </c>
      <c r="P54" s="57">
        <v>133397223</v>
      </c>
      <c r="Q54" s="57">
        <f t="shared" ref="Q54:Q56" si="80">M54-P54</f>
        <v>9065276</v>
      </c>
      <c r="R54" s="57">
        <v>125359258.76000001</v>
      </c>
      <c r="S54" s="57">
        <f t="shared" ref="S54:S68" si="81">+M54-R54</f>
        <v>17103240.239999995</v>
      </c>
      <c r="T54" s="57">
        <f>P54-R54</f>
        <v>8037964.2399999946</v>
      </c>
      <c r="U54" s="57">
        <v>51559774.270000003</v>
      </c>
      <c r="V54" s="57">
        <f t="shared" ref="V54:V68" si="82">+R54-U54</f>
        <v>73799484.49000001</v>
      </c>
      <c r="W54" s="57">
        <v>47334774.270000003</v>
      </c>
      <c r="X54" s="60">
        <f t="shared" ref="X54:X56" si="83">+U54-W54</f>
        <v>4225000</v>
      </c>
      <c r="Y54" s="61">
        <f t="shared" si="5"/>
        <v>0.87994566738577296</v>
      </c>
      <c r="Z54" s="61">
        <f t="shared" si="6"/>
        <v>0.36191822151034991</v>
      </c>
      <c r="AA54" s="61">
        <f t="shared" si="7"/>
        <v>0.33226129404061627</v>
      </c>
      <c r="AB54" s="61">
        <f t="shared" si="8"/>
        <v>0.41129610034398068</v>
      </c>
      <c r="AC54" s="62">
        <f t="shared" si="9"/>
        <v>0.91805627429873538</v>
      </c>
    </row>
    <row r="55" spans="1:29" ht="42" customHeight="1" x14ac:dyDescent="0.25">
      <c r="A55" s="54" t="s">
        <v>127</v>
      </c>
      <c r="B55" s="55" t="s">
        <v>42</v>
      </c>
      <c r="C55" s="55">
        <v>20</v>
      </c>
      <c r="D55" s="55" t="s">
        <v>39</v>
      </c>
      <c r="E55" s="69" t="s">
        <v>128</v>
      </c>
      <c r="F55" s="57">
        <v>2974299</v>
      </c>
      <c r="G55" s="57">
        <v>0</v>
      </c>
      <c r="H55" s="57">
        <v>0</v>
      </c>
      <c r="I55" s="57">
        <v>0</v>
      </c>
      <c r="J55" s="57">
        <v>0</v>
      </c>
      <c r="K55" s="57">
        <v>0</v>
      </c>
      <c r="L55" s="57">
        <f t="shared" si="1"/>
        <v>0</v>
      </c>
      <c r="M55" s="58">
        <f>+F55+L55</f>
        <v>2974299</v>
      </c>
      <c r="N55" s="63">
        <f t="shared" si="3"/>
        <v>2.9013613502675013E-7</v>
      </c>
      <c r="O55" s="57">
        <v>0</v>
      </c>
      <c r="P55" s="57">
        <v>2703275</v>
      </c>
      <c r="Q55" s="57">
        <f t="shared" si="80"/>
        <v>271024</v>
      </c>
      <c r="R55" s="57">
        <v>2587701.7799999998</v>
      </c>
      <c r="S55" s="57">
        <f t="shared" si="81"/>
        <v>386597.2200000002</v>
      </c>
      <c r="T55" s="57">
        <f>P55-R55</f>
        <v>115573.2200000002</v>
      </c>
      <c r="U55" s="57">
        <v>1501367.76</v>
      </c>
      <c r="V55" s="57">
        <f t="shared" si="82"/>
        <v>1086334.0199999998</v>
      </c>
      <c r="W55" s="57">
        <v>1433547.76</v>
      </c>
      <c r="X55" s="60">
        <f t="shared" si="83"/>
        <v>67820</v>
      </c>
      <c r="Y55" s="61">
        <f t="shared" si="5"/>
        <v>0.87002072757311888</v>
      </c>
      <c r="Z55" s="61">
        <f t="shared" si="6"/>
        <v>0.50478037345942695</v>
      </c>
      <c r="AA55" s="61">
        <f t="shared" si="7"/>
        <v>0.48197836196024679</v>
      </c>
      <c r="AB55" s="61">
        <f t="shared" si="8"/>
        <v>0.5801935028231886</v>
      </c>
      <c r="AC55" s="62">
        <f t="shared" si="9"/>
        <v>0.95482785643405588</v>
      </c>
    </row>
    <row r="56" spans="1:29" ht="42" customHeight="1" x14ac:dyDescent="0.25">
      <c r="A56" s="54" t="s">
        <v>541</v>
      </c>
      <c r="B56" s="55" t="s">
        <v>42</v>
      </c>
      <c r="C56" s="55">
        <v>20</v>
      </c>
      <c r="D56" s="55" t="s">
        <v>39</v>
      </c>
      <c r="E56" s="69" t="s">
        <v>542</v>
      </c>
      <c r="F56" s="57">
        <v>0</v>
      </c>
      <c r="G56" s="57">
        <v>0</v>
      </c>
      <c r="H56" s="57">
        <v>0</v>
      </c>
      <c r="I56" s="57">
        <v>0</v>
      </c>
      <c r="J56" s="57">
        <f>2500+13500000</f>
        <v>13502500</v>
      </c>
      <c r="K56" s="57">
        <v>0</v>
      </c>
      <c r="L56" s="57">
        <f t="shared" si="1"/>
        <v>13502500</v>
      </c>
      <c r="M56" s="58">
        <f>+F56+L56</f>
        <v>13502500</v>
      </c>
      <c r="N56" s="63"/>
      <c r="O56" s="57"/>
      <c r="P56" s="57">
        <v>2500</v>
      </c>
      <c r="Q56" s="57">
        <f t="shared" si="80"/>
        <v>13500000</v>
      </c>
      <c r="R56" s="57">
        <v>73.89</v>
      </c>
      <c r="S56" s="57">
        <f t="shared" si="81"/>
        <v>13502426.109999999</v>
      </c>
      <c r="T56" s="57">
        <f>P56-R56</f>
        <v>2426.11</v>
      </c>
      <c r="U56" s="57">
        <v>73.89</v>
      </c>
      <c r="V56" s="57">
        <f t="shared" si="82"/>
        <v>0</v>
      </c>
      <c r="W56" s="57">
        <v>73.89</v>
      </c>
      <c r="X56" s="60">
        <f t="shared" si="83"/>
        <v>0</v>
      </c>
      <c r="Y56" s="288">
        <f t="shared" si="5"/>
        <v>5.472319940751713E-6</v>
      </c>
      <c r="Z56" s="288">
        <f t="shared" si="6"/>
        <v>5.472319940751713E-6</v>
      </c>
      <c r="AA56" s="288">
        <f t="shared" si="7"/>
        <v>5.472319940751713E-6</v>
      </c>
      <c r="AB56" s="61">
        <f t="shared" si="8"/>
        <v>1</v>
      </c>
      <c r="AC56" s="62">
        <f t="shared" si="9"/>
        <v>1</v>
      </c>
    </row>
    <row r="57" spans="1:29" ht="67.5" customHeight="1" x14ac:dyDescent="0.25">
      <c r="A57" s="71" t="s">
        <v>129</v>
      </c>
      <c r="B57" s="47" t="s">
        <v>42</v>
      </c>
      <c r="C57" s="47">
        <v>20</v>
      </c>
      <c r="D57" s="47" t="s">
        <v>39</v>
      </c>
      <c r="E57" s="48" t="s">
        <v>130</v>
      </c>
      <c r="F57" s="50">
        <f>SUM(F58:F63)</f>
        <v>188131108</v>
      </c>
      <c r="G57" s="50">
        <f t="shared" ref="G57:X57" si="84">SUM(G58:G63)</f>
        <v>0</v>
      </c>
      <c r="H57" s="50">
        <f t="shared" si="84"/>
        <v>0</v>
      </c>
      <c r="I57" s="50">
        <f t="shared" si="84"/>
        <v>0</v>
      </c>
      <c r="J57" s="50">
        <f t="shared" si="84"/>
        <v>91321456</v>
      </c>
      <c r="K57" s="50">
        <f t="shared" si="84"/>
        <v>19094943</v>
      </c>
      <c r="L57" s="50">
        <f t="shared" si="1"/>
        <v>72226513</v>
      </c>
      <c r="M57" s="50">
        <f t="shared" si="84"/>
        <v>260357621</v>
      </c>
      <c r="N57" s="70">
        <f t="shared" ref="N57:N120" si="85">M57/$M$347</f>
        <v>2.5397296600543335E-5</v>
      </c>
      <c r="O57" s="50">
        <f t="shared" si="84"/>
        <v>0</v>
      </c>
      <c r="P57" s="50">
        <f t="shared" si="84"/>
        <v>223320785.49000001</v>
      </c>
      <c r="Q57" s="50">
        <f t="shared" si="84"/>
        <v>37036835.510000005</v>
      </c>
      <c r="R57" s="50">
        <f t="shared" si="84"/>
        <v>215578991.56999999</v>
      </c>
      <c r="S57" s="50">
        <f t="shared" si="84"/>
        <v>44778629.43</v>
      </c>
      <c r="T57" s="50">
        <f t="shared" si="84"/>
        <v>7741793.919999985</v>
      </c>
      <c r="U57" s="50">
        <f t="shared" si="84"/>
        <v>80988866.700000003</v>
      </c>
      <c r="V57" s="50">
        <f t="shared" si="84"/>
        <v>134590124.87000003</v>
      </c>
      <c r="W57" s="50">
        <f t="shared" si="84"/>
        <v>73309069.560000002</v>
      </c>
      <c r="X57" s="50">
        <f t="shared" si="84"/>
        <v>7679797.1400000006</v>
      </c>
      <c r="Y57" s="52">
        <f t="shared" si="5"/>
        <v>0.82801106701616389</v>
      </c>
      <c r="Z57" s="52">
        <f t="shared" si="6"/>
        <v>0.31106777819267295</v>
      </c>
      <c r="AA57" s="52">
        <f t="shared" si="7"/>
        <v>0.28157066913743234</v>
      </c>
      <c r="AB57" s="52">
        <f t="shared" si="8"/>
        <v>0.37568070112111251</v>
      </c>
      <c r="AC57" s="53">
        <f t="shared" si="9"/>
        <v>0.90517465606170777</v>
      </c>
    </row>
    <row r="58" spans="1:29" ht="70.5" customHeight="1" x14ac:dyDescent="0.25">
      <c r="A58" s="72" t="s">
        <v>131</v>
      </c>
      <c r="B58" s="55" t="s">
        <v>42</v>
      </c>
      <c r="C58" s="55">
        <v>20</v>
      </c>
      <c r="D58" s="55" t="s">
        <v>39</v>
      </c>
      <c r="E58" s="56" t="s">
        <v>132</v>
      </c>
      <c r="F58" s="57">
        <v>29626524</v>
      </c>
      <c r="G58" s="57">
        <v>0</v>
      </c>
      <c r="H58" s="57">
        <v>0</v>
      </c>
      <c r="I58" s="57">
        <v>0</v>
      </c>
      <c r="J58" s="57">
        <v>52225193</v>
      </c>
      <c r="K58" s="57">
        <v>0</v>
      </c>
      <c r="L58" s="57">
        <f t="shared" si="1"/>
        <v>52225193</v>
      </c>
      <c r="M58" s="58">
        <f t="shared" ref="M58:M63" si="86">+F58+L58</f>
        <v>81851717</v>
      </c>
      <c r="N58" s="64">
        <f t="shared" si="85"/>
        <v>7.9844497193064114E-6</v>
      </c>
      <c r="O58" s="57">
        <v>0</v>
      </c>
      <c r="P58" s="57">
        <v>52351717</v>
      </c>
      <c r="Q58" s="57">
        <f t="shared" ref="Q58:Q63" si="87">M58-P58</f>
        <v>29500000</v>
      </c>
      <c r="R58" s="57">
        <v>47648602.020000003</v>
      </c>
      <c r="S58" s="57">
        <f t="shared" si="81"/>
        <v>34203114.979999997</v>
      </c>
      <c r="T58" s="57">
        <f t="shared" ref="T58:T68" si="88">P58-R58</f>
        <v>4703114.9799999967</v>
      </c>
      <c r="U58" s="57">
        <v>6365914.4199999999</v>
      </c>
      <c r="V58" s="57">
        <f t="shared" si="82"/>
        <v>41282687.600000001</v>
      </c>
      <c r="W58" s="57">
        <v>4140914.42</v>
      </c>
      <c r="X58" s="60">
        <f t="shared" ref="X58:X68" si="89">+U58-W58</f>
        <v>2225000</v>
      </c>
      <c r="Y58" s="61">
        <f t="shared" si="5"/>
        <v>0.58213320094433696</v>
      </c>
      <c r="Z58" s="61">
        <f t="shared" si="6"/>
        <v>7.7773743219094596E-2</v>
      </c>
      <c r="AA58" s="61">
        <f t="shared" si="7"/>
        <v>5.0590440515743851E-2</v>
      </c>
      <c r="AB58" s="61">
        <f t="shared" si="8"/>
        <v>0.1336012841956617</v>
      </c>
      <c r="AC58" s="62">
        <f t="shared" si="9"/>
        <v>0.65048226331638304</v>
      </c>
    </row>
    <row r="59" spans="1:29" ht="70.5" customHeight="1" x14ac:dyDescent="0.25">
      <c r="A59" s="72" t="s">
        <v>133</v>
      </c>
      <c r="B59" s="55" t="s">
        <v>42</v>
      </c>
      <c r="C59" s="55">
        <v>20</v>
      </c>
      <c r="D59" s="55" t="s">
        <v>39</v>
      </c>
      <c r="E59" s="56" t="s">
        <v>134</v>
      </c>
      <c r="F59" s="57">
        <v>67160143</v>
      </c>
      <c r="G59" s="57">
        <v>0</v>
      </c>
      <c r="H59" s="57">
        <v>0</v>
      </c>
      <c r="I59" s="57">
        <v>0</v>
      </c>
      <c r="J59" s="57">
        <v>18941847</v>
      </c>
      <c r="K59" s="57">
        <v>0</v>
      </c>
      <c r="L59" s="57">
        <f t="shared" si="1"/>
        <v>18941847</v>
      </c>
      <c r="M59" s="58">
        <f t="shared" si="86"/>
        <v>86101990</v>
      </c>
      <c r="N59" s="65">
        <f t="shared" si="85"/>
        <v>8.3990542298242008E-6</v>
      </c>
      <c r="O59" s="57">
        <v>0</v>
      </c>
      <c r="P59" s="57">
        <v>83223792.409999996</v>
      </c>
      <c r="Q59" s="57">
        <f t="shared" si="87"/>
        <v>2878197.5900000036</v>
      </c>
      <c r="R59" s="57">
        <v>83222878.290000007</v>
      </c>
      <c r="S59" s="57">
        <f t="shared" si="81"/>
        <v>2879111.7099999934</v>
      </c>
      <c r="T59" s="57">
        <f t="shared" si="88"/>
        <v>914.11999998986721</v>
      </c>
      <c r="U59" s="57">
        <v>41983748.560000002</v>
      </c>
      <c r="V59" s="57">
        <f t="shared" si="82"/>
        <v>41239129.730000004</v>
      </c>
      <c r="W59" s="57">
        <v>38044165.420000002</v>
      </c>
      <c r="X59" s="60">
        <f t="shared" si="89"/>
        <v>3939583.1400000006</v>
      </c>
      <c r="Y59" s="61">
        <f t="shared" si="5"/>
        <v>0.96656161245518257</v>
      </c>
      <c r="Z59" s="61">
        <f t="shared" si="6"/>
        <v>0.48760485744870707</v>
      </c>
      <c r="AA59" s="61">
        <f t="shared" si="7"/>
        <v>0.44185001322269091</v>
      </c>
      <c r="AB59" s="61">
        <f t="shared" si="8"/>
        <v>0.50447364261666894</v>
      </c>
      <c r="AC59" s="62">
        <f t="shared" si="9"/>
        <v>0.90616409265194975</v>
      </c>
    </row>
    <row r="60" spans="1:29" ht="70.5" customHeight="1" x14ac:dyDescent="0.25">
      <c r="A60" s="72" t="s">
        <v>135</v>
      </c>
      <c r="B60" s="55" t="s">
        <v>42</v>
      </c>
      <c r="C60" s="55">
        <v>20</v>
      </c>
      <c r="D60" s="55" t="s">
        <v>39</v>
      </c>
      <c r="E60" s="56" t="s">
        <v>136</v>
      </c>
      <c r="F60" s="57">
        <v>36885931</v>
      </c>
      <c r="G60" s="57">
        <v>0</v>
      </c>
      <c r="H60" s="57">
        <v>0</v>
      </c>
      <c r="I60" s="57">
        <v>0</v>
      </c>
      <c r="J60" s="57">
        <v>0</v>
      </c>
      <c r="K60" s="57">
        <v>9208798</v>
      </c>
      <c r="L60" s="57">
        <f t="shared" si="1"/>
        <v>-9208798</v>
      </c>
      <c r="M60" s="58">
        <f t="shared" si="86"/>
        <v>27677133</v>
      </c>
      <c r="N60" s="64">
        <f t="shared" si="85"/>
        <v>2.699841676052516E-6</v>
      </c>
      <c r="O60" s="57">
        <v>0</v>
      </c>
      <c r="P60" s="57">
        <v>25677133</v>
      </c>
      <c r="Q60" s="57">
        <f t="shared" si="87"/>
        <v>2000000</v>
      </c>
      <c r="R60" s="57">
        <v>25114998.260000002</v>
      </c>
      <c r="S60" s="57">
        <f t="shared" si="81"/>
        <v>2562134.7399999984</v>
      </c>
      <c r="T60" s="57">
        <f t="shared" si="88"/>
        <v>562134.73999999836</v>
      </c>
      <c r="U60" s="57">
        <v>10554759.42</v>
      </c>
      <c r="V60" s="57">
        <f t="shared" si="82"/>
        <v>14560238.840000002</v>
      </c>
      <c r="W60" s="57">
        <v>10029759.42</v>
      </c>
      <c r="X60" s="60">
        <f t="shared" si="89"/>
        <v>525000</v>
      </c>
      <c r="Y60" s="61">
        <f t="shared" si="5"/>
        <v>0.907427740438289</v>
      </c>
      <c r="Z60" s="61">
        <f t="shared" si="6"/>
        <v>0.38135306211087688</v>
      </c>
      <c r="AA60" s="61">
        <f t="shared" si="7"/>
        <v>0.36238433438897011</v>
      </c>
      <c r="AB60" s="61">
        <f t="shared" si="8"/>
        <v>0.42025722282490813</v>
      </c>
      <c r="AC60" s="62">
        <f t="shared" si="9"/>
        <v>0.9502594062916121</v>
      </c>
    </row>
    <row r="61" spans="1:29" ht="42" customHeight="1" x14ac:dyDescent="0.25">
      <c r="A61" s="72" t="s">
        <v>137</v>
      </c>
      <c r="B61" s="55" t="s">
        <v>42</v>
      </c>
      <c r="C61" s="55">
        <v>20</v>
      </c>
      <c r="D61" s="55" t="s">
        <v>39</v>
      </c>
      <c r="E61" s="56" t="s">
        <v>138</v>
      </c>
      <c r="F61" s="57">
        <v>38212556</v>
      </c>
      <c r="G61" s="57">
        <v>0</v>
      </c>
      <c r="H61" s="57">
        <v>0</v>
      </c>
      <c r="I61" s="57">
        <v>0</v>
      </c>
      <c r="J61" s="57">
        <v>0</v>
      </c>
      <c r="K61" s="57">
        <v>9886145</v>
      </c>
      <c r="L61" s="57">
        <f t="shared" si="1"/>
        <v>-9886145</v>
      </c>
      <c r="M61" s="58">
        <f t="shared" si="86"/>
        <v>28326411</v>
      </c>
      <c r="N61" s="64">
        <f t="shared" si="85"/>
        <v>2.7631772752904873E-6</v>
      </c>
      <c r="O61" s="57">
        <v>0</v>
      </c>
      <c r="P61" s="57">
        <v>28326411</v>
      </c>
      <c r="Q61" s="57">
        <f t="shared" si="87"/>
        <v>0</v>
      </c>
      <c r="R61" s="57">
        <v>27510340.379999999</v>
      </c>
      <c r="S61" s="57">
        <f t="shared" si="81"/>
        <v>816070.62000000104</v>
      </c>
      <c r="T61" s="57">
        <f t="shared" si="88"/>
        <v>816070.62000000104</v>
      </c>
      <c r="U61" s="57">
        <v>15771034.119999999</v>
      </c>
      <c r="V61" s="57">
        <f t="shared" si="82"/>
        <v>11739306.26</v>
      </c>
      <c r="W61" s="57">
        <v>14966690.119999999</v>
      </c>
      <c r="X61" s="60">
        <f t="shared" si="89"/>
        <v>804344</v>
      </c>
      <c r="Y61" s="61">
        <f t="shared" si="5"/>
        <v>0.97119046885254889</v>
      </c>
      <c r="Z61" s="61">
        <f t="shared" si="6"/>
        <v>0.55676076012594744</v>
      </c>
      <c r="AA61" s="61">
        <f t="shared" si="7"/>
        <v>0.52836521082745003</v>
      </c>
      <c r="AB61" s="61">
        <f t="shared" si="8"/>
        <v>0.57327658989873975</v>
      </c>
      <c r="AC61" s="62">
        <f t="shared" si="9"/>
        <v>0.94899865196664734</v>
      </c>
    </row>
    <row r="62" spans="1:29" ht="65.25" customHeight="1" x14ac:dyDescent="0.25">
      <c r="A62" s="72" t="s">
        <v>139</v>
      </c>
      <c r="B62" s="55" t="s">
        <v>42</v>
      </c>
      <c r="C62" s="55">
        <v>20</v>
      </c>
      <c r="D62" s="55" t="s">
        <v>39</v>
      </c>
      <c r="E62" s="56" t="s">
        <v>140</v>
      </c>
      <c r="F62" s="57">
        <v>2350190</v>
      </c>
      <c r="G62" s="57">
        <v>0</v>
      </c>
      <c r="H62" s="57">
        <v>0</v>
      </c>
      <c r="I62" s="57">
        <v>0</v>
      </c>
      <c r="J62" s="57">
        <v>10000000</v>
      </c>
      <c r="K62" s="57">
        <v>0</v>
      </c>
      <c r="L62" s="57">
        <f t="shared" si="1"/>
        <v>10000000</v>
      </c>
      <c r="M62" s="58">
        <f t="shared" si="86"/>
        <v>12350190</v>
      </c>
      <c r="N62" s="63">
        <f t="shared" si="85"/>
        <v>1.2047330794402377E-6</v>
      </c>
      <c r="O62" s="57">
        <v>0</v>
      </c>
      <c r="P62" s="57">
        <v>11690893</v>
      </c>
      <c r="Q62" s="57">
        <f t="shared" si="87"/>
        <v>659297</v>
      </c>
      <c r="R62" s="57">
        <v>11644537.939999999</v>
      </c>
      <c r="S62" s="57">
        <f t="shared" si="81"/>
        <v>705652.06000000052</v>
      </c>
      <c r="T62" s="57">
        <f t="shared" si="88"/>
        <v>46355.060000000522</v>
      </c>
      <c r="U62" s="57">
        <v>1265154.32</v>
      </c>
      <c r="V62" s="57">
        <f t="shared" si="82"/>
        <v>10379383.619999999</v>
      </c>
      <c r="W62" s="57">
        <v>1212349.32</v>
      </c>
      <c r="X62" s="60">
        <f t="shared" si="89"/>
        <v>52805</v>
      </c>
      <c r="Y62" s="61">
        <f t="shared" si="5"/>
        <v>0.94286306040635803</v>
      </c>
      <c r="Z62" s="61">
        <f t="shared" si="6"/>
        <v>0.10244006934306274</v>
      </c>
      <c r="AA62" s="61">
        <f t="shared" si="7"/>
        <v>9.8164426620157272E-2</v>
      </c>
      <c r="AB62" s="61">
        <f t="shared" si="8"/>
        <v>0.10864787649959773</v>
      </c>
      <c r="AC62" s="62">
        <f t="shared" si="9"/>
        <v>0.95826200870104128</v>
      </c>
    </row>
    <row r="63" spans="1:29" ht="42" customHeight="1" x14ac:dyDescent="0.25">
      <c r="A63" s="72" t="s">
        <v>141</v>
      </c>
      <c r="B63" s="55" t="s">
        <v>42</v>
      </c>
      <c r="C63" s="55">
        <v>20</v>
      </c>
      <c r="D63" s="55" t="s">
        <v>39</v>
      </c>
      <c r="E63" s="56" t="s">
        <v>142</v>
      </c>
      <c r="F63" s="57">
        <v>13895764</v>
      </c>
      <c r="G63" s="57">
        <v>0</v>
      </c>
      <c r="H63" s="57">
        <v>0</v>
      </c>
      <c r="I63" s="57">
        <v>0</v>
      </c>
      <c r="J63" s="57">
        <v>10154416</v>
      </c>
      <c r="K63" s="57">
        <v>0</v>
      </c>
      <c r="L63" s="57">
        <f t="shared" si="1"/>
        <v>10154416</v>
      </c>
      <c r="M63" s="58">
        <f t="shared" si="86"/>
        <v>24050180</v>
      </c>
      <c r="N63" s="64">
        <f t="shared" si="85"/>
        <v>2.3460406206294815E-6</v>
      </c>
      <c r="O63" s="57">
        <v>0</v>
      </c>
      <c r="P63" s="57">
        <v>22050839.079999998</v>
      </c>
      <c r="Q63" s="57">
        <f t="shared" si="87"/>
        <v>1999340.9200000018</v>
      </c>
      <c r="R63" s="57">
        <v>20437634.68</v>
      </c>
      <c r="S63" s="57">
        <f t="shared" si="81"/>
        <v>3612545.3200000003</v>
      </c>
      <c r="T63" s="57">
        <f t="shared" si="88"/>
        <v>1613204.3999999985</v>
      </c>
      <c r="U63" s="57">
        <v>5048255.8600000003</v>
      </c>
      <c r="V63" s="57">
        <f t="shared" si="82"/>
        <v>15389378.82</v>
      </c>
      <c r="W63" s="57">
        <v>4915190.8600000003</v>
      </c>
      <c r="X63" s="60">
        <f t="shared" si="89"/>
        <v>133065</v>
      </c>
      <c r="Y63" s="61">
        <f t="shared" si="5"/>
        <v>0.84979133960743747</v>
      </c>
      <c r="Z63" s="61">
        <f t="shared" si="6"/>
        <v>0.20990511755005578</v>
      </c>
      <c r="AA63" s="61">
        <f t="shared" si="7"/>
        <v>0.20437231072698833</v>
      </c>
      <c r="AB63" s="61">
        <f t="shared" si="8"/>
        <v>0.24700783329590273</v>
      </c>
      <c r="AC63" s="62">
        <f t="shared" si="9"/>
        <v>0.97364139146465534</v>
      </c>
    </row>
    <row r="64" spans="1:29" ht="42" customHeight="1" x14ac:dyDescent="0.25">
      <c r="A64" s="46" t="s">
        <v>143</v>
      </c>
      <c r="B64" s="47" t="s">
        <v>42</v>
      </c>
      <c r="C64" s="47">
        <v>20</v>
      </c>
      <c r="D64" s="47" t="s">
        <v>39</v>
      </c>
      <c r="E64" s="48" t="s">
        <v>144</v>
      </c>
      <c r="F64" s="50">
        <f>SUM(F65:F68)</f>
        <v>101787478</v>
      </c>
      <c r="G64" s="50">
        <f t="shared" ref="G64:S64" si="90">SUM(G65:G68)</f>
        <v>0</v>
      </c>
      <c r="H64" s="50">
        <f t="shared" si="90"/>
        <v>0</v>
      </c>
      <c r="I64" s="50">
        <f t="shared" si="90"/>
        <v>0</v>
      </c>
      <c r="J64" s="50">
        <f t="shared" si="90"/>
        <v>40734704</v>
      </c>
      <c r="K64" s="50">
        <f t="shared" si="90"/>
        <v>30018682</v>
      </c>
      <c r="L64" s="50">
        <f t="shared" si="1"/>
        <v>10716022</v>
      </c>
      <c r="M64" s="50">
        <f t="shared" si="90"/>
        <v>112503500</v>
      </c>
      <c r="N64" s="70">
        <f t="shared" si="85"/>
        <v>1.0974461769641178E-5</v>
      </c>
      <c r="O64" s="50">
        <f t="shared" si="90"/>
        <v>0</v>
      </c>
      <c r="P64" s="50">
        <f t="shared" si="90"/>
        <v>37824679.600000001</v>
      </c>
      <c r="Q64" s="50">
        <f t="shared" si="90"/>
        <v>74678820.400000006</v>
      </c>
      <c r="R64" s="50">
        <f t="shared" si="90"/>
        <v>37821284.119999997</v>
      </c>
      <c r="S64" s="50">
        <f t="shared" si="90"/>
        <v>74682215.88000001</v>
      </c>
      <c r="T64" s="50">
        <f>SUM(T65:T68)</f>
        <v>3395.480000000447</v>
      </c>
      <c r="U64" s="50">
        <f>SUM(U65:U68)</f>
        <v>21528134.120000001</v>
      </c>
      <c r="V64" s="50">
        <f>SUM(V65:V68)</f>
        <v>16293150</v>
      </c>
      <c r="W64" s="50">
        <f>SUM(W65:W68)</f>
        <v>21528134.120000001</v>
      </c>
      <c r="X64" s="50">
        <f>SUM(X65:X68)</f>
        <v>0</v>
      </c>
      <c r="Y64" s="52">
        <f t="shared" si="5"/>
        <v>0.33617873328385339</v>
      </c>
      <c r="Z64" s="52">
        <f t="shared" si="6"/>
        <v>0.19135523890367856</v>
      </c>
      <c r="AA64" s="52">
        <f t="shared" si="7"/>
        <v>0.19135523890367856</v>
      </c>
      <c r="AB64" s="52">
        <f t="shared" si="8"/>
        <v>0.56920685325477527</v>
      </c>
      <c r="AC64" s="53">
        <f t="shared" si="9"/>
        <v>1</v>
      </c>
    </row>
    <row r="65" spans="1:29" ht="54.75" customHeight="1" x14ac:dyDescent="0.25">
      <c r="A65" s="54" t="s">
        <v>145</v>
      </c>
      <c r="B65" s="55" t="s">
        <v>42</v>
      </c>
      <c r="C65" s="55">
        <v>20</v>
      </c>
      <c r="D65" s="55" t="s">
        <v>39</v>
      </c>
      <c r="E65" s="69" t="s">
        <v>146</v>
      </c>
      <c r="F65" s="57">
        <v>25266796</v>
      </c>
      <c r="G65" s="57">
        <v>0</v>
      </c>
      <c r="H65" s="57">
        <v>0</v>
      </c>
      <c r="I65" s="57">
        <v>0</v>
      </c>
      <c r="J65" s="57">
        <v>31234204</v>
      </c>
      <c r="K65" s="57">
        <v>0</v>
      </c>
      <c r="L65" s="57">
        <f t="shared" si="1"/>
        <v>31234204</v>
      </c>
      <c r="M65" s="58">
        <f>+F65+L65</f>
        <v>56501000</v>
      </c>
      <c r="N65" s="64">
        <f t="shared" si="85"/>
        <v>5.5115446581350464E-6</v>
      </c>
      <c r="O65" s="57">
        <v>0</v>
      </c>
      <c r="P65" s="57">
        <v>6501000</v>
      </c>
      <c r="Q65" s="57">
        <f t="shared" ref="Q65:Q68" si="91">M65-P65</f>
        <v>50000000</v>
      </c>
      <c r="R65" s="57">
        <v>6500000</v>
      </c>
      <c r="S65" s="57">
        <f t="shared" si="81"/>
        <v>50001000</v>
      </c>
      <c r="T65" s="57">
        <f t="shared" si="88"/>
        <v>1000</v>
      </c>
      <c r="U65" s="57">
        <v>5000000</v>
      </c>
      <c r="V65" s="57">
        <f t="shared" si="82"/>
        <v>1500000</v>
      </c>
      <c r="W65" s="57">
        <v>5000000</v>
      </c>
      <c r="X65" s="60">
        <f t="shared" si="89"/>
        <v>0</v>
      </c>
      <c r="Y65" s="61">
        <f t="shared" si="5"/>
        <v>0.11504221164227182</v>
      </c>
      <c r="Z65" s="61">
        <f t="shared" si="6"/>
        <v>8.84940089555937E-2</v>
      </c>
      <c r="AA65" s="61">
        <f t="shared" si="7"/>
        <v>8.84940089555937E-2</v>
      </c>
      <c r="AB65" s="61">
        <f t="shared" si="8"/>
        <v>0.76923076923076927</v>
      </c>
      <c r="AC65" s="62">
        <f t="shared" si="9"/>
        <v>1</v>
      </c>
    </row>
    <row r="66" spans="1:29" ht="54.75" customHeight="1" x14ac:dyDescent="0.25">
      <c r="A66" s="54" t="s">
        <v>600</v>
      </c>
      <c r="B66" s="55" t="s">
        <v>42</v>
      </c>
      <c r="C66" s="55">
        <v>20</v>
      </c>
      <c r="D66" s="55" t="s">
        <v>39</v>
      </c>
      <c r="E66" s="69" t="s">
        <v>601</v>
      </c>
      <c r="F66" s="57">
        <v>0</v>
      </c>
      <c r="G66" s="57">
        <v>0</v>
      </c>
      <c r="H66" s="57">
        <v>0</v>
      </c>
      <c r="I66" s="57">
        <v>0</v>
      </c>
      <c r="J66" s="57">
        <v>3500000</v>
      </c>
      <c r="K66" s="57">
        <v>0</v>
      </c>
      <c r="L66" s="57">
        <f t="shared" si="1"/>
        <v>3500000</v>
      </c>
      <c r="M66" s="58">
        <f>+F66+L66</f>
        <v>3500000</v>
      </c>
      <c r="N66" s="64">
        <f t="shared" si="85"/>
        <v>3.4141707763531021E-7</v>
      </c>
      <c r="O66" s="57">
        <v>0</v>
      </c>
      <c r="P66" s="57">
        <v>3500000</v>
      </c>
      <c r="Q66" s="57">
        <f t="shared" si="91"/>
        <v>0</v>
      </c>
      <c r="R66" s="57">
        <v>3500000</v>
      </c>
      <c r="S66" s="57">
        <f t="shared" si="81"/>
        <v>0</v>
      </c>
      <c r="T66" s="57">
        <f t="shared" si="88"/>
        <v>0</v>
      </c>
      <c r="U66" s="57">
        <v>0</v>
      </c>
      <c r="V66" s="57">
        <f t="shared" si="82"/>
        <v>3500000</v>
      </c>
      <c r="W66" s="57">
        <v>0</v>
      </c>
      <c r="X66" s="60">
        <f t="shared" si="89"/>
        <v>0</v>
      </c>
      <c r="Y66" s="61">
        <f t="shared" si="5"/>
        <v>1</v>
      </c>
      <c r="Z66" s="61">
        <f t="shared" si="6"/>
        <v>0</v>
      </c>
      <c r="AA66" s="61">
        <f t="shared" si="7"/>
        <v>0</v>
      </c>
      <c r="AB66" s="61">
        <f t="shared" si="8"/>
        <v>0</v>
      </c>
      <c r="AC66" s="62" t="s">
        <v>41</v>
      </c>
    </row>
    <row r="67" spans="1:29" ht="42" customHeight="1" x14ac:dyDescent="0.25">
      <c r="A67" s="54" t="s">
        <v>147</v>
      </c>
      <c r="B67" s="55" t="s">
        <v>42</v>
      </c>
      <c r="C67" s="55">
        <v>20</v>
      </c>
      <c r="D67" s="55" t="s">
        <v>39</v>
      </c>
      <c r="E67" s="69" t="s">
        <v>148</v>
      </c>
      <c r="F67" s="57">
        <v>71520682</v>
      </c>
      <c r="G67" s="57">
        <v>0</v>
      </c>
      <c r="H67" s="57">
        <v>0</v>
      </c>
      <c r="I67" s="57">
        <v>0</v>
      </c>
      <c r="J67" s="57">
        <v>0</v>
      </c>
      <c r="K67" s="57">
        <v>30018682</v>
      </c>
      <c r="L67" s="57">
        <f t="shared" si="1"/>
        <v>-30018682</v>
      </c>
      <c r="M67" s="58">
        <f>+F67+L67</f>
        <v>41502000</v>
      </c>
      <c r="N67" s="64">
        <f t="shared" si="85"/>
        <v>4.0484261588630413E-6</v>
      </c>
      <c r="O67" s="57">
        <v>0</v>
      </c>
      <c r="P67" s="57">
        <v>26502000</v>
      </c>
      <c r="Q67" s="57">
        <f t="shared" si="91"/>
        <v>15000000</v>
      </c>
      <c r="R67" s="57">
        <v>26500104.52</v>
      </c>
      <c r="S67" s="57">
        <f t="shared" si="81"/>
        <v>15001895.48</v>
      </c>
      <c r="T67" s="57">
        <f t="shared" si="88"/>
        <v>1895.480000000447</v>
      </c>
      <c r="U67" s="57">
        <v>15206954.52</v>
      </c>
      <c r="V67" s="57">
        <f t="shared" si="82"/>
        <v>11293150</v>
      </c>
      <c r="W67" s="57">
        <v>15206954.52</v>
      </c>
      <c r="X67" s="60">
        <f t="shared" si="89"/>
        <v>0</v>
      </c>
      <c r="Y67" s="61">
        <f t="shared" si="5"/>
        <v>0.63852596308611631</v>
      </c>
      <c r="Z67" s="61">
        <f t="shared" si="6"/>
        <v>0.3664149804828683</v>
      </c>
      <c r="AA67" s="61">
        <f t="shared" si="7"/>
        <v>0.3664149804828683</v>
      </c>
      <c r="AB67" s="61">
        <f t="shared" si="8"/>
        <v>0.57384507704575649</v>
      </c>
      <c r="AC67" s="62">
        <f t="shared" si="9"/>
        <v>1</v>
      </c>
    </row>
    <row r="68" spans="1:29" ht="47.25" customHeight="1" x14ac:dyDescent="0.25">
      <c r="A68" s="54" t="s">
        <v>149</v>
      </c>
      <c r="B68" s="55" t="s">
        <v>42</v>
      </c>
      <c r="C68" s="55">
        <v>20</v>
      </c>
      <c r="D68" s="55" t="s">
        <v>39</v>
      </c>
      <c r="E68" s="69" t="s">
        <v>150</v>
      </c>
      <c r="F68" s="57">
        <v>5000000</v>
      </c>
      <c r="G68" s="57">
        <v>0</v>
      </c>
      <c r="H68" s="57">
        <v>0</v>
      </c>
      <c r="I68" s="57">
        <v>0</v>
      </c>
      <c r="J68" s="57">
        <v>6000500</v>
      </c>
      <c r="K68" s="57">
        <v>0</v>
      </c>
      <c r="L68" s="57">
        <f t="shared" si="1"/>
        <v>6000500</v>
      </c>
      <c r="M68" s="58">
        <f>+F68+L68</f>
        <v>11000500</v>
      </c>
      <c r="N68" s="63">
        <f t="shared" si="85"/>
        <v>1.0730738750077799E-6</v>
      </c>
      <c r="O68" s="57">
        <v>0</v>
      </c>
      <c r="P68" s="57">
        <v>1321679.6000000001</v>
      </c>
      <c r="Q68" s="57">
        <f t="shared" si="91"/>
        <v>9678820.4000000004</v>
      </c>
      <c r="R68" s="57">
        <v>1321179.6000000001</v>
      </c>
      <c r="S68" s="57">
        <f t="shared" si="81"/>
        <v>9679320.4000000004</v>
      </c>
      <c r="T68" s="57">
        <f t="shared" si="88"/>
        <v>500</v>
      </c>
      <c r="U68" s="57">
        <v>1321179.6000000001</v>
      </c>
      <c r="V68" s="57">
        <f t="shared" si="82"/>
        <v>0</v>
      </c>
      <c r="W68" s="57">
        <v>1321179.6000000001</v>
      </c>
      <c r="X68" s="60">
        <f t="shared" si="89"/>
        <v>0</v>
      </c>
      <c r="Y68" s="61">
        <f t="shared" si="5"/>
        <v>0.12010177719194583</v>
      </c>
      <c r="Z68" s="61">
        <f t="shared" si="6"/>
        <v>0.12010177719194583</v>
      </c>
      <c r="AA68" s="61">
        <f t="shared" si="7"/>
        <v>0.12010177719194583</v>
      </c>
      <c r="AB68" s="61">
        <f t="shared" si="8"/>
        <v>1</v>
      </c>
      <c r="AC68" s="62">
        <f t="shared" si="9"/>
        <v>1</v>
      </c>
    </row>
    <row r="69" spans="1:29" ht="42" customHeight="1" x14ac:dyDescent="0.25">
      <c r="A69" s="46" t="s">
        <v>151</v>
      </c>
      <c r="B69" s="47" t="s">
        <v>42</v>
      </c>
      <c r="C69" s="47">
        <v>20</v>
      </c>
      <c r="D69" s="47" t="s">
        <v>39</v>
      </c>
      <c r="E69" s="48" t="s">
        <v>152</v>
      </c>
      <c r="F69" s="50">
        <f t="shared" ref="F69:K69" si="92">+F72+F82+F89+F95+F78+F70</f>
        <v>21432270903</v>
      </c>
      <c r="G69" s="50">
        <f t="shared" si="92"/>
        <v>0</v>
      </c>
      <c r="H69" s="50">
        <f t="shared" si="92"/>
        <v>0</v>
      </c>
      <c r="I69" s="50">
        <f t="shared" si="92"/>
        <v>0</v>
      </c>
      <c r="J69" s="50">
        <f t="shared" si="92"/>
        <v>6228742276</v>
      </c>
      <c r="K69" s="50">
        <f t="shared" si="92"/>
        <v>103917238</v>
      </c>
      <c r="L69" s="50">
        <f t="shared" si="1"/>
        <v>6124825038</v>
      </c>
      <c r="M69" s="50">
        <f t="shared" ref="M69:X69" si="93">+M72+M82+M89+M95+M78+M70</f>
        <v>27557095941</v>
      </c>
      <c r="N69" s="51">
        <f t="shared" si="85"/>
        <v>2.6881323326548826E-3</v>
      </c>
      <c r="O69" s="50">
        <f t="shared" si="93"/>
        <v>0</v>
      </c>
      <c r="P69" s="50">
        <f t="shared" si="93"/>
        <v>23383266524.660004</v>
      </c>
      <c r="Q69" s="50">
        <f t="shared" si="93"/>
        <v>4173829416.3400006</v>
      </c>
      <c r="R69" s="50">
        <f t="shared" si="93"/>
        <v>23076885152.790001</v>
      </c>
      <c r="S69" s="50">
        <f t="shared" si="93"/>
        <v>4480210788.21</v>
      </c>
      <c r="T69" s="50">
        <f t="shared" si="93"/>
        <v>306381371.86999977</v>
      </c>
      <c r="U69" s="50">
        <f t="shared" si="93"/>
        <v>12443963163</v>
      </c>
      <c r="V69" s="50">
        <f t="shared" si="93"/>
        <v>10632921989.790001</v>
      </c>
      <c r="W69" s="50">
        <f t="shared" si="93"/>
        <v>11982190671.84</v>
      </c>
      <c r="X69" s="50">
        <f t="shared" si="93"/>
        <v>461772491.15999997</v>
      </c>
      <c r="Y69" s="52">
        <f t="shared" si="5"/>
        <v>0.83742079362055521</v>
      </c>
      <c r="Z69" s="52">
        <f t="shared" si="6"/>
        <v>0.45157019410327714</v>
      </c>
      <c r="AA69" s="52">
        <f t="shared" si="7"/>
        <v>0.43481325817110711</v>
      </c>
      <c r="AB69" s="52">
        <f t="shared" si="8"/>
        <v>0.53923928990457892</v>
      </c>
      <c r="AC69" s="53">
        <f t="shared" si="9"/>
        <v>0.96289184682473172</v>
      </c>
    </row>
    <row r="70" spans="1:29" ht="42" customHeight="1" x14ac:dyDescent="0.25">
      <c r="A70" s="46" t="s">
        <v>153</v>
      </c>
      <c r="B70" s="47" t="s">
        <v>42</v>
      </c>
      <c r="C70" s="47">
        <v>20</v>
      </c>
      <c r="D70" s="47" t="s">
        <v>39</v>
      </c>
      <c r="E70" s="48" t="s">
        <v>154</v>
      </c>
      <c r="F70" s="50">
        <f>SUM(F71)</f>
        <v>31530000</v>
      </c>
      <c r="G70" s="50">
        <f t="shared" ref="G70:X70" si="94">+G71</f>
        <v>0</v>
      </c>
      <c r="H70" s="50">
        <f t="shared" si="94"/>
        <v>0</v>
      </c>
      <c r="I70" s="50">
        <f t="shared" si="94"/>
        <v>0</v>
      </c>
      <c r="J70" s="50">
        <f t="shared" si="94"/>
        <v>0</v>
      </c>
      <c r="K70" s="50">
        <f t="shared" si="94"/>
        <v>4029000</v>
      </c>
      <c r="L70" s="50">
        <f t="shared" si="1"/>
        <v>-4029000</v>
      </c>
      <c r="M70" s="50">
        <f t="shared" si="94"/>
        <v>27501000</v>
      </c>
      <c r="N70" s="68">
        <f t="shared" si="85"/>
        <v>2.6826603005853334E-6</v>
      </c>
      <c r="O70" s="50">
        <f t="shared" si="94"/>
        <v>0</v>
      </c>
      <c r="P70" s="50">
        <f t="shared" si="94"/>
        <v>27501000</v>
      </c>
      <c r="Q70" s="50">
        <f t="shared" si="94"/>
        <v>0</v>
      </c>
      <c r="R70" s="50">
        <f t="shared" si="94"/>
        <v>27500000</v>
      </c>
      <c r="S70" s="50">
        <f>+S71</f>
        <v>1000</v>
      </c>
      <c r="T70" s="50">
        <f t="shared" si="94"/>
        <v>1000</v>
      </c>
      <c r="U70" s="50">
        <f t="shared" si="94"/>
        <v>8070578</v>
      </c>
      <c r="V70" s="50">
        <f t="shared" si="94"/>
        <v>19429422</v>
      </c>
      <c r="W70" s="50">
        <f t="shared" si="94"/>
        <v>8070578</v>
      </c>
      <c r="X70" s="50">
        <f t="shared" si="94"/>
        <v>0</v>
      </c>
      <c r="Y70" s="52">
        <f t="shared" si="5"/>
        <v>0.99996363768590235</v>
      </c>
      <c r="Z70" s="52">
        <f t="shared" si="6"/>
        <v>0.29346489218573868</v>
      </c>
      <c r="AA70" s="52">
        <f t="shared" si="7"/>
        <v>0.29346489218573868</v>
      </c>
      <c r="AB70" s="52">
        <f t="shared" si="8"/>
        <v>0.29347556363636362</v>
      </c>
      <c r="AC70" s="53">
        <f t="shared" si="9"/>
        <v>1</v>
      </c>
    </row>
    <row r="71" spans="1:29" ht="42" customHeight="1" x14ac:dyDescent="0.25">
      <c r="A71" s="54" t="s">
        <v>155</v>
      </c>
      <c r="B71" s="55" t="s">
        <v>42</v>
      </c>
      <c r="C71" s="55">
        <v>20</v>
      </c>
      <c r="D71" s="55" t="s">
        <v>39</v>
      </c>
      <c r="E71" s="69" t="s">
        <v>156</v>
      </c>
      <c r="F71" s="57">
        <v>31530000</v>
      </c>
      <c r="G71" s="57">
        <v>0</v>
      </c>
      <c r="H71" s="57">
        <v>0</v>
      </c>
      <c r="I71" s="57">
        <v>0</v>
      </c>
      <c r="J71" s="57">
        <v>0</v>
      </c>
      <c r="K71" s="57">
        <v>4029000</v>
      </c>
      <c r="L71" s="57">
        <f t="shared" si="1"/>
        <v>-4029000</v>
      </c>
      <c r="M71" s="58">
        <f>+F71+L71</f>
        <v>27501000</v>
      </c>
      <c r="N71" s="64">
        <f t="shared" si="85"/>
        <v>2.6826603005853334E-6</v>
      </c>
      <c r="O71" s="57">
        <v>0</v>
      </c>
      <c r="P71" s="57">
        <v>27501000</v>
      </c>
      <c r="Q71" s="57">
        <f t="shared" ref="Q71" si="95">M71-P71</f>
        <v>0</v>
      </c>
      <c r="R71" s="57">
        <v>27500000</v>
      </c>
      <c r="S71" s="57">
        <f t="shared" ref="S71" si="96">+M71-R71</f>
        <v>1000</v>
      </c>
      <c r="T71" s="57">
        <f t="shared" ref="T71:T95" si="97">P71-R71</f>
        <v>1000</v>
      </c>
      <c r="U71" s="57">
        <v>8070578</v>
      </c>
      <c r="V71" s="57">
        <f t="shared" ref="V71" si="98">+R71-U71</f>
        <v>19429422</v>
      </c>
      <c r="W71" s="57">
        <v>8070578</v>
      </c>
      <c r="X71" s="60">
        <f t="shared" ref="X71" si="99">+U71-W71</f>
        <v>0</v>
      </c>
      <c r="Y71" s="61">
        <f t="shared" si="5"/>
        <v>0.99996363768590235</v>
      </c>
      <c r="Z71" s="61">
        <f t="shared" si="6"/>
        <v>0.29346489218573868</v>
      </c>
      <c r="AA71" s="61">
        <f t="shared" si="7"/>
        <v>0.29346489218573868</v>
      </c>
      <c r="AB71" s="61">
        <f t="shared" si="8"/>
        <v>0.29347556363636362</v>
      </c>
      <c r="AC71" s="62">
        <f t="shared" si="9"/>
        <v>1</v>
      </c>
    </row>
    <row r="72" spans="1:29" ht="90" customHeight="1" x14ac:dyDescent="0.25">
      <c r="A72" s="46" t="s">
        <v>157</v>
      </c>
      <c r="B72" s="47" t="s">
        <v>42</v>
      </c>
      <c r="C72" s="47">
        <v>20</v>
      </c>
      <c r="D72" s="47" t="s">
        <v>39</v>
      </c>
      <c r="E72" s="48" t="s">
        <v>158</v>
      </c>
      <c r="F72" s="50">
        <f>SUM(F73:F77)</f>
        <v>825691953</v>
      </c>
      <c r="G72" s="50">
        <f t="shared" ref="G72:X72" si="100">SUM(G73:G77)</f>
        <v>0</v>
      </c>
      <c r="H72" s="50">
        <f t="shared" si="100"/>
        <v>0</v>
      </c>
      <c r="I72" s="50">
        <f t="shared" si="100"/>
        <v>0</v>
      </c>
      <c r="J72" s="50">
        <f t="shared" si="100"/>
        <v>333118637</v>
      </c>
      <c r="K72" s="50">
        <f t="shared" si="100"/>
        <v>1968048</v>
      </c>
      <c r="L72" s="50">
        <f t="shared" si="1"/>
        <v>331150589</v>
      </c>
      <c r="M72" s="50">
        <f t="shared" si="100"/>
        <v>1156842542</v>
      </c>
      <c r="N72" s="51">
        <f t="shared" si="85"/>
        <v>1.1284737142109818E-4</v>
      </c>
      <c r="O72" s="50">
        <f t="shared" si="100"/>
        <v>0</v>
      </c>
      <c r="P72" s="50">
        <f t="shared" si="100"/>
        <v>792104972.95000005</v>
      </c>
      <c r="Q72" s="50">
        <f t="shared" si="100"/>
        <v>364737569.05000001</v>
      </c>
      <c r="R72" s="50">
        <f t="shared" si="100"/>
        <v>778120362.66999996</v>
      </c>
      <c r="S72" s="50">
        <f t="shared" si="100"/>
        <v>378722179.33000004</v>
      </c>
      <c r="T72" s="50">
        <f t="shared" si="100"/>
        <v>13984610.280000037</v>
      </c>
      <c r="U72" s="50">
        <f t="shared" si="100"/>
        <v>247067363.66999999</v>
      </c>
      <c r="V72" s="50">
        <f t="shared" si="100"/>
        <v>531052999</v>
      </c>
      <c r="W72" s="50">
        <f t="shared" si="100"/>
        <v>247067363.66999999</v>
      </c>
      <c r="X72" s="50">
        <f t="shared" si="100"/>
        <v>0</v>
      </c>
      <c r="Y72" s="52">
        <f t="shared" si="5"/>
        <v>0.6726242633891657</v>
      </c>
      <c r="Z72" s="52">
        <f t="shared" si="6"/>
        <v>0.21357043391822289</v>
      </c>
      <c r="AA72" s="52">
        <f t="shared" si="7"/>
        <v>0.21357043391822289</v>
      </c>
      <c r="AB72" s="52">
        <f t="shared" si="8"/>
        <v>0.31751818294823497</v>
      </c>
      <c r="AC72" s="53">
        <f t="shared" si="9"/>
        <v>1</v>
      </c>
    </row>
    <row r="73" spans="1:29" ht="42" customHeight="1" x14ac:dyDescent="0.25">
      <c r="A73" s="54" t="s">
        <v>159</v>
      </c>
      <c r="B73" s="55" t="s">
        <v>42</v>
      </c>
      <c r="C73" s="55">
        <v>20</v>
      </c>
      <c r="D73" s="55" t="s">
        <v>39</v>
      </c>
      <c r="E73" s="69" t="s">
        <v>160</v>
      </c>
      <c r="F73" s="73">
        <v>24500000</v>
      </c>
      <c r="G73" s="57">
        <v>0</v>
      </c>
      <c r="H73" s="57">
        <v>0</v>
      </c>
      <c r="I73" s="57">
        <v>0</v>
      </c>
      <c r="J73" s="57">
        <v>0</v>
      </c>
      <c r="K73" s="57">
        <v>1968048</v>
      </c>
      <c r="L73" s="57">
        <f t="shared" si="1"/>
        <v>-1968048</v>
      </c>
      <c r="M73" s="58">
        <f>+F73+L73</f>
        <v>22531952</v>
      </c>
      <c r="N73" s="64">
        <f t="shared" si="85"/>
        <v>2.1979409157883095E-6</v>
      </c>
      <c r="O73" s="57">
        <v>0</v>
      </c>
      <c r="P73" s="57">
        <v>6968424.6600000001</v>
      </c>
      <c r="Q73" s="57">
        <f t="shared" ref="Q73:Q77" si="101">M73-P73</f>
        <v>15563527.34</v>
      </c>
      <c r="R73" s="57">
        <v>6968424.6600000001</v>
      </c>
      <c r="S73" s="57">
        <f t="shared" ref="S73:S95" si="102">+M73-R73</f>
        <v>15563527.34</v>
      </c>
      <c r="T73" s="57">
        <f t="shared" si="97"/>
        <v>0</v>
      </c>
      <c r="U73" s="57">
        <v>6968424.6600000001</v>
      </c>
      <c r="V73" s="57">
        <f t="shared" ref="V73:V77" si="103">+R73-U73</f>
        <v>0</v>
      </c>
      <c r="W73" s="57">
        <v>6968424.6600000001</v>
      </c>
      <c r="X73" s="60">
        <f t="shared" ref="X73:X95" si="104">+U73-W73</f>
        <v>0</v>
      </c>
      <c r="Y73" s="61">
        <f t="shared" si="5"/>
        <v>0.30926857380132888</v>
      </c>
      <c r="Z73" s="61">
        <f t="shared" si="6"/>
        <v>0.30926857380132888</v>
      </c>
      <c r="AA73" s="61">
        <f t="shared" si="7"/>
        <v>0.30926857380132888</v>
      </c>
      <c r="AB73" s="61">
        <f t="shared" si="8"/>
        <v>1</v>
      </c>
      <c r="AC73" s="62">
        <f t="shared" si="9"/>
        <v>1</v>
      </c>
    </row>
    <row r="74" spans="1:29" ht="42" customHeight="1" x14ac:dyDescent="0.25">
      <c r="A74" s="54" t="s">
        <v>161</v>
      </c>
      <c r="B74" s="55" t="s">
        <v>42</v>
      </c>
      <c r="C74" s="55">
        <v>20</v>
      </c>
      <c r="D74" s="55" t="s">
        <v>39</v>
      </c>
      <c r="E74" s="69" t="s">
        <v>162</v>
      </c>
      <c r="F74" s="57">
        <v>0</v>
      </c>
      <c r="G74" s="57">
        <v>0</v>
      </c>
      <c r="H74" s="57">
        <v>0</v>
      </c>
      <c r="I74" s="57">
        <v>0</v>
      </c>
      <c r="J74" s="57">
        <f>1968048+5001000</f>
        <v>6969048</v>
      </c>
      <c r="K74" s="57">
        <v>0</v>
      </c>
      <c r="L74" s="57">
        <f t="shared" si="1"/>
        <v>6969048</v>
      </c>
      <c r="M74" s="58">
        <f>+F74+L74</f>
        <v>6969048</v>
      </c>
      <c r="N74" s="59">
        <f t="shared" si="85"/>
        <v>6.7981485773148668E-7</v>
      </c>
      <c r="O74" s="57">
        <v>0</v>
      </c>
      <c r="P74" s="57">
        <v>6969048</v>
      </c>
      <c r="Q74" s="57">
        <f t="shared" si="101"/>
        <v>0</v>
      </c>
      <c r="R74" s="57">
        <v>6968182.4100000001</v>
      </c>
      <c r="S74" s="57">
        <f t="shared" si="102"/>
        <v>865.58999999985099</v>
      </c>
      <c r="T74" s="57">
        <f t="shared" si="97"/>
        <v>865.58999999985099</v>
      </c>
      <c r="U74" s="57">
        <v>134.41</v>
      </c>
      <c r="V74" s="57">
        <f t="shared" si="103"/>
        <v>6968048</v>
      </c>
      <c r="W74" s="57">
        <v>134.41</v>
      </c>
      <c r="X74" s="60">
        <f t="shared" si="104"/>
        <v>0</v>
      </c>
      <c r="Y74" s="61">
        <f t="shared" si="5"/>
        <v>0.99987579508707647</v>
      </c>
      <c r="Z74" s="288">
        <f t="shared" si="6"/>
        <v>1.9286708887641467E-5</v>
      </c>
      <c r="AA74" s="288">
        <f t="shared" si="7"/>
        <v>1.9286708887641467E-5</v>
      </c>
      <c r="AB74" s="288">
        <f t="shared" si="8"/>
        <v>1.9289104689209763E-5</v>
      </c>
      <c r="AC74" s="62">
        <f t="shared" si="9"/>
        <v>1</v>
      </c>
    </row>
    <row r="75" spans="1:29" ht="42" customHeight="1" x14ac:dyDescent="0.25">
      <c r="A75" s="54" t="s">
        <v>163</v>
      </c>
      <c r="B75" s="55" t="s">
        <v>42</v>
      </c>
      <c r="C75" s="55">
        <v>20</v>
      </c>
      <c r="D75" s="55" t="s">
        <v>39</v>
      </c>
      <c r="E75" s="69" t="s">
        <v>164</v>
      </c>
      <c r="F75" s="57">
        <v>25423160</v>
      </c>
      <c r="G75" s="57">
        <v>0</v>
      </c>
      <c r="H75" s="57">
        <v>0</v>
      </c>
      <c r="I75" s="57">
        <v>0</v>
      </c>
      <c r="J75" s="57">
        <v>3232138</v>
      </c>
      <c r="K75" s="57">
        <v>0</v>
      </c>
      <c r="L75" s="57">
        <f t="shared" si="1"/>
        <v>3232138</v>
      </c>
      <c r="M75" s="58">
        <f>+F75+L75</f>
        <v>28655298</v>
      </c>
      <c r="N75" s="64">
        <f t="shared" si="85"/>
        <v>2.7952594576939855E-6</v>
      </c>
      <c r="O75" s="57">
        <v>0</v>
      </c>
      <c r="P75" s="57">
        <v>13589927.289999999</v>
      </c>
      <c r="Q75" s="57">
        <f t="shared" si="101"/>
        <v>15065370.710000001</v>
      </c>
      <c r="R75" s="57">
        <v>13589476.09</v>
      </c>
      <c r="S75" s="57">
        <f t="shared" si="102"/>
        <v>15065821.91</v>
      </c>
      <c r="T75" s="57">
        <f t="shared" si="97"/>
        <v>451.19999999925494</v>
      </c>
      <c r="U75" s="57">
        <v>10810494.09</v>
      </c>
      <c r="V75" s="57">
        <f t="shared" si="103"/>
        <v>2778982</v>
      </c>
      <c r="W75" s="57">
        <v>10810494.09</v>
      </c>
      <c r="X75" s="60">
        <f t="shared" si="104"/>
        <v>0</v>
      </c>
      <c r="Y75" s="61">
        <f t="shared" ref="Y75:Y138" si="105">+R75/M75</f>
        <v>0.47423956610048168</v>
      </c>
      <c r="Z75" s="61">
        <f t="shared" ref="Z75:Z138" si="106">+U75/M75</f>
        <v>0.37725987320041132</v>
      </c>
      <c r="AA75" s="61">
        <f t="shared" ref="AA75:AA138" si="107">+W75/M75</f>
        <v>0.37725987320041132</v>
      </c>
      <c r="AB75" s="61">
        <f t="shared" ref="AB75:AB138" si="108">+U75/R75</f>
        <v>0.79550484642708552</v>
      </c>
      <c r="AC75" s="62">
        <f t="shared" ref="AC75:AC138" si="109">+W75/U75</f>
        <v>1</v>
      </c>
    </row>
    <row r="76" spans="1:29" ht="42" customHeight="1" x14ac:dyDescent="0.25">
      <c r="A76" s="54" t="s">
        <v>165</v>
      </c>
      <c r="B76" s="55" t="s">
        <v>42</v>
      </c>
      <c r="C76" s="55">
        <v>20</v>
      </c>
      <c r="D76" s="55" t="s">
        <v>39</v>
      </c>
      <c r="E76" s="69" t="s">
        <v>166</v>
      </c>
      <c r="F76" s="57">
        <v>752677982</v>
      </c>
      <c r="G76" s="57">
        <v>0</v>
      </c>
      <c r="H76" s="57">
        <v>0</v>
      </c>
      <c r="I76" s="57">
        <v>0</v>
      </c>
      <c r="J76" s="57">
        <v>61679020</v>
      </c>
      <c r="K76" s="57">
        <v>0</v>
      </c>
      <c r="L76" s="57">
        <f t="shared" si="1"/>
        <v>61679020</v>
      </c>
      <c r="M76" s="58">
        <f>+F76+L76</f>
        <v>814357002</v>
      </c>
      <c r="N76" s="65">
        <f t="shared" si="85"/>
        <v>7.9438682221340707E-5</v>
      </c>
      <c r="O76" s="57">
        <v>0</v>
      </c>
      <c r="P76" s="57">
        <v>749357002</v>
      </c>
      <c r="Q76" s="57">
        <f t="shared" si="101"/>
        <v>65000000</v>
      </c>
      <c r="R76" s="57">
        <v>749318991.03999996</v>
      </c>
      <c r="S76" s="57">
        <f t="shared" si="102"/>
        <v>65038010.960000038</v>
      </c>
      <c r="T76" s="57">
        <f t="shared" si="97"/>
        <v>38010.960000038147</v>
      </c>
      <c r="U76" s="57">
        <v>228013022.03999999</v>
      </c>
      <c r="V76" s="57">
        <f t="shared" si="103"/>
        <v>521305969</v>
      </c>
      <c r="W76" s="57">
        <v>228013022.03999999</v>
      </c>
      <c r="X76" s="60">
        <f t="shared" si="104"/>
        <v>0</v>
      </c>
      <c r="Y76" s="61">
        <f t="shared" si="105"/>
        <v>0.9201357502910007</v>
      </c>
      <c r="Z76" s="61">
        <f t="shared" si="106"/>
        <v>0.27999147975644223</v>
      </c>
      <c r="AA76" s="288">
        <f t="shared" si="107"/>
        <v>0.27999147975644223</v>
      </c>
      <c r="AB76" s="61">
        <f t="shared" si="108"/>
        <v>0.30429366500311783</v>
      </c>
      <c r="AC76" s="62">
        <f t="shared" si="109"/>
        <v>1</v>
      </c>
    </row>
    <row r="77" spans="1:29" ht="53.25" customHeight="1" x14ac:dyDescent="0.25">
      <c r="A77" s="54" t="s">
        <v>167</v>
      </c>
      <c r="B77" s="55" t="s">
        <v>42</v>
      </c>
      <c r="C77" s="55">
        <v>20</v>
      </c>
      <c r="D77" s="55" t="s">
        <v>39</v>
      </c>
      <c r="E77" s="69" t="s">
        <v>168</v>
      </c>
      <c r="F77" s="57">
        <v>23090811</v>
      </c>
      <c r="G77" s="57">
        <v>0</v>
      </c>
      <c r="H77" s="57">
        <v>0</v>
      </c>
      <c r="I77" s="57">
        <v>0</v>
      </c>
      <c r="J77" s="57">
        <v>261238431</v>
      </c>
      <c r="K77" s="57">
        <v>0</v>
      </c>
      <c r="L77" s="57">
        <f t="shared" ref="L77:L141" si="110">+G77-H77-I77+J77-K77</f>
        <v>261238431</v>
      </c>
      <c r="M77" s="58">
        <f>+F77+L77</f>
        <v>284329242</v>
      </c>
      <c r="N77" s="64">
        <f t="shared" si="85"/>
        <v>2.7735673968543688E-5</v>
      </c>
      <c r="O77" s="57">
        <v>0</v>
      </c>
      <c r="P77" s="57">
        <v>15220571</v>
      </c>
      <c r="Q77" s="57">
        <f t="shared" si="101"/>
        <v>269108671</v>
      </c>
      <c r="R77" s="57">
        <v>1275288.47</v>
      </c>
      <c r="S77" s="57">
        <f t="shared" si="102"/>
        <v>283053953.52999997</v>
      </c>
      <c r="T77" s="57">
        <f t="shared" si="97"/>
        <v>13945282.529999999</v>
      </c>
      <c r="U77" s="57">
        <v>1275288.47</v>
      </c>
      <c r="V77" s="57">
        <f t="shared" si="103"/>
        <v>0</v>
      </c>
      <c r="W77" s="57">
        <v>1275288.47</v>
      </c>
      <c r="X77" s="60">
        <f t="shared" si="104"/>
        <v>0</v>
      </c>
      <c r="Y77" s="61">
        <f t="shared" si="105"/>
        <v>4.485252593189131E-3</v>
      </c>
      <c r="Z77" s="61">
        <f t="shared" si="106"/>
        <v>4.485252593189131E-3</v>
      </c>
      <c r="AA77" s="61">
        <f t="shared" si="107"/>
        <v>4.485252593189131E-3</v>
      </c>
      <c r="AB77" s="61">
        <f t="shared" si="108"/>
        <v>1</v>
      </c>
      <c r="AC77" s="62">
        <f t="shared" si="109"/>
        <v>1</v>
      </c>
    </row>
    <row r="78" spans="1:29" ht="69.75" customHeight="1" x14ac:dyDescent="0.25">
      <c r="A78" s="46" t="s">
        <v>169</v>
      </c>
      <c r="B78" s="47" t="s">
        <v>42</v>
      </c>
      <c r="C78" s="47">
        <v>20</v>
      </c>
      <c r="D78" s="47" t="s">
        <v>39</v>
      </c>
      <c r="E78" s="74" t="s">
        <v>170</v>
      </c>
      <c r="F78" s="50">
        <f t="shared" ref="F78:X78" si="111">SUM(F79:F81)</f>
        <v>10466197495</v>
      </c>
      <c r="G78" s="50">
        <f t="shared" si="111"/>
        <v>0</v>
      </c>
      <c r="H78" s="50">
        <f t="shared" si="111"/>
        <v>0</v>
      </c>
      <c r="I78" s="50">
        <f t="shared" si="111"/>
        <v>0</v>
      </c>
      <c r="J78" s="50">
        <f t="shared" si="111"/>
        <v>3788725617</v>
      </c>
      <c r="K78" s="50">
        <f t="shared" si="111"/>
        <v>14062149</v>
      </c>
      <c r="L78" s="50">
        <f t="shared" si="110"/>
        <v>3774663468</v>
      </c>
      <c r="M78" s="50">
        <f t="shared" si="111"/>
        <v>14240860963</v>
      </c>
      <c r="N78" s="51">
        <f t="shared" si="85"/>
        <v>1.3891637522852084E-3</v>
      </c>
      <c r="O78" s="50">
        <f t="shared" si="111"/>
        <v>0</v>
      </c>
      <c r="P78" s="50">
        <f t="shared" si="111"/>
        <v>12706481997.58</v>
      </c>
      <c r="Q78" s="50">
        <f t="shared" si="111"/>
        <v>1534378965.4200006</v>
      </c>
      <c r="R78" s="50">
        <f t="shared" si="111"/>
        <v>12690639887.940001</v>
      </c>
      <c r="S78" s="50">
        <f t="shared" si="111"/>
        <v>1550221075.0599999</v>
      </c>
      <c r="T78" s="50">
        <f t="shared" si="111"/>
        <v>15842109.639999539</v>
      </c>
      <c r="U78" s="50">
        <f t="shared" si="111"/>
        <v>6933509461.79</v>
      </c>
      <c r="V78" s="50">
        <f t="shared" si="111"/>
        <v>5757130426.1500006</v>
      </c>
      <c r="W78" s="50">
        <f t="shared" si="111"/>
        <v>6699124252.79</v>
      </c>
      <c r="X78" s="50">
        <f t="shared" si="111"/>
        <v>234385209</v>
      </c>
      <c r="Y78" s="52">
        <f t="shared" si="105"/>
        <v>0.89114274206540478</v>
      </c>
      <c r="Z78" s="52">
        <f t="shared" si="106"/>
        <v>0.48687431748714838</v>
      </c>
      <c r="AA78" s="52">
        <f t="shared" si="107"/>
        <v>0.4704156771276245</v>
      </c>
      <c r="AB78" s="52">
        <f t="shared" si="108"/>
        <v>0.5463482947285393</v>
      </c>
      <c r="AC78" s="53">
        <f t="shared" si="109"/>
        <v>0.96619529975524265</v>
      </c>
    </row>
    <row r="79" spans="1:29" ht="42" customHeight="1" x14ac:dyDescent="0.25">
      <c r="A79" s="54" t="s">
        <v>171</v>
      </c>
      <c r="B79" s="55" t="s">
        <v>42</v>
      </c>
      <c r="C79" s="55">
        <v>20</v>
      </c>
      <c r="D79" s="55" t="s">
        <v>39</v>
      </c>
      <c r="E79" s="56" t="s">
        <v>172</v>
      </c>
      <c r="F79" s="57">
        <v>2058984641</v>
      </c>
      <c r="G79" s="57">
        <v>0</v>
      </c>
      <c r="H79" s="57">
        <v>0</v>
      </c>
      <c r="I79" s="57">
        <v>0</v>
      </c>
      <c r="J79" s="57">
        <v>22980590</v>
      </c>
      <c r="K79" s="57">
        <v>14062149</v>
      </c>
      <c r="L79" s="57">
        <f t="shared" si="110"/>
        <v>8918441</v>
      </c>
      <c r="M79" s="58">
        <f>+F79+L79</f>
        <v>2067903082</v>
      </c>
      <c r="N79" s="59">
        <f t="shared" si="85"/>
        <v>2.0171926488271179E-4</v>
      </c>
      <c r="O79" s="57">
        <v>0</v>
      </c>
      <c r="P79" s="57">
        <v>1976778376</v>
      </c>
      <c r="Q79" s="57">
        <f t="shared" ref="Q79:Q81" si="112">M79-P79</f>
        <v>91124706</v>
      </c>
      <c r="R79" s="57">
        <v>1962778376</v>
      </c>
      <c r="S79" s="57">
        <f t="shared" si="102"/>
        <v>105124706</v>
      </c>
      <c r="T79" s="57">
        <f t="shared" si="97"/>
        <v>14000000</v>
      </c>
      <c r="U79" s="57">
        <v>1129864561</v>
      </c>
      <c r="V79" s="57">
        <f t="shared" ref="V79:V81" si="113">+R79-U79</f>
        <v>832913815</v>
      </c>
      <c r="W79" s="57">
        <v>1129864561</v>
      </c>
      <c r="X79" s="60">
        <f t="shared" si="104"/>
        <v>0</v>
      </c>
      <c r="Y79" s="61">
        <f t="shared" si="105"/>
        <v>0.94916362042541802</v>
      </c>
      <c r="Z79" s="61">
        <f t="shared" si="106"/>
        <v>0.54638177719007819</v>
      </c>
      <c r="AA79" s="61">
        <f t="shared" si="107"/>
        <v>0.54638177719007819</v>
      </c>
      <c r="AB79" s="61">
        <f t="shared" si="108"/>
        <v>0.5756455108816626</v>
      </c>
      <c r="AC79" s="62">
        <f t="shared" si="109"/>
        <v>1</v>
      </c>
    </row>
    <row r="80" spans="1:29" ht="42" customHeight="1" x14ac:dyDescent="0.25">
      <c r="A80" s="54" t="s">
        <v>173</v>
      </c>
      <c r="B80" s="55" t="s">
        <v>42</v>
      </c>
      <c r="C80" s="55">
        <v>20</v>
      </c>
      <c r="D80" s="55" t="s">
        <v>39</v>
      </c>
      <c r="E80" s="56" t="s">
        <v>174</v>
      </c>
      <c r="F80" s="57">
        <v>8298070764</v>
      </c>
      <c r="G80" s="57">
        <v>0</v>
      </c>
      <c r="H80" s="57">
        <v>0</v>
      </c>
      <c r="I80" s="57">
        <v>0</v>
      </c>
      <c r="J80" s="57">
        <v>3701559888</v>
      </c>
      <c r="K80" s="57">
        <v>0</v>
      </c>
      <c r="L80" s="57">
        <f t="shared" si="110"/>
        <v>3701559888</v>
      </c>
      <c r="M80" s="58">
        <f>+F80+L80</f>
        <v>11999630652</v>
      </c>
      <c r="N80" s="59">
        <f t="shared" si="85"/>
        <v>1.1705368085454092E-3</v>
      </c>
      <c r="O80" s="57">
        <v>0</v>
      </c>
      <c r="P80" s="57">
        <v>10629085439.48</v>
      </c>
      <c r="Q80" s="57">
        <f t="shared" si="112"/>
        <v>1370545212.5200005</v>
      </c>
      <c r="R80" s="57">
        <v>10629085428</v>
      </c>
      <c r="S80" s="57">
        <f t="shared" si="102"/>
        <v>1370545224</v>
      </c>
      <c r="T80" s="57">
        <f t="shared" si="97"/>
        <v>11.479999542236328</v>
      </c>
      <c r="U80" s="57">
        <v>5736314501.3599997</v>
      </c>
      <c r="V80" s="57">
        <f t="shared" si="113"/>
        <v>4892770926.6400003</v>
      </c>
      <c r="W80" s="57">
        <v>5502503551.3599997</v>
      </c>
      <c r="X80" s="60">
        <f t="shared" si="104"/>
        <v>233810950</v>
      </c>
      <c r="Y80" s="61">
        <f t="shared" si="105"/>
        <v>0.88578438255751069</v>
      </c>
      <c r="Z80" s="61">
        <f t="shared" si="106"/>
        <v>0.47804092206820697</v>
      </c>
      <c r="AA80" s="61">
        <f t="shared" si="107"/>
        <v>0.4585560765108122</v>
      </c>
      <c r="AB80" s="61">
        <f t="shared" si="108"/>
        <v>0.53968091048068301</v>
      </c>
      <c r="AC80" s="62">
        <f t="shared" si="109"/>
        <v>0.95924021426221195</v>
      </c>
    </row>
    <row r="81" spans="1:29" ht="42" customHeight="1" x14ac:dyDescent="0.25">
      <c r="A81" s="54" t="s">
        <v>175</v>
      </c>
      <c r="B81" s="55" t="s">
        <v>42</v>
      </c>
      <c r="C81" s="55">
        <v>20</v>
      </c>
      <c r="D81" s="55" t="s">
        <v>39</v>
      </c>
      <c r="E81" s="56" t="s">
        <v>176</v>
      </c>
      <c r="F81" s="57">
        <v>109142090</v>
      </c>
      <c r="G81" s="57">
        <v>0</v>
      </c>
      <c r="H81" s="57">
        <v>0</v>
      </c>
      <c r="I81" s="57">
        <v>0</v>
      </c>
      <c r="J81" s="57">
        <v>64185139</v>
      </c>
      <c r="K81" s="57">
        <v>0</v>
      </c>
      <c r="L81" s="57">
        <f t="shared" si="110"/>
        <v>64185139</v>
      </c>
      <c r="M81" s="58">
        <f>+F81+L81</f>
        <v>173327229</v>
      </c>
      <c r="N81" s="65">
        <f t="shared" si="85"/>
        <v>1.6907678857087483E-5</v>
      </c>
      <c r="O81" s="57">
        <v>0</v>
      </c>
      <c r="P81" s="57">
        <v>100618182.09999999</v>
      </c>
      <c r="Q81" s="57">
        <f t="shared" si="112"/>
        <v>72709046.900000006</v>
      </c>
      <c r="R81" s="57">
        <v>98776083.939999998</v>
      </c>
      <c r="S81" s="57">
        <f t="shared" si="102"/>
        <v>74551145.060000002</v>
      </c>
      <c r="T81" s="57">
        <f t="shared" si="97"/>
        <v>1842098.1599999964</v>
      </c>
      <c r="U81" s="57">
        <v>67330399.430000007</v>
      </c>
      <c r="V81" s="57">
        <f t="shared" si="113"/>
        <v>31445684.50999999</v>
      </c>
      <c r="W81" s="57">
        <v>66756140.43</v>
      </c>
      <c r="X81" s="60">
        <f t="shared" si="104"/>
        <v>574259.00000000745</v>
      </c>
      <c r="Y81" s="61">
        <f t="shared" si="105"/>
        <v>0.5698820924437672</v>
      </c>
      <c r="Z81" s="61">
        <f t="shared" si="106"/>
        <v>0.38845829255136832</v>
      </c>
      <c r="AA81" s="61">
        <f t="shared" si="107"/>
        <v>0.38514514317885967</v>
      </c>
      <c r="AB81" s="61">
        <f t="shared" si="108"/>
        <v>0.68164677869694468</v>
      </c>
      <c r="AC81" s="62">
        <f t="shared" si="109"/>
        <v>0.99147102935878118</v>
      </c>
    </row>
    <row r="82" spans="1:29" ht="56.25" customHeight="1" x14ac:dyDescent="0.25">
      <c r="A82" s="46" t="s">
        <v>177</v>
      </c>
      <c r="B82" s="47" t="s">
        <v>42</v>
      </c>
      <c r="C82" s="47">
        <v>20</v>
      </c>
      <c r="D82" s="47" t="s">
        <v>39</v>
      </c>
      <c r="E82" s="48" t="s">
        <v>178</v>
      </c>
      <c r="F82" s="50">
        <f t="shared" ref="F82:X82" si="114">SUM(F83:F88)</f>
        <v>9755136599</v>
      </c>
      <c r="G82" s="50">
        <f t="shared" si="114"/>
        <v>0</v>
      </c>
      <c r="H82" s="50">
        <f t="shared" si="114"/>
        <v>0</v>
      </c>
      <c r="I82" s="50">
        <f t="shared" si="114"/>
        <v>0</v>
      </c>
      <c r="J82" s="50">
        <f t="shared" si="114"/>
        <v>1014843022</v>
      </c>
      <c r="K82" s="50">
        <f t="shared" si="114"/>
        <v>83184223</v>
      </c>
      <c r="L82" s="50">
        <f t="shared" si="110"/>
        <v>931658799</v>
      </c>
      <c r="M82" s="50">
        <f t="shared" si="114"/>
        <v>10686795398</v>
      </c>
      <c r="N82" s="51">
        <f t="shared" si="85"/>
        <v>1.0424727011633262E-3</v>
      </c>
      <c r="O82" s="50">
        <f t="shared" si="114"/>
        <v>0</v>
      </c>
      <c r="P82" s="50">
        <f>SUM(P83:P88)</f>
        <v>9320558838.3400002</v>
      </c>
      <c r="Q82" s="50">
        <f t="shared" si="114"/>
        <v>1366236559.6599998</v>
      </c>
      <c r="R82" s="50">
        <f t="shared" si="114"/>
        <v>9046611335.5599995</v>
      </c>
      <c r="S82" s="50">
        <f>SUM(S83:S88)</f>
        <v>1640184062.4400001</v>
      </c>
      <c r="T82" s="50">
        <f t="shared" si="114"/>
        <v>273947502.78000021</v>
      </c>
      <c r="U82" s="50">
        <f t="shared" si="114"/>
        <v>5174914074.9200001</v>
      </c>
      <c r="V82" s="50">
        <f t="shared" si="114"/>
        <v>3871697260.6399999</v>
      </c>
      <c r="W82" s="50">
        <f>SUM(W83:W88)</f>
        <v>4947526792.7600002</v>
      </c>
      <c r="X82" s="50">
        <f t="shared" si="114"/>
        <v>227387282.15999997</v>
      </c>
      <c r="Y82" s="52">
        <f t="shared" si="105"/>
        <v>0.84652236696260175</v>
      </c>
      <c r="Z82" s="52">
        <f t="shared" si="106"/>
        <v>0.48423441098989028</v>
      </c>
      <c r="AA82" s="52">
        <f t="shared" si="107"/>
        <v>0.46295700521092731</v>
      </c>
      <c r="AB82" s="52">
        <f t="shared" si="108"/>
        <v>0.57202789895247164</v>
      </c>
      <c r="AC82" s="53">
        <f t="shared" si="109"/>
        <v>0.95605969898862231</v>
      </c>
    </row>
    <row r="83" spans="1:29" ht="42" customHeight="1" x14ac:dyDescent="0.25">
      <c r="A83" s="54" t="s">
        <v>179</v>
      </c>
      <c r="B83" s="55" t="s">
        <v>42</v>
      </c>
      <c r="C83" s="55">
        <v>20</v>
      </c>
      <c r="D83" s="55" t="s">
        <v>39</v>
      </c>
      <c r="E83" s="56" t="s">
        <v>180</v>
      </c>
      <c r="F83" s="57">
        <v>2192242194</v>
      </c>
      <c r="G83" s="57">
        <v>0</v>
      </c>
      <c r="H83" s="57">
        <v>0</v>
      </c>
      <c r="I83" s="57">
        <v>0</v>
      </c>
      <c r="J83" s="57">
        <v>270898475</v>
      </c>
      <c r="K83" s="57">
        <v>0</v>
      </c>
      <c r="L83" s="57">
        <f t="shared" si="110"/>
        <v>270898475</v>
      </c>
      <c r="M83" s="58">
        <f t="shared" ref="M83:M88" si="115">+F83+L83</f>
        <v>2463140669</v>
      </c>
      <c r="N83" s="59">
        <f t="shared" si="85"/>
        <v>2.4027379686133226E-4</v>
      </c>
      <c r="O83" s="57">
        <v>0</v>
      </c>
      <c r="P83" s="57">
        <v>1998990632</v>
      </c>
      <c r="Q83" s="57">
        <f t="shared" ref="Q83:Q88" si="116">M83-P83</f>
        <v>464150037</v>
      </c>
      <c r="R83" s="57">
        <v>1964908290.28</v>
      </c>
      <c r="S83" s="57">
        <f t="shared" si="102"/>
        <v>498232378.72000003</v>
      </c>
      <c r="T83" s="57">
        <f t="shared" si="97"/>
        <v>34082341.720000029</v>
      </c>
      <c r="U83" s="57">
        <v>1271737158.28</v>
      </c>
      <c r="V83" s="57">
        <f t="shared" ref="V83:V88" si="117">+R83-U83</f>
        <v>693171132</v>
      </c>
      <c r="W83" s="57">
        <v>1214212158.28</v>
      </c>
      <c r="X83" s="60">
        <f t="shared" si="104"/>
        <v>57525000</v>
      </c>
      <c r="Y83" s="61">
        <f t="shared" si="105"/>
        <v>0.79772475644995322</v>
      </c>
      <c r="Z83" s="61">
        <f t="shared" si="106"/>
        <v>0.51630715788404691</v>
      </c>
      <c r="AA83" s="61">
        <f t="shared" si="107"/>
        <v>0.49295282789226685</v>
      </c>
      <c r="AB83" s="61">
        <f t="shared" si="108"/>
        <v>0.64722468960562896</v>
      </c>
      <c r="AC83" s="62">
        <f t="shared" si="109"/>
        <v>0.95476659652077678</v>
      </c>
    </row>
    <row r="84" spans="1:29" ht="72.75" customHeight="1" x14ac:dyDescent="0.25">
      <c r="A84" s="54" t="s">
        <v>181</v>
      </c>
      <c r="B84" s="55" t="s">
        <v>42</v>
      </c>
      <c r="C84" s="55">
        <v>20</v>
      </c>
      <c r="D84" s="55" t="s">
        <v>39</v>
      </c>
      <c r="E84" s="56" t="s">
        <v>182</v>
      </c>
      <c r="F84" s="57">
        <v>4636565048</v>
      </c>
      <c r="G84" s="57">
        <v>0</v>
      </c>
      <c r="H84" s="57">
        <v>0</v>
      </c>
      <c r="I84" s="57">
        <v>0</v>
      </c>
      <c r="J84" s="57">
        <v>346295215</v>
      </c>
      <c r="K84" s="57">
        <v>0</v>
      </c>
      <c r="L84" s="57">
        <f t="shared" si="110"/>
        <v>346295215</v>
      </c>
      <c r="M84" s="58">
        <f t="shared" si="115"/>
        <v>4982860263</v>
      </c>
      <c r="N84" s="59">
        <f t="shared" si="85"/>
        <v>4.8606673978816378E-4</v>
      </c>
      <c r="O84" s="57">
        <v>0</v>
      </c>
      <c r="P84" s="57">
        <v>4397143892</v>
      </c>
      <c r="Q84" s="57">
        <f t="shared" si="116"/>
        <v>585716371</v>
      </c>
      <c r="R84" s="57">
        <v>4238394174.75</v>
      </c>
      <c r="S84" s="57">
        <f t="shared" si="102"/>
        <v>744466088.25</v>
      </c>
      <c r="T84" s="57">
        <f t="shared" si="97"/>
        <v>158749717.25</v>
      </c>
      <c r="U84" s="57">
        <v>2641067922.75</v>
      </c>
      <c r="V84" s="57">
        <f t="shared" si="117"/>
        <v>1597326252</v>
      </c>
      <c r="W84" s="57">
        <v>2547433922.75</v>
      </c>
      <c r="X84" s="60">
        <f t="shared" si="104"/>
        <v>93634000</v>
      </c>
      <c r="Y84" s="61">
        <f t="shared" si="105"/>
        <v>0.85059462859554813</v>
      </c>
      <c r="Z84" s="61">
        <f t="shared" si="106"/>
        <v>0.53003050122860729</v>
      </c>
      <c r="AA84" s="61">
        <f t="shared" si="107"/>
        <v>0.511239285930985</v>
      </c>
      <c r="AB84" s="61">
        <f t="shared" si="108"/>
        <v>0.62312937727312312</v>
      </c>
      <c r="AC84" s="62">
        <f t="shared" si="109"/>
        <v>0.96454691710370555</v>
      </c>
    </row>
    <row r="85" spans="1:29" ht="72.75" customHeight="1" x14ac:dyDescent="0.25">
      <c r="A85" s="54" t="s">
        <v>183</v>
      </c>
      <c r="B85" s="55" t="s">
        <v>42</v>
      </c>
      <c r="C85" s="55">
        <v>20</v>
      </c>
      <c r="D85" s="55" t="s">
        <v>39</v>
      </c>
      <c r="E85" s="56" t="s">
        <v>184</v>
      </c>
      <c r="F85" s="57">
        <v>3139043</v>
      </c>
      <c r="G85" s="57">
        <v>0</v>
      </c>
      <c r="H85" s="57">
        <v>0</v>
      </c>
      <c r="I85" s="57">
        <v>0</v>
      </c>
      <c r="J85" s="57">
        <v>53681761</v>
      </c>
      <c r="K85" s="57">
        <v>0</v>
      </c>
      <c r="L85" s="57">
        <f t="shared" si="110"/>
        <v>53681761</v>
      </c>
      <c r="M85" s="58">
        <f t="shared" si="115"/>
        <v>56820804</v>
      </c>
      <c r="N85" s="63">
        <f t="shared" si="85"/>
        <v>5.5427408144482129E-6</v>
      </c>
      <c r="O85" s="57">
        <v>0</v>
      </c>
      <c r="P85" s="57">
        <v>3139043</v>
      </c>
      <c r="Q85" s="57">
        <f t="shared" si="116"/>
        <v>53681761</v>
      </c>
      <c r="R85" s="57">
        <v>2619114</v>
      </c>
      <c r="S85" s="57">
        <f t="shared" si="102"/>
        <v>54201690</v>
      </c>
      <c r="T85" s="57">
        <f t="shared" si="97"/>
        <v>519929</v>
      </c>
      <c r="U85" s="57">
        <v>2619114</v>
      </c>
      <c r="V85" s="57">
        <f t="shared" si="117"/>
        <v>0</v>
      </c>
      <c r="W85" s="57">
        <v>1904665</v>
      </c>
      <c r="X85" s="60">
        <f t="shared" si="104"/>
        <v>714449</v>
      </c>
      <c r="Y85" s="61">
        <f t="shared" si="105"/>
        <v>4.6094279130580409E-2</v>
      </c>
      <c r="Z85" s="61">
        <f t="shared" si="106"/>
        <v>4.6094279130580409E-2</v>
      </c>
      <c r="AA85" s="61">
        <f t="shared" si="107"/>
        <v>3.3520557012885629E-2</v>
      </c>
      <c r="AB85" s="61">
        <f t="shared" si="108"/>
        <v>1</v>
      </c>
      <c r="AC85" s="62">
        <f t="shared" si="109"/>
        <v>0.72721729561981652</v>
      </c>
    </row>
    <row r="86" spans="1:29" ht="42" customHeight="1" x14ac:dyDescent="0.25">
      <c r="A86" s="54" t="s">
        <v>185</v>
      </c>
      <c r="B86" s="55" t="s">
        <v>42</v>
      </c>
      <c r="C86" s="55">
        <v>20</v>
      </c>
      <c r="D86" s="55" t="s">
        <v>39</v>
      </c>
      <c r="E86" s="56" t="s">
        <v>186</v>
      </c>
      <c r="F86" s="57">
        <v>2090733752</v>
      </c>
      <c r="G86" s="57">
        <v>0</v>
      </c>
      <c r="H86" s="57">
        <v>0</v>
      </c>
      <c r="I86" s="57">
        <v>0</v>
      </c>
      <c r="J86" s="57">
        <v>343967571</v>
      </c>
      <c r="K86" s="57">
        <v>0</v>
      </c>
      <c r="L86" s="57">
        <f t="shared" si="110"/>
        <v>343967571</v>
      </c>
      <c r="M86" s="58">
        <f t="shared" si="115"/>
        <v>2434701323</v>
      </c>
      <c r="N86" s="59">
        <f t="shared" si="85"/>
        <v>2.3749960303242387E-4</v>
      </c>
      <c r="O86" s="57">
        <v>0</v>
      </c>
      <c r="P86" s="57">
        <v>2282857322.9400001</v>
      </c>
      <c r="Q86" s="57">
        <f t="shared" si="116"/>
        <v>151844000.05999994</v>
      </c>
      <c r="R86" s="57">
        <v>2214623277.1799998</v>
      </c>
      <c r="S86" s="57">
        <f t="shared" si="102"/>
        <v>220078045.82000017</v>
      </c>
      <c r="T86" s="57">
        <f t="shared" si="97"/>
        <v>68234045.760000229</v>
      </c>
      <c r="U86" s="57">
        <v>1044860083.25</v>
      </c>
      <c r="V86" s="57">
        <f t="shared" si="117"/>
        <v>1169763193.9299998</v>
      </c>
      <c r="W86" s="57">
        <v>969346250.09000003</v>
      </c>
      <c r="X86" s="60">
        <f t="shared" si="104"/>
        <v>75513833.159999967</v>
      </c>
      <c r="Y86" s="61">
        <f t="shared" si="105"/>
        <v>0.90960778484778426</v>
      </c>
      <c r="Z86" s="61">
        <f t="shared" si="106"/>
        <v>0.42915329013028181</v>
      </c>
      <c r="AA86" s="61">
        <f t="shared" si="107"/>
        <v>0.39813764461900697</v>
      </c>
      <c r="AB86" s="61">
        <f t="shared" si="108"/>
        <v>0.47180037075221076</v>
      </c>
      <c r="AC86" s="62">
        <f t="shared" si="109"/>
        <v>0.92772828212068659</v>
      </c>
    </row>
    <row r="87" spans="1:29" ht="66" customHeight="1" x14ac:dyDescent="0.25">
      <c r="A87" s="54" t="s">
        <v>187</v>
      </c>
      <c r="B87" s="55" t="s">
        <v>42</v>
      </c>
      <c r="C87" s="55">
        <v>20</v>
      </c>
      <c r="D87" s="55" t="s">
        <v>39</v>
      </c>
      <c r="E87" s="56" t="s">
        <v>188</v>
      </c>
      <c r="F87" s="57">
        <v>421932963</v>
      </c>
      <c r="G87" s="57">
        <v>0</v>
      </c>
      <c r="H87" s="57">
        <v>0</v>
      </c>
      <c r="I87" s="57">
        <v>0</v>
      </c>
      <c r="J87" s="57">
        <v>0</v>
      </c>
      <c r="K87" s="57">
        <f>18558500+59741203</f>
        <v>78299703</v>
      </c>
      <c r="L87" s="57">
        <f t="shared" si="110"/>
        <v>-78299703</v>
      </c>
      <c r="M87" s="58">
        <f t="shared" si="115"/>
        <v>343633260</v>
      </c>
      <c r="N87" s="65">
        <f t="shared" si="85"/>
        <v>3.3520646687855641E-5</v>
      </c>
      <c r="O87" s="57">
        <v>0</v>
      </c>
      <c r="P87" s="57">
        <v>343633260</v>
      </c>
      <c r="Q87" s="57">
        <f t="shared" si="116"/>
        <v>0</v>
      </c>
      <c r="R87" s="57">
        <v>331296049.87</v>
      </c>
      <c r="S87" s="57">
        <f t="shared" si="102"/>
        <v>12337210.129999995</v>
      </c>
      <c r="T87" s="57">
        <f t="shared" si="97"/>
        <v>12337210.129999995</v>
      </c>
      <c r="U87" s="57">
        <v>126813745.83</v>
      </c>
      <c r="V87" s="57">
        <f t="shared" si="117"/>
        <v>204482304.04000002</v>
      </c>
      <c r="W87" s="57">
        <v>126813745.83</v>
      </c>
      <c r="X87" s="60">
        <f t="shared" si="104"/>
        <v>0</v>
      </c>
      <c r="Y87" s="61">
        <f t="shared" si="105"/>
        <v>0.96409774149917848</v>
      </c>
      <c r="Z87" s="61">
        <f t="shared" si="106"/>
        <v>0.36903804314518335</v>
      </c>
      <c r="AA87" s="61">
        <f t="shared" si="107"/>
        <v>0.36903804314518335</v>
      </c>
      <c r="AB87" s="61">
        <f t="shared" si="108"/>
        <v>0.38278073608110175</v>
      </c>
      <c r="AC87" s="62">
        <f t="shared" si="109"/>
        <v>1</v>
      </c>
    </row>
    <row r="88" spans="1:29" ht="82.5" customHeight="1" x14ac:dyDescent="0.25">
      <c r="A88" s="54" t="s">
        <v>189</v>
      </c>
      <c r="B88" s="55" t="s">
        <v>42</v>
      </c>
      <c r="C88" s="55">
        <v>20</v>
      </c>
      <c r="D88" s="55" t="s">
        <v>39</v>
      </c>
      <c r="E88" s="56" t="s">
        <v>190</v>
      </c>
      <c r="F88" s="57">
        <v>410523599</v>
      </c>
      <c r="G88" s="57">
        <v>0</v>
      </c>
      <c r="H88" s="57">
        <v>0</v>
      </c>
      <c r="I88" s="57">
        <v>0</v>
      </c>
      <c r="J88" s="57">
        <v>0</v>
      </c>
      <c r="K88" s="57">
        <v>4884520</v>
      </c>
      <c r="L88" s="57">
        <f t="shared" si="110"/>
        <v>-4884520</v>
      </c>
      <c r="M88" s="58">
        <f t="shared" si="115"/>
        <v>405639079</v>
      </c>
      <c r="N88" s="65">
        <f t="shared" si="85"/>
        <v>3.9569173979102494E-5</v>
      </c>
      <c r="O88" s="57">
        <v>0</v>
      </c>
      <c r="P88" s="57">
        <v>294794688.39999998</v>
      </c>
      <c r="Q88" s="57">
        <f t="shared" si="116"/>
        <v>110844390.60000002</v>
      </c>
      <c r="R88" s="57">
        <v>294770429.48000002</v>
      </c>
      <c r="S88" s="57">
        <f t="shared" si="102"/>
        <v>110868649.51999998</v>
      </c>
      <c r="T88" s="57">
        <f t="shared" si="97"/>
        <v>24258.919999957085</v>
      </c>
      <c r="U88" s="57">
        <v>87816050.810000002</v>
      </c>
      <c r="V88" s="57">
        <f t="shared" si="117"/>
        <v>206954378.67000002</v>
      </c>
      <c r="W88" s="57">
        <v>87816050.810000002</v>
      </c>
      <c r="X88" s="60">
        <f t="shared" si="104"/>
        <v>0</v>
      </c>
      <c r="Y88" s="61">
        <f t="shared" si="105"/>
        <v>0.72668153720958428</v>
      </c>
      <c r="Z88" s="61">
        <f t="shared" si="106"/>
        <v>0.21648814267720001</v>
      </c>
      <c r="AA88" s="61">
        <f t="shared" si="107"/>
        <v>0.21648814267720001</v>
      </c>
      <c r="AB88" s="61">
        <f t="shared" si="108"/>
        <v>0.29791336588583511</v>
      </c>
      <c r="AC88" s="62">
        <f t="shared" si="109"/>
        <v>1</v>
      </c>
    </row>
    <row r="89" spans="1:29" ht="42" customHeight="1" x14ac:dyDescent="0.25">
      <c r="A89" s="46" t="s">
        <v>191</v>
      </c>
      <c r="B89" s="47" t="s">
        <v>42</v>
      </c>
      <c r="C89" s="47">
        <v>20</v>
      </c>
      <c r="D89" s="47" t="s">
        <v>39</v>
      </c>
      <c r="E89" s="48" t="s">
        <v>192</v>
      </c>
      <c r="F89" s="50">
        <f>SUM(F90:F94)</f>
        <v>329214856</v>
      </c>
      <c r="G89" s="50">
        <f t="shared" ref="G89:K89" si="118">SUM(G90:G94)</f>
        <v>0</v>
      </c>
      <c r="H89" s="50">
        <f t="shared" si="118"/>
        <v>0</v>
      </c>
      <c r="I89" s="50">
        <f t="shared" si="118"/>
        <v>0</v>
      </c>
      <c r="J89" s="50">
        <f t="shared" si="118"/>
        <v>1092055000</v>
      </c>
      <c r="K89" s="50">
        <f t="shared" si="118"/>
        <v>673818</v>
      </c>
      <c r="L89" s="50">
        <f t="shared" si="110"/>
        <v>1091381182</v>
      </c>
      <c r="M89" s="50">
        <f>SUM(M90:M94)</f>
        <v>1420596038</v>
      </c>
      <c r="N89" s="70">
        <f t="shared" si="85"/>
        <v>1.3857592794121716E-4</v>
      </c>
      <c r="O89" s="50">
        <f t="shared" ref="O89" si="119">SUM(O90:O93)</f>
        <v>0</v>
      </c>
      <c r="P89" s="50">
        <f>SUM(P90:P94)</f>
        <v>524596038</v>
      </c>
      <c r="Q89" s="50">
        <f t="shared" ref="Q89:X89" si="120">SUM(Q90:Q94)</f>
        <v>896000000</v>
      </c>
      <c r="R89" s="50">
        <f>SUM(R90:R94)</f>
        <v>521989888.83000004</v>
      </c>
      <c r="S89" s="50">
        <f t="shared" si="120"/>
        <v>898606149.16999996</v>
      </c>
      <c r="T89" s="50">
        <f t="shared" si="120"/>
        <v>2606149.1700000078</v>
      </c>
      <c r="U89" s="50">
        <f>SUM(U90:U94)</f>
        <v>68378006.829999983</v>
      </c>
      <c r="V89" s="50">
        <f t="shared" si="120"/>
        <v>453611882</v>
      </c>
      <c r="W89" s="50">
        <f>SUM(W90:W94)</f>
        <v>68378006.829999983</v>
      </c>
      <c r="X89" s="50">
        <f t="shared" si="120"/>
        <v>0</v>
      </c>
      <c r="Y89" s="52">
        <f t="shared" si="105"/>
        <v>0.36744428033523774</v>
      </c>
      <c r="Z89" s="52">
        <f t="shared" si="106"/>
        <v>4.81333222118982E-2</v>
      </c>
      <c r="AA89" s="52">
        <f t="shared" si="107"/>
        <v>4.81333222118982E-2</v>
      </c>
      <c r="AB89" s="52">
        <f t="shared" si="108"/>
        <v>0.13099488762754388</v>
      </c>
      <c r="AC89" s="53">
        <f t="shared" si="109"/>
        <v>1</v>
      </c>
    </row>
    <row r="90" spans="1:29" ht="42" customHeight="1" x14ac:dyDescent="0.25">
      <c r="A90" s="54" t="s">
        <v>193</v>
      </c>
      <c r="B90" s="55" t="s">
        <v>42</v>
      </c>
      <c r="C90" s="55">
        <v>20</v>
      </c>
      <c r="D90" s="55" t="s">
        <v>39</v>
      </c>
      <c r="E90" s="69" t="s">
        <v>194</v>
      </c>
      <c r="F90" s="57">
        <v>106996400</v>
      </c>
      <c r="G90" s="57">
        <v>0</v>
      </c>
      <c r="H90" s="57">
        <v>0</v>
      </c>
      <c r="I90" s="57">
        <v>0</v>
      </c>
      <c r="J90" s="57">
        <v>592000000</v>
      </c>
      <c r="K90" s="57">
        <v>0</v>
      </c>
      <c r="L90" s="57">
        <f t="shared" si="110"/>
        <v>592000000</v>
      </c>
      <c r="M90" s="58">
        <f t="shared" ref="M90:M95" si="121">+F90+L90</f>
        <v>698996400</v>
      </c>
      <c r="N90" s="65">
        <f t="shared" si="85"/>
        <v>6.8185516618743524E-5</v>
      </c>
      <c r="O90" s="57">
        <v>0</v>
      </c>
      <c r="P90" s="58">
        <v>302996400</v>
      </c>
      <c r="Q90" s="57">
        <f t="shared" ref="Q90:Q95" si="122">M90-P90</f>
        <v>396000000</v>
      </c>
      <c r="R90" s="58">
        <v>302996400</v>
      </c>
      <c r="S90" s="57">
        <f t="shared" si="102"/>
        <v>396000000</v>
      </c>
      <c r="T90" s="57">
        <f t="shared" si="97"/>
        <v>0</v>
      </c>
      <c r="U90" s="57">
        <v>55235475</v>
      </c>
      <c r="V90" s="57">
        <f t="shared" ref="V90:V95" si="123">+R90-U90</f>
        <v>247760925</v>
      </c>
      <c r="W90" s="57">
        <v>55235475</v>
      </c>
      <c r="X90" s="60">
        <f t="shared" si="104"/>
        <v>0</v>
      </c>
      <c r="Y90" s="61">
        <f t="shared" si="105"/>
        <v>0.43347347711662032</v>
      </c>
      <c r="Z90" s="61">
        <f t="shared" si="106"/>
        <v>7.9021115130206682E-2</v>
      </c>
      <c r="AA90" s="61">
        <f t="shared" si="107"/>
        <v>7.9021115130206682E-2</v>
      </c>
      <c r="AB90" s="61">
        <f t="shared" si="108"/>
        <v>0.18229746294015375</v>
      </c>
      <c r="AC90" s="62">
        <f t="shared" si="109"/>
        <v>1</v>
      </c>
    </row>
    <row r="91" spans="1:29" ht="42" customHeight="1" x14ac:dyDescent="0.25">
      <c r="A91" s="54" t="s">
        <v>195</v>
      </c>
      <c r="B91" s="55" t="s">
        <v>42</v>
      </c>
      <c r="C91" s="55">
        <v>20</v>
      </c>
      <c r="D91" s="55" t="s">
        <v>39</v>
      </c>
      <c r="E91" s="69" t="s">
        <v>196</v>
      </c>
      <c r="F91" s="57">
        <v>12752725</v>
      </c>
      <c r="G91" s="57">
        <v>0</v>
      </c>
      <c r="H91" s="57">
        <v>0</v>
      </c>
      <c r="I91" s="57">
        <v>0</v>
      </c>
      <c r="J91" s="57">
        <v>0</v>
      </c>
      <c r="K91" s="57">
        <v>673818</v>
      </c>
      <c r="L91" s="57">
        <f t="shared" si="110"/>
        <v>-673818</v>
      </c>
      <c r="M91" s="58">
        <f t="shared" si="121"/>
        <v>12078907</v>
      </c>
      <c r="N91" s="64">
        <f t="shared" si="85"/>
        <v>1.1782700368481978E-6</v>
      </c>
      <c r="O91" s="57">
        <v>0</v>
      </c>
      <c r="P91" s="58">
        <v>12078907</v>
      </c>
      <c r="Q91" s="57">
        <f t="shared" si="122"/>
        <v>0</v>
      </c>
      <c r="R91" s="58">
        <v>12078243.789999999</v>
      </c>
      <c r="S91" s="57">
        <f t="shared" si="102"/>
        <v>663.21000000089407</v>
      </c>
      <c r="T91" s="57">
        <f t="shared" si="97"/>
        <v>663.21000000089407</v>
      </c>
      <c r="U91" s="57">
        <v>5599996.79</v>
      </c>
      <c r="V91" s="57">
        <f t="shared" si="123"/>
        <v>6478246.9999999991</v>
      </c>
      <c r="W91" s="57">
        <v>5599996.79</v>
      </c>
      <c r="X91" s="60">
        <f t="shared" si="104"/>
        <v>0</v>
      </c>
      <c r="Y91" s="61">
        <f t="shared" si="105"/>
        <v>0.99994509354199013</v>
      </c>
      <c r="Z91" s="288">
        <f t="shared" si="106"/>
        <v>0.46361784141561818</v>
      </c>
      <c r="AA91" s="288">
        <f t="shared" si="107"/>
        <v>0.46361784141561818</v>
      </c>
      <c r="AB91" s="288">
        <f t="shared" si="108"/>
        <v>0.46364329842691482</v>
      </c>
      <c r="AC91" s="62">
        <f t="shared" si="109"/>
        <v>1</v>
      </c>
    </row>
    <row r="92" spans="1:29" ht="68.25" customHeight="1" x14ac:dyDescent="0.25">
      <c r="A92" s="54" t="s">
        <v>197</v>
      </c>
      <c r="B92" s="55" t="s">
        <v>42</v>
      </c>
      <c r="C92" s="55">
        <v>20</v>
      </c>
      <c r="D92" s="55" t="s">
        <v>39</v>
      </c>
      <c r="E92" s="69" t="s">
        <v>198</v>
      </c>
      <c r="F92" s="57">
        <v>2973130</v>
      </c>
      <c r="G92" s="57">
        <v>0</v>
      </c>
      <c r="H92" s="57">
        <v>0</v>
      </c>
      <c r="I92" s="57">
        <v>0</v>
      </c>
      <c r="J92" s="57">
        <v>0</v>
      </c>
      <c r="K92" s="57">
        <v>0</v>
      </c>
      <c r="L92" s="57">
        <f t="shared" si="110"/>
        <v>0</v>
      </c>
      <c r="M92" s="58">
        <f t="shared" si="121"/>
        <v>2973130</v>
      </c>
      <c r="N92" s="63">
        <f t="shared" si="85"/>
        <v>2.9002210172281996E-7</v>
      </c>
      <c r="O92" s="57">
        <v>0</v>
      </c>
      <c r="P92" s="58">
        <v>2973130</v>
      </c>
      <c r="Q92" s="57">
        <f t="shared" si="122"/>
        <v>0</v>
      </c>
      <c r="R92" s="58">
        <v>402020.62</v>
      </c>
      <c r="S92" s="57">
        <f t="shared" si="102"/>
        <v>2571109.38</v>
      </c>
      <c r="T92" s="57">
        <f t="shared" si="97"/>
        <v>2571109.38</v>
      </c>
      <c r="U92" s="57">
        <v>402020.62</v>
      </c>
      <c r="V92" s="57">
        <f t="shared" si="123"/>
        <v>0</v>
      </c>
      <c r="W92" s="57">
        <v>402020.62</v>
      </c>
      <c r="X92" s="60">
        <f t="shared" si="104"/>
        <v>0</v>
      </c>
      <c r="Y92" s="61">
        <f t="shared" si="105"/>
        <v>0.13521797566873967</v>
      </c>
      <c r="Z92" s="61">
        <f t="shared" si="106"/>
        <v>0.13521797566873967</v>
      </c>
      <c r="AA92" s="61">
        <f t="shared" si="107"/>
        <v>0.13521797566873967</v>
      </c>
      <c r="AB92" s="61">
        <f t="shared" si="108"/>
        <v>1</v>
      </c>
      <c r="AC92" s="62">
        <f t="shared" si="109"/>
        <v>1</v>
      </c>
    </row>
    <row r="93" spans="1:29" ht="42" customHeight="1" x14ac:dyDescent="0.25">
      <c r="A93" s="54" t="s">
        <v>199</v>
      </c>
      <c r="B93" s="55" t="s">
        <v>42</v>
      </c>
      <c r="C93" s="55">
        <v>20</v>
      </c>
      <c r="D93" s="55" t="s">
        <v>39</v>
      </c>
      <c r="E93" s="69" t="s">
        <v>200</v>
      </c>
      <c r="F93" s="57">
        <v>206492601</v>
      </c>
      <c r="G93" s="57">
        <v>0</v>
      </c>
      <c r="H93" s="57">
        <v>0</v>
      </c>
      <c r="I93" s="57">
        <v>0</v>
      </c>
      <c r="J93" s="57">
        <f>40000+500000000</f>
        <v>500040000</v>
      </c>
      <c r="K93" s="57">
        <v>0</v>
      </c>
      <c r="L93" s="57">
        <f t="shared" si="110"/>
        <v>500040000</v>
      </c>
      <c r="M93" s="58">
        <f t="shared" si="121"/>
        <v>706532601</v>
      </c>
      <c r="N93" s="65">
        <f t="shared" si="85"/>
        <v>6.892065596785562E-5</v>
      </c>
      <c r="O93" s="57">
        <v>0</v>
      </c>
      <c r="P93" s="58">
        <v>206532601</v>
      </c>
      <c r="Q93" s="57">
        <f t="shared" si="122"/>
        <v>500000000</v>
      </c>
      <c r="R93" s="58">
        <v>206510418.56999999</v>
      </c>
      <c r="S93" s="57">
        <f t="shared" si="102"/>
        <v>500022182.43000001</v>
      </c>
      <c r="T93" s="57">
        <f t="shared" si="97"/>
        <v>22182.430000007153</v>
      </c>
      <c r="U93" s="57">
        <v>7137708.5700000003</v>
      </c>
      <c r="V93" s="57">
        <f t="shared" si="123"/>
        <v>199372710</v>
      </c>
      <c r="W93" s="57">
        <v>7137708.5700000003</v>
      </c>
      <c r="X93" s="60">
        <f>+U93-W93</f>
        <v>0</v>
      </c>
      <c r="Y93" s="61">
        <f t="shared" si="105"/>
        <v>0.29228717581851543</v>
      </c>
      <c r="Z93" s="61">
        <f t="shared" si="106"/>
        <v>1.0102447586845325E-2</v>
      </c>
      <c r="AA93" s="61">
        <f t="shared" si="107"/>
        <v>1.0102447586845325E-2</v>
      </c>
      <c r="AB93" s="61">
        <f t="shared" si="108"/>
        <v>3.4563430840079193E-2</v>
      </c>
      <c r="AC93" s="62">
        <f t="shared" si="109"/>
        <v>1</v>
      </c>
    </row>
    <row r="94" spans="1:29" ht="68.25" customHeight="1" x14ac:dyDescent="0.25">
      <c r="A94" s="54" t="s">
        <v>547</v>
      </c>
      <c r="B94" s="55" t="s">
        <v>42</v>
      </c>
      <c r="C94" s="55">
        <v>20</v>
      </c>
      <c r="D94" s="55" t="s">
        <v>39</v>
      </c>
      <c r="E94" s="69" t="s">
        <v>548</v>
      </c>
      <c r="F94" s="57">
        <v>0</v>
      </c>
      <c r="G94" s="57">
        <v>0</v>
      </c>
      <c r="H94" s="57">
        <v>0</v>
      </c>
      <c r="I94" s="57">
        <v>0</v>
      </c>
      <c r="J94" s="57">
        <v>15000</v>
      </c>
      <c r="K94" s="57">
        <v>0</v>
      </c>
      <c r="L94" s="57">
        <f t="shared" si="110"/>
        <v>15000</v>
      </c>
      <c r="M94" s="58">
        <f t="shared" si="121"/>
        <v>15000</v>
      </c>
      <c r="N94" s="63">
        <f t="shared" si="85"/>
        <v>1.4632160470084724E-9</v>
      </c>
      <c r="O94" s="57">
        <v>0</v>
      </c>
      <c r="P94" s="58">
        <v>15000</v>
      </c>
      <c r="Q94" s="57">
        <f t="shared" si="122"/>
        <v>0</v>
      </c>
      <c r="R94" s="58">
        <v>2805.85</v>
      </c>
      <c r="S94" s="57">
        <f t="shared" si="102"/>
        <v>12194.15</v>
      </c>
      <c r="T94" s="57">
        <f t="shared" si="97"/>
        <v>12194.15</v>
      </c>
      <c r="U94" s="57">
        <v>2805.85</v>
      </c>
      <c r="V94" s="57">
        <f t="shared" si="123"/>
        <v>0</v>
      </c>
      <c r="W94" s="57">
        <v>2805.85</v>
      </c>
      <c r="X94" s="60">
        <f>+U94-W94</f>
        <v>0</v>
      </c>
      <c r="Y94" s="61">
        <f t="shared" si="105"/>
        <v>0.18705666666666665</v>
      </c>
      <c r="Z94" s="61">
        <f t="shared" si="106"/>
        <v>0.18705666666666665</v>
      </c>
      <c r="AA94" s="61">
        <f t="shared" si="107"/>
        <v>0.18705666666666665</v>
      </c>
      <c r="AB94" s="61">
        <f t="shared" si="108"/>
        <v>1</v>
      </c>
      <c r="AC94" s="62">
        <f t="shared" si="109"/>
        <v>1</v>
      </c>
    </row>
    <row r="95" spans="1:29" ht="42" customHeight="1" x14ac:dyDescent="0.25">
      <c r="A95" s="46" t="s">
        <v>201</v>
      </c>
      <c r="B95" s="47" t="s">
        <v>42</v>
      </c>
      <c r="C95" s="47">
        <v>20</v>
      </c>
      <c r="D95" s="47" t="s">
        <v>39</v>
      </c>
      <c r="E95" s="48" t="s">
        <v>202</v>
      </c>
      <c r="F95" s="50">
        <v>24500000</v>
      </c>
      <c r="G95" s="50">
        <v>0</v>
      </c>
      <c r="H95" s="50">
        <v>0</v>
      </c>
      <c r="I95" s="50">
        <v>0</v>
      </c>
      <c r="J95" s="50">
        <v>0</v>
      </c>
      <c r="K95" s="50">
        <v>0</v>
      </c>
      <c r="L95" s="50">
        <f t="shared" si="110"/>
        <v>0</v>
      </c>
      <c r="M95" s="49">
        <f t="shared" si="121"/>
        <v>24500000</v>
      </c>
      <c r="N95" s="68">
        <f t="shared" si="85"/>
        <v>2.3899195434471716E-6</v>
      </c>
      <c r="O95" s="75">
        <f>+O105</f>
        <v>0</v>
      </c>
      <c r="P95" s="75">
        <v>12023677.789999999</v>
      </c>
      <c r="Q95" s="50">
        <f t="shared" si="122"/>
        <v>12476322.210000001</v>
      </c>
      <c r="R95" s="75">
        <v>12023677.789999999</v>
      </c>
      <c r="S95" s="50">
        <f t="shared" si="102"/>
        <v>12476322.210000001</v>
      </c>
      <c r="T95" s="50">
        <f t="shared" si="97"/>
        <v>0</v>
      </c>
      <c r="U95" s="75">
        <v>12023677.789999999</v>
      </c>
      <c r="V95" s="50">
        <f t="shared" si="123"/>
        <v>0</v>
      </c>
      <c r="W95" s="50">
        <v>12023677.789999999</v>
      </c>
      <c r="X95" s="66">
        <f t="shared" si="104"/>
        <v>0</v>
      </c>
      <c r="Y95" s="52">
        <f t="shared" si="105"/>
        <v>0.49076235877551017</v>
      </c>
      <c r="Z95" s="52">
        <f t="shared" si="106"/>
        <v>0.49076235877551017</v>
      </c>
      <c r="AA95" s="52">
        <f t="shared" si="107"/>
        <v>0.49076235877551017</v>
      </c>
      <c r="AB95" s="52">
        <f t="shared" si="108"/>
        <v>1</v>
      </c>
      <c r="AC95" s="53">
        <f t="shared" si="109"/>
        <v>1</v>
      </c>
    </row>
    <row r="96" spans="1:29" ht="39" customHeight="1" x14ac:dyDescent="0.25">
      <c r="A96" s="312" t="s">
        <v>203</v>
      </c>
      <c r="B96" s="47" t="s">
        <v>38</v>
      </c>
      <c r="C96" s="47">
        <v>10</v>
      </c>
      <c r="D96" s="316" t="s">
        <v>39</v>
      </c>
      <c r="E96" s="308" t="s">
        <v>204</v>
      </c>
      <c r="F96" s="75">
        <f t="shared" ref="F96:K96" si="124">+F106</f>
        <v>10647256000</v>
      </c>
      <c r="G96" s="75">
        <f t="shared" si="124"/>
        <v>0</v>
      </c>
      <c r="H96" s="75">
        <f t="shared" si="124"/>
        <v>0</v>
      </c>
      <c r="I96" s="75">
        <f t="shared" si="124"/>
        <v>0</v>
      </c>
      <c r="J96" s="75">
        <f t="shared" si="124"/>
        <v>115000000</v>
      </c>
      <c r="K96" s="75">
        <f t="shared" si="124"/>
        <v>115000000</v>
      </c>
      <c r="L96" s="50">
        <f t="shared" si="110"/>
        <v>0</v>
      </c>
      <c r="M96" s="75">
        <f t="shared" ref="M96" si="125">+M106</f>
        <v>10647256000</v>
      </c>
      <c r="N96" s="51">
        <f t="shared" si="85"/>
        <v>1.0386157223871493E-3</v>
      </c>
      <c r="O96" s="75">
        <f t="shared" ref="O96:X96" si="126">+O106</f>
        <v>0</v>
      </c>
      <c r="P96" s="75">
        <f t="shared" si="126"/>
        <v>9353081834.5599995</v>
      </c>
      <c r="Q96" s="75">
        <f t="shared" si="126"/>
        <v>1294174165.4399998</v>
      </c>
      <c r="R96" s="75">
        <f t="shared" si="126"/>
        <v>6718111714.6899996</v>
      </c>
      <c r="S96" s="75">
        <f t="shared" si="126"/>
        <v>3929144285.3100004</v>
      </c>
      <c r="T96" s="75">
        <f t="shared" si="126"/>
        <v>2634970119.8700008</v>
      </c>
      <c r="U96" s="75">
        <f t="shared" si="126"/>
        <v>6695868829.6899996</v>
      </c>
      <c r="V96" s="75">
        <f t="shared" si="126"/>
        <v>22242885</v>
      </c>
      <c r="W96" s="75">
        <f t="shared" si="126"/>
        <v>6695868829.6899996</v>
      </c>
      <c r="X96" s="75">
        <f t="shared" si="126"/>
        <v>0</v>
      </c>
      <c r="Y96" s="52">
        <f t="shared" si="105"/>
        <v>0.63097118306256561</v>
      </c>
      <c r="Z96" s="52">
        <f t="shared" si="106"/>
        <v>0.62888211100493874</v>
      </c>
      <c r="AA96" s="52">
        <f t="shared" si="107"/>
        <v>0.62888211100493874</v>
      </c>
      <c r="AB96" s="52">
        <f t="shared" si="108"/>
        <v>0.9966891165338374</v>
      </c>
      <c r="AC96" s="53">
        <f t="shared" si="109"/>
        <v>1</v>
      </c>
    </row>
    <row r="97" spans="1:29" ht="42.75" customHeight="1" x14ac:dyDescent="0.25">
      <c r="A97" s="312"/>
      <c r="B97" s="47" t="s">
        <v>42</v>
      </c>
      <c r="C97" s="47">
        <v>20</v>
      </c>
      <c r="D97" s="316"/>
      <c r="E97" s="308"/>
      <c r="F97" s="50">
        <f t="shared" ref="F97:K97" si="127">+F98+F101</f>
        <v>6139374360</v>
      </c>
      <c r="G97" s="50">
        <f t="shared" si="127"/>
        <v>0</v>
      </c>
      <c r="H97" s="50">
        <f t="shared" si="127"/>
        <v>0</v>
      </c>
      <c r="I97" s="50">
        <f t="shared" si="127"/>
        <v>0</v>
      </c>
      <c r="J97" s="50">
        <f t="shared" si="127"/>
        <v>0</v>
      </c>
      <c r="K97" s="50">
        <f t="shared" si="127"/>
        <v>5923654360</v>
      </c>
      <c r="L97" s="50">
        <f t="shared" si="110"/>
        <v>-5923654360</v>
      </c>
      <c r="M97" s="50">
        <f t="shared" ref="M97" si="128">+M98+M101</f>
        <v>215720000</v>
      </c>
      <c r="N97" s="51">
        <f t="shared" si="85"/>
        <v>2.1042997710711177E-5</v>
      </c>
      <c r="O97" s="50">
        <f t="shared" ref="O97:X97" si="129">+O98+O101</f>
        <v>0</v>
      </c>
      <c r="P97" s="50">
        <f t="shared" si="129"/>
        <v>215720000</v>
      </c>
      <c r="Q97" s="50">
        <f t="shared" si="129"/>
        <v>0</v>
      </c>
      <c r="R97" s="50">
        <f t="shared" si="129"/>
        <v>89470694</v>
      </c>
      <c r="S97" s="50">
        <f t="shared" si="129"/>
        <v>126249306</v>
      </c>
      <c r="T97" s="50">
        <f t="shared" si="129"/>
        <v>126249306</v>
      </c>
      <c r="U97" s="50">
        <f t="shared" si="129"/>
        <v>53345585</v>
      </c>
      <c r="V97" s="50">
        <f t="shared" si="129"/>
        <v>36125109</v>
      </c>
      <c r="W97" s="50">
        <f t="shared" si="129"/>
        <v>53345585</v>
      </c>
      <c r="X97" s="50">
        <f t="shared" si="129"/>
        <v>0</v>
      </c>
      <c r="Y97" s="52">
        <f t="shared" si="105"/>
        <v>0.41475381976636383</v>
      </c>
      <c r="Z97" s="52">
        <f t="shared" si="106"/>
        <v>0.2472908631559429</v>
      </c>
      <c r="AA97" s="52">
        <f t="shared" si="107"/>
        <v>0.2472908631559429</v>
      </c>
      <c r="AB97" s="52">
        <f t="shared" si="108"/>
        <v>0.59623528794802916</v>
      </c>
      <c r="AC97" s="53">
        <f t="shared" si="109"/>
        <v>1</v>
      </c>
    </row>
    <row r="98" spans="1:29" ht="42" customHeight="1" x14ac:dyDescent="0.25">
      <c r="A98" s="46" t="s">
        <v>205</v>
      </c>
      <c r="B98" s="47" t="s">
        <v>42</v>
      </c>
      <c r="C98" s="47">
        <v>20</v>
      </c>
      <c r="D98" s="47" t="s">
        <v>39</v>
      </c>
      <c r="E98" s="48" t="s">
        <v>206</v>
      </c>
      <c r="F98" s="50">
        <f t="shared" ref="F98:U99" si="130">+F99</f>
        <v>5923654360</v>
      </c>
      <c r="G98" s="50">
        <f t="shared" si="130"/>
        <v>0</v>
      </c>
      <c r="H98" s="50">
        <f t="shared" si="130"/>
        <v>0</v>
      </c>
      <c r="I98" s="50">
        <f t="shared" si="130"/>
        <v>0</v>
      </c>
      <c r="J98" s="50">
        <f t="shared" si="130"/>
        <v>0</v>
      </c>
      <c r="K98" s="50">
        <f t="shared" si="130"/>
        <v>5923654360</v>
      </c>
      <c r="L98" s="50">
        <f t="shared" si="110"/>
        <v>-5923654360</v>
      </c>
      <c r="M98" s="50">
        <f t="shared" si="130"/>
        <v>0</v>
      </c>
      <c r="N98" s="51">
        <f t="shared" si="85"/>
        <v>0</v>
      </c>
      <c r="O98" s="50">
        <f t="shared" si="130"/>
        <v>0</v>
      </c>
      <c r="P98" s="50">
        <f t="shared" si="130"/>
        <v>0</v>
      </c>
      <c r="Q98" s="50">
        <f t="shared" si="130"/>
        <v>0</v>
      </c>
      <c r="R98" s="50">
        <f t="shared" si="130"/>
        <v>0</v>
      </c>
      <c r="S98" s="50">
        <f t="shared" si="130"/>
        <v>0</v>
      </c>
      <c r="T98" s="50">
        <f t="shared" si="130"/>
        <v>0</v>
      </c>
      <c r="U98" s="50">
        <f t="shared" si="130"/>
        <v>0</v>
      </c>
      <c r="V98" s="50">
        <f t="shared" ref="V98:X99" si="131">+V99</f>
        <v>0</v>
      </c>
      <c r="W98" s="50">
        <f t="shared" si="131"/>
        <v>0</v>
      </c>
      <c r="X98" s="50">
        <f t="shared" si="131"/>
        <v>0</v>
      </c>
      <c r="Y98" s="52" t="s">
        <v>41</v>
      </c>
      <c r="Z98" s="52" t="s">
        <v>41</v>
      </c>
      <c r="AA98" s="52" t="s">
        <v>41</v>
      </c>
      <c r="AB98" s="52" t="s">
        <v>41</v>
      </c>
      <c r="AC98" s="53" t="s">
        <v>41</v>
      </c>
    </row>
    <row r="99" spans="1:29" ht="42" customHeight="1" x14ac:dyDescent="0.25">
      <c r="A99" s="46" t="s">
        <v>207</v>
      </c>
      <c r="B99" s="47" t="s">
        <v>42</v>
      </c>
      <c r="C99" s="47">
        <v>20</v>
      </c>
      <c r="D99" s="47" t="s">
        <v>39</v>
      </c>
      <c r="E99" s="76" t="s">
        <v>208</v>
      </c>
      <c r="F99" s="50">
        <f>SUM(F100)</f>
        <v>5923654360</v>
      </c>
      <c r="G99" s="50">
        <f t="shared" si="130"/>
        <v>0</v>
      </c>
      <c r="H99" s="50">
        <f t="shared" si="130"/>
        <v>0</v>
      </c>
      <c r="I99" s="50">
        <f t="shared" si="130"/>
        <v>0</v>
      </c>
      <c r="J99" s="50">
        <f t="shared" si="130"/>
        <v>0</v>
      </c>
      <c r="K99" s="50">
        <f t="shared" si="130"/>
        <v>5923654360</v>
      </c>
      <c r="L99" s="50">
        <f t="shared" si="110"/>
        <v>-5923654360</v>
      </c>
      <c r="M99" s="50">
        <f t="shared" si="130"/>
        <v>0</v>
      </c>
      <c r="N99" s="51">
        <f t="shared" si="85"/>
        <v>0</v>
      </c>
      <c r="O99" s="50">
        <f t="shared" si="130"/>
        <v>0</v>
      </c>
      <c r="P99" s="50">
        <f t="shared" si="130"/>
        <v>0</v>
      </c>
      <c r="Q99" s="50">
        <f t="shared" si="130"/>
        <v>0</v>
      </c>
      <c r="R99" s="50">
        <f t="shared" si="130"/>
        <v>0</v>
      </c>
      <c r="S99" s="50">
        <f t="shared" si="130"/>
        <v>0</v>
      </c>
      <c r="T99" s="50">
        <f t="shared" si="130"/>
        <v>0</v>
      </c>
      <c r="U99" s="50">
        <f t="shared" si="130"/>
        <v>0</v>
      </c>
      <c r="V99" s="50">
        <f t="shared" si="131"/>
        <v>0</v>
      </c>
      <c r="W99" s="50">
        <f t="shared" si="131"/>
        <v>0</v>
      </c>
      <c r="X99" s="50">
        <f t="shared" si="131"/>
        <v>0</v>
      </c>
      <c r="Y99" s="52" t="s">
        <v>41</v>
      </c>
      <c r="Z99" s="52" t="s">
        <v>41</v>
      </c>
      <c r="AA99" s="52" t="s">
        <v>41</v>
      </c>
      <c r="AB99" s="52" t="s">
        <v>41</v>
      </c>
      <c r="AC99" s="53" t="s">
        <v>41</v>
      </c>
    </row>
    <row r="100" spans="1:29" ht="48.75" customHeight="1" x14ac:dyDescent="0.25">
      <c r="A100" s="54" t="s">
        <v>209</v>
      </c>
      <c r="B100" s="55" t="s">
        <v>42</v>
      </c>
      <c r="C100" s="55">
        <v>20</v>
      </c>
      <c r="D100" s="55" t="s">
        <v>39</v>
      </c>
      <c r="E100" s="69" t="s">
        <v>210</v>
      </c>
      <c r="F100" s="57">
        <v>5923654360</v>
      </c>
      <c r="G100" s="57">
        <v>0</v>
      </c>
      <c r="H100" s="57">
        <v>0</v>
      </c>
      <c r="I100" s="57">
        <v>0</v>
      </c>
      <c r="J100" s="57">
        <v>0</v>
      </c>
      <c r="K100" s="57">
        <v>5923654360</v>
      </c>
      <c r="L100" s="57">
        <f t="shared" si="110"/>
        <v>-5923654360</v>
      </c>
      <c r="M100" s="58">
        <f>+F100+L100</f>
        <v>0</v>
      </c>
      <c r="N100" s="59">
        <f t="shared" si="85"/>
        <v>0</v>
      </c>
      <c r="O100" s="57">
        <v>0</v>
      </c>
      <c r="P100" s="57">
        <v>0</v>
      </c>
      <c r="Q100" s="57">
        <f t="shared" ref="Q100" si="132">M100-P100</f>
        <v>0</v>
      </c>
      <c r="R100" s="57">
        <v>0</v>
      </c>
      <c r="S100" s="57">
        <f t="shared" ref="S100" si="133">+M100-R100</f>
        <v>0</v>
      </c>
      <c r="T100" s="57">
        <f t="shared" ref="T100" si="134">P100-R100</f>
        <v>0</v>
      </c>
      <c r="U100" s="57">
        <v>0</v>
      </c>
      <c r="V100" s="57">
        <f t="shared" ref="V100" si="135">+R100-U100</f>
        <v>0</v>
      </c>
      <c r="W100" s="57">
        <v>0</v>
      </c>
      <c r="X100" s="60">
        <f t="shared" ref="X100" si="136">+U100-W100</f>
        <v>0</v>
      </c>
      <c r="Y100" s="61" t="s">
        <v>41</v>
      </c>
      <c r="Z100" s="61" t="s">
        <v>41</v>
      </c>
      <c r="AA100" s="61" t="s">
        <v>41</v>
      </c>
      <c r="AB100" s="61" t="s">
        <v>41</v>
      </c>
      <c r="AC100" s="62" t="s">
        <v>41</v>
      </c>
    </row>
    <row r="101" spans="1:29" ht="42" customHeight="1" x14ac:dyDescent="0.25">
      <c r="A101" s="46" t="s">
        <v>211</v>
      </c>
      <c r="B101" s="47" t="s">
        <v>42</v>
      </c>
      <c r="C101" s="47">
        <v>20</v>
      </c>
      <c r="D101" s="47" t="s">
        <v>39</v>
      </c>
      <c r="E101" s="48" t="s">
        <v>212</v>
      </c>
      <c r="F101" s="50">
        <f t="shared" ref="F101:U102" si="137">+F102</f>
        <v>215720000</v>
      </c>
      <c r="G101" s="50">
        <f t="shared" si="137"/>
        <v>0</v>
      </c>
      <c r="H101" s="50">
        <f t="shared" si="137"/>
        <v>0</v>
      </c>
      <c r="I101" s="50">
        <f t="shared" si="137"/>
        <v>0</v>
      </c>
      <c r="J101" s="50">
        <f t="shared" si="137"/>
        <v>0</v>
      </c>
      <c r="K101" s="50">
        <f t="shared" si="137"/>
        <v>0</v>
      </c>
      <c r="L101" s="50">
        <f t="shared" si="110"/>
        <v>0</v>
      </c>
      <c r="M101" s="50">
        <f t="shared" si="137"/>
        <v>215720000</v>
      </c>
      <c r="N101" s="70">
        <f t="shared" si="85"/>
        <v>2.1042997710711177E-5</v>
      </c>
      <c r="O101" s="50">
        <f t="shared" si="137"/>
        <v>0</v>
      </c>
      <c r="P101" s="50">
        <f t="shared" si="137"/>
        <v>215720000</v>
      </c>
      <c r="Q101" s="50">
        <f t="shared" si="137"/>
        <v>0</v>
      </c>
      <c r="R101" s="50">
        <f t="shared" si="137"/>
        <v>89470694</v>
      </c>
      <c r="S101" s="50">
        <f t="shared" si="137"/>
        <v>126249306</v>
      </c>
      <c r="T101" s="50">
        <f t="shared" si="137"/>
        <v>126249306</v>
      </c>
      <c r="U101" s="50">
        <f t="shared" si="137"/>
        <v>53345585</v>
      </c>
      <c r="V101" s="50">
        <f t="shared" ref="V101:X102" si="138">+V102</f>
        <v>36125109</v>
      </c>
      <c r="W101" s="50">
        <f t="shared" si="138"/>
        <v>53345585</v>
      </c>
      <c r="X101" s="50">
        <f t="shared" si="138"/>
        <v>0</v>
      </c>
      <c r="Y101" s="52">
        <f t="shared" si="105"/>
        <v>0.41475381976636383</v>
      </c>
      <c r="Z101" s="52">
        <f t="shared" si="106"/>
        <v>0.2472908631559429</v>
      </c>
      <c r="AA101" s="52">
        <f t="shared" si="107"/>
        <v>0.2472908631559429</v>
      </c>
      <c r="AB101" s="52">
        <f t="shared" si="108"/>
        <v>0.59623528794802916</v>
      </c>
      <c r="AC101" s="53">
        <f t="shared" si="109"/>
        <v>1</v>
      </c>
    </row>
    <row r="102" spans="1:29" ht="42" customHeight="1" x14ac:dyDescent="0.25">
      <c r="A102" s="46" t="s">
        <v>213</v>
      </c>
      <c r="B102" s="47" t="s">
        <v>42</v>
      </c>
      <c r="C102" s="47">
        <v>20</v>
      </c>
      <c r="D102" s="47" t="s">
        <v>39</v>
      </c>
      <c r="E102" s="48" t="s">
        <v>214</v>
      </c>
      <c r="F102" s="50">
        <f t="shared" si="137"/>
        <v>215720000</v>
      </c>
      <c r="G102" s="50">
        <f t="shared" si="137"/>
        <v>0</v>
      </c>
      <c r="H102" s="50">
        <f t="shared" si="137"/>
        <v>0</v>
      </c>
      <c r="I102" s="50">
        <f t="shared" si="137"/>
        <v>0</v>
      </c>
      <c r="J102" s="50">
        <f t="shared" si="137"/>
        <v>0</v>
      </c>
      <c r="K102" s="50">
        <f t="shared" si="137"/>
        <v>0</v>
      </c>
      <c r="L102" s="50">
        <f t="shared" si="110"/>
        <v>0</v>
      </c>
      <c r="M102" s="50">
        <f t="shared" si="137"/>
        <v>215720000</v>
      </c>
      <c r="N102" s="70">
        <f t="shared" si="85"/>
        <v>2.1042997710711177E-5</v>
      </c>
      <c r="O102" s="50">
        <f t="shared" si="137"/>
        <v>0</v>
      </c>
      <c r="P102" s="50">
        <f t="shared" si="137"/>
        <v>215720000</v>
      </c>
      <c r="Q102" s="50">
        <f t="shared" si="137"/>
        <v>0</v>
      </c>
      <c r="R102" s="50">
        <f t="shared" si="137"/>
        <v>89470694</v>
      </c>
      <c r="S102" s="50">
        <f t="shared" si="137"/>
        <v>126249306</v>
      </c>
      <c r="T102" s="50">
        <f t="shared" si="137"/>
        <v>126249306</v>
      </c>
      <c r="U102" s="50">
        <f t="shared" si="137"/>
        <v>53345585</v>
      </c>
      <c r="V102" s="50">
        <f t="shared" si="138"/>
        <v>36125109</v>
      </c>
      <c r="W102" s="50">
        <f t="shared" si="138"/>
        <v>53345585</v>
      </c>
      <c r="X102" s="50">
        <f t="shared" si="138"/>
        <v>0</v>
      </c>
      <c r="Y102" s="52">
        <f t="shared" si="105"/>
        <v>0.41475381976636383</v>
      </c>
      <c r="Z102" s="52">
        <f t="shared" si="106"/>
        <v>0.2472908631559429</v>
      </c>
      <c r="AA102" s="52">
        <f t="shared" si="107"/>
        <v>0.2472908631559429</v>
      </c>
      <c r="AB102" s="52">
        <f t="shared" si="108"/>
        <v>0.59623528794802916</v>
      </c>
      <c r="AC102" s="53">
        <f t="shared" si="109"/>
        <v>1</v>
      </c>
    </row>
    <row r="103" spans="1:29" ht="51.75" customHeight="1" x14ac:dyDescent="0.25">
      <c r="A103" s="46" t="s">
        <v>215</v>
      </c>
      <c r="B103" s="47" t="s">
        <v>42</v>
      </c>
      <c r="C103" s="47">
        <v>20</v>
      </c>
      <c r="D103" s="47" t="s">
        <v>39</v>
      </c>
      <c r="E103" s="48" t="s">
        <v>216</v>
      </c>
      <c r="F103" s="50">
        <f>SUM(F104:F105)</f>
        <v>215720000</v>
      </c>
      <c r="G103" s="50">
        <f t="shared" ref="G103:K103" si="139">SUM(G104:G105)</f>
        <v>0</v>
      </c>
      <c r="H103" s="50">
        <f t="shared" si="139"/>
        <v>0</v>
      </c>
      <c r="I103" s="50">
        <f t="shared" si="139"/>
        <v>0</v>
      </c>
      <c r="J103" s="50">
        <f t="shared" si="139"/>
        <v>0</v>
      </c>
      <c r="K103" s="50">
        <f t="shared" si="139"/>
        <v>0</v>
      </c>
      <c r="L103" s="50">
        <f t="shared" si="110"/>
        <v>0</v>
      </c>
      <c r="M103" s="50">
        <f>SUM(M104:M105)</f>
        <v>215720000</v>
      </c>
      <c r="N103" s="70">
        <f t="shared" si="85"/>
        <v>2.1042997710711177E-5</v>
      </c>
      <c r="O103" s="50">
        <f t="shared" ref="O103" si="140">+O104+O105</f>
        <v>0</v>
      </c>
      <c r="P103" s="50">
        <f t="shared" ref="P103:X103" si="141">SUM(P104:P105)</f>
        <v>215720000</v>
      </c>
      <c r="Q103" s="50">
        <f t="shared" si="141"/>
        <v>0</v>
      </c>
      <c r="R103" s="50">
        <f t="shared" si="141"/>
        <v>89470694</v>
      </c>
      <c r="S103" s="50">
        <f t="shared" si="141"/>
        <v>126249306</v>
      </c>
      <c r="T103" s="50">
        <f t="shared" si="141"/>
        <v>126249306</v>
      </c>
      <c r="U103" s="50">
        <f t="shared" si="141"/>
        <v>53345585</v>
      </c>
      <c r="V103" s="50">
        <f t="shared" si="141"/>
        <v>36125109</v>
      </c>
      <c r="W103" s="50">
        <f t="shared" si="141"/>
        <v>53345585</v>
      </c>
      <c r="X103" s="50">
        <f t="shared" si="141"/>
        <v>0</v>
      </c>
      <c r="Y103" s="52">
        <f t="shared" si="105"/>
        <v>0.41475381976636383</v>
      </c>
      <c r="Z103" s="52">
        <f t="shared" si="106"/>
        <v>0.2472908631559429</v>
      </c>
      <c r="AA103" s="52">
        <f t="shared" si="107"/>
        <v>0.2472908631559429</v>
      </c>
      <c r="AB103" s="52">
        <f t="shared" si="108"/>
        <v>0.59623528794802916</v>
      </c>
      <c r="AC103" s="53">
        <f t="shared" si="109"/>
        <v>1</v>
      </c>
    </row>
    <row r="104" spans="1:29" ht="42" customHeight="1" x14ac:dyDescent="0.25">
      <c r="A104" s="54" t="s">
        <v>217</v>
      </c>
      <c r="B104" s="55" t="s">
        <v>42</v>
      </c>
      <c r="C104" s="55">
        <v>20</v>
      </c>
      <c r="D104" s="55" t="s">
        <v>39</v>
      </c>
      <c r="E104" s="69" t="s">
        <v>218</v>
      </c>
      <c r="F104" s="60">
        <v>69958009</v>
      </c>
      <c r="G104" s="57">
        <v>0</v>
      </c>
      <c r="H104" s="57">
        <v>0</v>
      </c>
      <c r="I104" s="57">
        <v>0</v>
      </c>
      <c r="J104" s="57">
        <v>0</v>
      </c>
      <c r="K104" s="57">
        <v>0</v>
      </c>
      <c r="L104" s="57">
        <f t="shared" si="110"/>
        <v>0</v>
      </c>
      <c r="M104" s="58">
        <f>+F104+L104</f>
        <v>69958009</v>
      </c>
      <c r="N104" s="65">
        <f t="shared" si="85"/>
        <v>6.8242454257042085E-6</v>
      </c>
      <c r="O104" s="60">
        <v>0</v>
      </c>
      <c r="P104" s="57">
        <v>69958009</v>
      </c>
      <c r="Q104" s="57">
        <f t="shared" ref="Q104:Q105" si="142">M104-P104</f>
        <v>0</v>
      </c>
      <c r="R104" s="57">
        <v>64211834</v>
      </c>
      <c r="S104" s="57">
        <f t="shared" ref="S104:S105" si="143">+M104-R104</f>
        <v>5746175</v>
      </c>
      <c r="T104" s="57">
        <f t="shared" ref="T104:T105" si="144">P104-R104</f>
        <v>5746175</v>
      </c>
      <c r="U104" s="57">
        <v>48729401</v>
      </c>
      <c r="V104" s="57">
        <f t="shared" ref="V104:V105" si="145">+R104-U104</f>
        <v>15482433</v>
      </c>
      <c r="W104" s="57">
        <v>48729401</v>
      </c>
      <c r="X104" s="60">
        <f t="shared" ref="X104:X105" si="146">+U104-W104</f>
        <v>0</v>
      </c>
      <c r="Y104" s="61">
        <f t="shared" si="105"/>
        <v>0.91786251378308947</v>
      </c>
      <c r="Z104" s="61">
        <f t="shared" si="106"/>
        <v>0.69655214172833302</v>
      </c>
      <c r="AA104" s="61">
        <f t="shared" si="107"/>
        <v>0.69655214172833302</v>
      </c>
      <c r="AB104" s="61">
        <f t="shared" si="108"/>
        <v>0.75888505224753433</v>
      </c>
      <c r="AC104" s="62">
        <f t="shared" si="109"/>
        <v>1</v>
      </c>
    </row>
    <row r="105" spans="1:29" ht="42" customHeight="1" x14ac:dyDescent="0.25">
      <c r="A105" s="54" t="s">
        <v>219</v>
      </c>
      <c r="B105" s="55" t="s">
        <v>42</v>
      </c>
      <c r="C105" s="55">
        <v>20</v>
      </c>
      <c r="D105" s="55" t="s">
        <v>39</v>
      </c>
      <c r="E105" s="69" t="s">
        <v>220</v>
      </c>
      <c r="F105" s="60">
        <v>145761991</v>
      </c>
      <c r="G105" s="57">
        <v>0</v>
      </c>
      <c r="H105" s="57">
        <v>0</v>
      </c>
      <c r="I105" s="57">
        <v>0</v>
      </c>
      <c r="J105" s="57">
        <v>0</v>
      </c>
      <c r="K105" s="57">
        <v>0</v>
      </c>
      <c r="L105" s="57">
        <f t="shared" si="110"/>
        <v>0</v>
      </c>
      <c r="M105" s="58">
        <f>+F105+L105</f>
        <v>145761991</v>
      </c>
      <c r="N105" s="65">
        <f t="shared" si="85"/>
        <v>1.4218752285006968E-5</v>
      </c>
      <c r="O105" s="60">
        <v>0</v>
      </c>
      <c r="P105" s="57">
        <v>145761991</v>
      </c>
      <c r="Q105" s="57">
        <f t="shared" si="142"/>
        <v>0</v>
      </c>
      <c r="R105" s="57">
        <v>25258860</v>
      </c>
      <c r="S105" s="57">
        <f t="shared" si="143"/>
        <v>120503131</v>
      </c>
      <c r="T105" s="57">
        <f t="shared" si="144"/>
        <v>120503131</v>
      </c>
      <c r="U105" s="57">
        <v>4616184</v>
      </c>
      <c r="V105" s="57">
        <f t="shared" si="145"/>
        <v>20642676</v>
      </c>
      <c r="W105" s="57">
        <v>4616184</v>
      </c>
      <c r="X105" s="60">
        <f t="shared" si="146"/>
        <v>0</v>
      </c>
      <c r="Y105" s="61">
        <f t="shared" si="105"/>
        <v>0.17328838489863932</v>
      </c>
      <c r="Z105" s="61">
        <f t="shared" si="106"/>
        <v>3.1669325921872181E-2</v>
      </c>
      <c r="AA105" s="61">
        <f t="shared" si="107"/>
        <v>3.1669325921872181E-2</v>
      </c>
      <c r="AB105" s="61">
        <f t="shared" si="108"/>
        <v>0.18275504120138439</v>
      </c>
      <c r="AC105" s="62">
        <f t="shared" si="109"/>
        <v>1</v>
      </c>
    </row>
    <row r="106" spans="1:29" ht="42" customHeight="1" x14ac:dyDescent="0.25">
      <c r="A106" s="77" t="s">
        <v>221</v>
      </c>
      <c r="B106" s="78" t="s">
        <v>38</v>
      </c>
      <c r="C106" s="78">
        <v>10</v>
      </c>
      <c r="D106" s="78" t="s">
        <v>39</v>
      </c>
      <c r="E106" s="76" t="s">
        <v>222</v>
      </c>
      <c r="F106" s="75">
        <f t="shared" ref="F106:K106" si="147">+F107</f>
        <v>10647256000</v>
      </c>
      <c r="G106" s="75">
        <f t="shared" si="147"/>
        <v>0</v>
      </c>
      <c r="H106" s="75">
        <f t="shared" si="147"/>
        <v>0</v>
      </c>
      <c r="I106" s="50">
        <f t="shared" si="147"/>
        <v>0</v>
      </c>
      <c r="J106" s="75">
        <f t="shared" si="147"/>
        <v>115000000</v>
      </c>
      <c r="K106" s="75">
        <f t="shared" si="147"/>
        <v>115000000</v>
      </c>
      <c r="L106" s="50">
        <f t="shared" si="110"/>
        <v>0</v>
      </c>
      <c r="M106" s="75">
        <f>+M107</f>
        <v>10647256000</v>
      </c>
      <c r="N106" s="51">
        <f t="shared" si="85"/>
        <v>1.0386157223871493E-3</v>
      </c>
      <c r="O106" s="75">
        <f t="shared" ref="O106:X106" si="148">+O107</f>
        <v>0</v>
      </c>
      <c r="P106" s="75">
        <f t="shared" si="148"/>
        <v>9353081834.5599995</v>
      </c>
      <c r="Q106" s="75">
        <f t="shared" si="148"/>
        <v>1294174165.4399998</v>
      </c>
      <c r="R106" s="75">
        <f t="shared" si="148"/>
        <v>6718111714.6899996</v>
      </c>
      <c r="S106" s="75">
        <f t="shared" si="148"/>
        <v>3929144285.3100004</v>
      </c>
      <c r="T106" s="75">
        <f t="shared" si="148"/>
        <v>2634970119.8700008</v>
      </c>
      <c r="U106" s="75">
        <f t="shared" si="148"/>
        <v>6695868829.6899996</v>
      </c>
      <c r="V106" s="75">
        <f t="shared" si="148"/>
        <v>22242885</v>
      </c>
      <c r="W106" s="75">
        <f t="shared" si="148"/>
        <v>6695868829.6899996</v>
      </c>
      <c r="X106" s="75">
        <f t="shared" si="148"/>
        <v>0</v>
      </c>
      <c r="Y106" s="52">
        <f t="shared" si="105"/>
        <v>0.63097118306256561</v>
      </c>
      <c r="Z106" s="52">
        <f t="shared" si="106"/>
        <v>0.62888211100493874</v>
      </c>
      <c r="AA106" s="52">
        <f t="shared" si="107"/>
        <v>0.62888211100493874</v>
      </c>
      <c r="AB106" s="52">
        <f t="shared" si="108"/>
        <v>0.9966891165338374</v>
      </c>
      <c r="AC106" s="53">
        <f t="shared" si="109"/>
        <v>1</v>
      </c>
    </row>
    <row r="107" spans="1:29" ht="42" customHeight="1" x14ac:dyDescent="0.25">
      <c r="A107" s="77" t="s">
        <v>223</v>
      </c>
      <c r="B107" s="78" t="s">
        <v>38</v>
      </c>
      <c r="C107" s="78">
        <v>10</v>
      </c>
      <c r="D107" s="78" t="s">
        <v>39</v>
      </c>
      <c r="E107" s="76" t="s">
        <v>224</v>
      </c>
      <c r="F107" s="75">
        <f>SUM(F108:F109)</f>
        <v>10647256000</v>
      </c>
      <c r="G107" s="75">
        <f t="shared" ref="G107:K107" si="149">+G108+G109</f>
        <v>0</v>
      </c>
      <c r="H107" s="75">
        <f t="shared" si="149"/>
        <v>0</v>
      </c>
      <c r="I107" s="50">
        <f t="shared" si="149"/>
        <v>0</v>
      </c>
      <c r="J107" s="75">
        <f t="shared" si="149"/>
        <v>115000000</v>
      </c>
      <c r="K107" s="75">
        <f t="shared" si="149"/>
        <v>115000000</v>
      </c>
      <c r="L107" s="50">
        <f t="shared" si="110"/>
        <v>0</v>
      </c>
      <c r="M107" s="75">
        <f>+M108+M109</f>
        <v>10647256000</v>
      </c>
      <c r="N107" s="51">
        <f t="shared" si="85"/>
        <v>1.0386157223871493E-3</v>
      </c>
      <c r="O107" s="75">
        <f t="shared" ref="O107:X107" si="150">+O108+O109</f>
        <v>0</v>
      </c>
      <c r="P107" s="75">
        <f t="shared" si="150"/>
        <v>9353081834.5599995</v>
      </c>
      <c r="Q107" s="75">
        <f t="shared" si="150"/>
        <v>1294174165.4399998</v>
      </c>
      <c r="R107" s="75">
        <f t="shared" si="150"/>
        <v>6718111714.6899996</v>
      </c>
      <c r="S107" s="75">
        <f t="shared" si="150"/>
        <v>3929144285.3100004</v>
      </c>
      <c r="T107" s="75">
        <f t="shared" si="150"/>
        <v>2634970119.8700008</v>
      </c>
      <c r="U107" s="75">
        <f t="shared" si="150"/>
        <v>6695868829.6899996</v>
      </c>
      <c r="V107" s="75">
        <f t="shared" si="150"/>
        <v>22242885</v>
      </c>
      <c r="W107" s="75">
        <f t="shared" si="150"/>
        <v>6695868829.6899996</v>
      </c>
      <c r="X107" s="75">
        <f t="shared" si="150"/>
        <v>0</v>
      </c>
      <c r="Y107" s="52">
        <f t="shared" si="105"/>
        <v>0.63097118306256561</v>
      </c>
      <c r="Z107" s="52">
        <f t="shared" si="106"/>
        <v>0.62888211100493874</v>
      </c>
      <c r="AA107" s="52">
        <f t="shared" si="107"/>
        <v>0.62888211100493874</v>
      </c>
      <c r="AB107" s="52">
        <f t="shared" si="108"/>
        <v>0.9966891165338374</v>
      </c>
      <c r="AC107" s="53">
        <f t="shared" si="109"/>
        <v>1</v>
      </c>
    </row>
    <row r="108" spans="1:29" ht="42" customHeight="1" x14ac:dyDescent="0.25">
      <c r="A108" s="54" t="s">
        <v>225</v>
      </c>
      <c r="B108" s="55" t="s">
        <v>38</v>
      </c>
      <c r="C108" s="55">
        <v>10</v>
      </c>
      <c r="D108" s="55" t="s">
        <v>39</v>
      </c>
      <c r="E108" s="69" t="s">
        <v>226</v>
      </c>
      <c r="F108" s="57">
        <v>7147256000</v>
      </c>
      <c r="G108" s="57">
        <v>0</v>
      </c>
      <c r="H108" s="57">
        <v>0</v>
      </c>
      <c r="I108" s="57">
        <v>0</v>
      </c>
      <c r="J108" s="57">
        <v>115000000</v>
      </c>
      <c r="K108" s="57">
        <v>0</v>
      </c>
      <c r="L108" s="57">
        <f t="shared" si="110"/>
        <v>115000000</v>
      </c>
      <c r="M108" s="58">
        <f>+F108+L108</f>
        <v>7262256000</v>
      </c>
      <c r="N108" s="59">
        <f t="shared" si="85"/>
        <v>7.0841663444557064E-4</v>
      </c>
      <c r="O108" s="57">
        <v>0</v>
      </c>
      <c r="P108" s="57">
        <v>7261318651.1300001</v>
      </c>
      <c r="Q108" s="57">
        <f t="shared" ref="Q108:Q109" si="151">M108-P108</f>
        <v>937348.86999988556</v>
      </c>
      <c r="R108" s="57">
        <v>6672796093.6899996</v>
      </c>
      <c r="S108" s="57">
        <f t="shared" ref="S108:S109" si="152">+M108-R108</f>
        <v>589459906.31000042</v>
      </c>
      <c r="T108" s="57">
        <f t="shared" ref="T108:T109" si="153">P108-R108</f>
        <v>588522557.44000053</v>
      </c>
      <c r="U108" s="57">
        <v>6672796093.6899996</v>
      </c>
      <c r="V108" s="57">
        <f t="shared" ref="V108:V109" si="154">+R108-U108</f>
        <v>0</v>
      </c>
      <c r="W108" s="57">
        <v>6672796093.6899996</v>
      </c>
      <c r="X108" s="60">
        <f t="shared" ref="X108:X109" si="155">+U108-W108</f>
        <v>0</v>
      </c>
      <c r="Y108" s="61">
        <f t="shared" si="105"/>
        <v>0.91883239776868231</v>
      </c>
      <c r="Z108" s="61">
        <f t="shared" si="106"/>
        <v>0.91883239776868231</v>
      </c>
      <c r="AA108" s="61">
        <f t="shared" si="107"/>
        <v>0.91883239776868231</v>
      </c>
      <c r="AB108" s="61">
        <f t="shared" si="108"/>
        <v>1</v>
      </c>
      <c r="AC108" s="62">
        <f t="shared" si="109"/>
        <v>1</v>
      </c>
    </row>
    <row r="109" spans="1:29" ht="42" customHeight="1" x14ac:dyDescent="0.25">
      <c r="A109" s="54" t="s">
        <v>227</v>
      </c>
      <c r="B109" s="55" t="s">
        <v>38</v>
      </c>
      <c r="C109" s="55">
        <v>10</v>
      </c>
      <c r="D109" s="55" t="s">
        <v>39</v>
      </c>
      <c r="E109" s="69" t="s">
        <v>228</v>
      </c>
      <c r="F109" s="57">
        <v>3500000000</v>
      </c>
      <c r="G109" s="57">
        <v>0</v>
      </c>
      <c r="H109" s="57">
        <v>0</v>
      </c>
      <c r="I109" s="57">
        <v>0</v>
      </c>
      <c r="J109" s="57">
        <v>0</v>
      </c>
      <c r="K109" s="57">
        <v>115000000</v>
      </c>
      <c r="L109" s="57">
        <f t="shared" si="110"/>
        <v>-115000000</v>
      </c>
      <c r="M109" s="58">
        <f>+F109+L109</f>
        <v>3385000000</v>
      </c>
      <c r="N109" s="59">
        <f t="shared" si="85"/>
        <v>3.3019908794157859E-4</v>
      </c>
      <c r="O109" s="57">
        <v>0</v>
      </c>
      <c r="P109" s="57">
        <v>2091763183.4300001</v>
      </c>
      <c r="Q109" s="57">
        <f t="shared" si="151"/>
        <v>1293236816.5699999</v>
      </c>
      <c r="R109" s="57">
        <v>45315621</v>
      </c>
      <c r="S109" s="57">
        <f t="shared" si="152"/>
        <v>3339684379</v>
      </c>
      <c r="T109" s="57">
        <f t="shared" si="153"/>
        <v>2046447562.4300001</v>
      </c>
      <c r="U109" s="57">
        <v>23072736</v>
      </c>
      <c r="V109" s="57">
        <f t="shared" si="154"/>
        <v>22242885</v>
      </c>
      <c r="W109" s="57">
        <v>23072736</v>
      </c>
      <c r="X109" s="60">
        <f t="shared" si="155"/>
        <v>0</v>
      </c>
      <c r="Y109" s="61">
        <f t="shared" si="105"/>
        <v>1.3387184933530281E-2</v>
      </c>
      <c r="Z109" s="61">
        <f t="shared" si="106"/>
        <v>6.8161701624815359E-3</v>
      </c>
      <c r="AA109" s="61">
        <f t="shared" si="107"/>
        <v>6.8161701624815359E-3</v>
      </c>
      <c r="AB109" s="61">
        <f t="shared" si="108"/>
        <v>0.50915634588787828</v>
      </c>
      <c r="AC109" s="62">
        <f t="shared" si="109"/>
        <v>1</v>
      </c>
    </row>
    <row r="110" spans="1:29" ht="48.75" customHeight="1" x14ac:dyDescent="0.25">
      <c r="A110" s="46" t="s">
        <v>229</v>
      </c>
      <c r="B110" s="47" t="s">
        <v>42</v>
      </c>
      <c r="C110" s="47">
        <v>20</v>
      </c>
      <c r="D110" s="47" t="s">
        <v>39</v>
      </c>
      <c r="E110" s="48" t="s">
        <v>230</v>
      </c>
      <c r="F110" s="50">
        <f t="shared" ref="F110:K111" si="156">+F111</f>
        <v>16583220384</v>
      </c>
      <c r="G110" s="50">
        <f t="shared" si="156"/>
        <v>0</v>
      </c>
      <c r="H110" s="50">
        <f t="shared" si="156"/>
        <v>0</v>
      </c>
      <c r="I110" s="50">
        <f t="shared" si="156"/>
        <v>0</v>
      </c>
      <c r="J110" s="50">
        <f t="shared" si="156"/>
        <v>0</v>
      </c>
      <c r="K110" s="50">
        <f t="shared" si="156"/>
        <v>0</v>
      </c>
      <c r="L110" s="50">
        <f t="shared" si="110"/>
        <v>0</v>
      </c>
      <c r="M110" s="50">
        <f>+M111</f>
        <v>16583220384</v>
      </c>
      <c r="N110" s="51">
        <f t="shared" si="85"/>
        <v>1.6176556117964533E-3</v>
      </c>
      <c r="O110" s="50">
        <f t="shared" ref="O110:X111" si="157">+O111</f>
        <v>0</v>
      </c>
      <c r="P110" s="50">
        <f t="shared" si="157"/>
        <v>0</v>
      </c>
      <c r="Q110" s="50">
        <f t="shared" si="157"/>
        <v>16583220384</v>
      </c>
      <c r="R110" s="50">
        <f t="shared" si="157"/>
        <v>0</v>
      </c>
      <c r="S110" s="50">
        <f t="shared" si="157"/>
        <v>16583220384</v>
      </c>
      <c r="T110" s="50">
        <f t="shared" si="157"/>
        <v>0</v>
      </c>
      <c r="U110" s="50">
        <f t="shared" si="157"/>
        <v>0</v>
      </c>
      <c r="V110" s="50">
        <f t="shared" si="157"/>
        <v>0</v>
      </c>
      <c r="W110" s="50">
        <f t="shared" si="157"/>
        <v>0</v>
      </c>
      <c r="X110" s="50">
        <f t="shared" si="157"/>
        <v>0</v>
      </c>
      <c r="Y110" s="52">
        <f t="shared" si="105"/>
        <v>0</v>
      </c>
      <c r="Z110" s="52">
        <f t="shared" si="106"/>
        <v>0</v>
      </c>
      <c r="AA110" s="52">
        <f t="shared" si="107"/>
        <v>0</v>
      </c>
      <c r="AB110" s="52" t="s">
        <v>41</v>
      </c>
      <c r="AC110" s="53" t="s">
        <v>41</v>
      </c>
    </row>
    <row r="111" spans="1:29" ht="42" customHeight="1" x14ac:dyDescent="0.25">
      <c r="A111" s="46" t="s">
        <v>231</v>
      </c>
      <c r="B111" s="47" t="s">
        <v>42</v>
      </c>
      <c r="C111" s="47">
        <v>20</v>
      </c>
      <c r="D111" s="47" t="s">
        <v>39</v>
      </c>
      <c r="E111" s="48" t="s">
        <v>232</v>
      </c>
      <c r="F111" s="50">
        <f>SUM(F112)</f>
        <v>16583220384</v>
      </c>
      <c r="G111" s="50">
        <f t="shared" si="156"/>
        <v>0</v>
      </c>
      <c r="H111" s="50">
        <f t="shared" si="156"/>
        <v>0</v>
      </c>
      <c r="I111" s="50">
        <f t="shared" si="156"/>
        <v>0</v>
      </c>
      <c r="J111" s="50">
        <f t="shared" si="156"/>
        <v>0</v>
      </c>
      <c r="K111" s="50">
        <f t="shared" si="156"/>
        <v>0</v>
      </c>
      <c r="L111" s="50">
        <f t="shared" si="110"/>
        <v>0</v>
      </c>
      <c r="M111" s="50">
        <f>+M112</f>
        <v>16583220384</v>
      </c>
      <c r="N111" s="51">
        <f t="shared" si="85"/>
        <v>1.6176556117964533E-3</v>
      </c>
      <c r="O111" s="50">
        <f t="shared" si="157"/>
        <v>0</v>
      </c>
      <c r="P111" s="50">
        <f t="shared" si="157"/>
        <v>0</v>
      </c>
      <c r="Q111" s="50">
        <f t="shared" si="157"/>
        <v>16583220384</v>
      </c>
      <c r="R111" s="50">
        <f t="shared" si="157"/>
        <v>0</v>
      </c>
      <c r="S111" s="50">
        <f t="shared" si="157"/>
        <v>16583220384</v>
      </c>
      <c r="T111" s="50">
        <f t="shared" si="157"/>
        <v>0</v>
      </c>
      <c r="U111" s="50">
        <f t="shared" si="157"/>
        <v>0</v>
      </c>
      <c r="V111" s="50">
        <f t="shared" si="157"/>
        <v>0</v>
      </c>
      <c r="W111" s="50">
        <f t="shared" si="157"/>
        <v>0</v>
      </c>
      <c r="X111" s="50">
        <f t="shared" si="157"/>
        <v>0</v>
      </c>
      <c r="Y111" s="61">
        <f t="shared" si="105"/>
        <v>0</v>
      </c>
      <c r="Z111" s="61">
        <f t="shared" si="106"/>
        <v>0</v>
      </c>
      <c r="AA111" s="61">
        <f t="shared" si="107"/>
        <v>0</v>
      </c>
      <c r="AB111" s="61" t="s">
        <v>41</v>
      </c>
      <c r="AC111" s="62" t="s">
        <v>41</v>
      </c>
    </row>
    <row r="112" spans="1:29" ht="42" customHeight="1" thickBot="1" x14ac:dyDescent="0.3">
      <c r="A112" s="79" t="s">
        <v>233</v>
      </c>
      <c r="B112" s="80" t="s">
        <v>42</v>
      </c>
      <c r="C112" s="80">
        <v>20</v>
      </c>
      <c r="D112" s="80" t="s">
        <v>39</v>
      </c>
      <c r="E112" s="81" t="s">
        <v>234</v>
      </c>
      <c r="F112" s="82">
        <v>16583220384</v>
      </c>
      <c r="G112" s="82">
        <v>0</v>
      </c>
      <c r="H112" s="82">
        <v>0</v>
      </c>
      <c r="I112" s="82">
        <v>0</v>
      </c>
      <c r="J112" s="82">
        <v>0</v>
      </c>
      <c r="K112" s="82">
        <v>0</v>
      </c>
      <c r="L112" s="82">
        <f t="shared" si="110"/>
        <v>0</v>
      </c>
      <c r="M112" s="83">
        <f>+F112+L112</f>
        <v>16583220384</v>
      </c>
      <c r="N112" s="84">
        <f t="shared" si="85"/>
        <v>1.6176556117964533E-3</v>
      </c>
      <c r="O112" s="82">
        <v>0</v>
      </c>
      <c r="P112" s="82">
        <v>0</v>
      </c>
      <c r="Q112" s="57">
        <f t="shared" ref="Q112" si="158">M112-P112</f>
        <v>16583220384</v>
      </c>
      <c r="R112" s="82">
        <v>0</v>
      </c>
      <c r="S112" s="57">
        <f t="shared" ref="S112" si="159">+M112-R112</f>
        <v>16583220384</v>
      </c>
      <c r="T112" s="57">
        <f t="shared" ref="T112" si="160">P112-R112</f>
        <v>0</v>
      </c>
      <c r="U112" s="82">
        <v>0</v>
      </c>
      <c r="V112" s="57">
        <f t="shared" ref="V112" si="161">+R112-U112</f>
        <v>0</v>
      </c>
      <c r="W112" s="82">
        <v>0</v>
      </c>
      <c r="X112" s="60">
        <f t="shared" ref="X112" si="162">+U112-W112</f>
        <v>0</v>
      </c>
      <c r="Y112" s="61">
        <f t="shared" si="105"/>
        <v>0</v>
      </c>
      <c r="Z112" s="61">
        <f t="shared" si="106"/>
        <v>0</v>
      </c>
      <c r="AA112" s="61">
        <f t="shared" si="107"/>
        <v>0</v>
      </c>
      <c r="AB112" s="61" t="s">
        <v>41</v>
      </c>
      <c r="AC112" s="62" t="s">
        <v>41</v>
      </c>
    </row>
    <row r="113" spans="1:29" ht="27" customHeight="1" thickBot="1" x14ac:dyDescent="0.3">
      <c r="A113" s="324" t="s">
        <v>235</v>
      </c>
      <c r="B113" s="336" t="s">
        <v>38</v>
      </c>
      <c r="C113" s="338">
        <v>11</v>
      </c>
      <c r="D113" s="87" t="s">
        <v>39</v>
      </c>
      <c r="E113" s="340" t="s">
        <v>236</v>
      </c>
      <c r="F113" s="88">
        <f t="shared" ref="F113:K114" si="163">+F115</f>
        <v>2665328141553</v>
      </c>
      <c r="G113" s="28">
        <f t="shared" si="163"/>
        <v>0</v>
      </c>
      <c r="H113" s="28">
        <f t="shared" si="163"/>
        <v>0</v>
      </c>
      <c r="I113" s="28">
        <f t="shared" si="163"/>
        <v>0</v>
      </c>
      <c r="J113" s="28">
        <f t="shared" si="163"/>
        <v>0</v>
      </c>
      <c r="K113" s="28">
        <f t="shared" si="163"/>
        <v>0</v>
      </c>
      <c r="L113" s="28">
        <f t="shared" si="110"/>
        <v>0</v>
      </c>
      <c r="M113" s="28">
        <f>+M115</f>
        <v>2665328141553</v>
      </c>
      <c r="N113" s="89">
        <f t="shared" si="85"/>
        <v>0.25999672715090794</v>
      </c>
      <c r="O113" s="28">
        <f t="shared" ref="O113:X114" si="164">+O115</f>
        <v>0</v>
      </c>
      <c r="P113" s="28">
        <f t="shared" si="164"/>
        <v>205438653436</v>
      </c>
      <c r="Q113" s="28">
        <f t="shared" si="164"/>
        <v>2459889488117</v>
      </c>
      <c r="R113" s="28">
        <f t="shared" si="164"/>
        <v>205438653436</v>
      </c>
      <c r="S113" s="28">
        <f t="shared" si="164"/>
        <v>2459889488117</v>
      </c>
      <c r="T113" s="28">
        <f t="shared" si="164"/>
        <v>0</v>
      </c>
      <c r="U113" s="28">
        <f t="shared" si="164"/>
        <v>0</v>
      </c>
      <c r="V113" s="28">
        <f t="shared" si="164"/>
        <v>205438653436</v>
      </c>
      <c r="W113" s="28">
        <f t="shared" si="164"/>
        <v>0</v>
      </c>
      <c r="X113" s="28">
        <f t="shared" si="164"/>
        <v>0</v>
      </c>
      <c r="Y113" s="30">
        <f t="shared" si="105"/>
        <v>7.7078184195473048E-2</v>
      </c>
      <c r="Z113" s="30">
        <f t="shared" si="106"/>
        <v>0</v>
      </c>
      <c r="AA113" s="30">
        <f t="shared" si="107"/>
        <v>0</v>
      </c>
      <c r="AB113" s="30">
        <f t="shared" ref="AB113" si="165">+U113/R113</f>
        <v>0</v>
      </c>
      <c r="AC113" s="37" t="s">
        <v>41</v>
      </c>
    </row>
    <row r="114" spans="1:29" ht="27" customHeight="1" thickBot="1" x14ac:dyDescent="0.3">
      <c r="A114" s="326"/>
      <c r="B114" s="337"/>
      <c r="C114" s="339"/>
      <c r="D114" s="90" t="s">
        <v>237</v>
      </c>
      <c r="E114" s="341"/>
      <c r="F114" s="34">
        <f t="shared" si="163"/>
        <v>57940921534</v>
      </c>
      <c r="G114" s="34">
        <f t="shared" si="163"/>
        <v>0</v>
      </c>
      <c r="H114" s="34">
        <f t="shared" si="163"/>
        <v>0</v>
      </c>
      <c r="I114" s="34">
        <f t="shared" si="163"/>
        <v>0</v>
      </c>
      <c r="J114" s="34">
        <f t="shared" si="163"/>
        <v>0</v>
      </c>
      <c r="K114" s="34">
        <f t="shared" si="163"/>
        <v>0</v>
      </c>
      <c r="L114" s="34">
        <f t="shared" si="110"/>
        <v>0</v>
      </c>
      <c r="M114" s="34">
        <f>+M116</f>
        <v>57940921534</v>
      </c>
      <c r="N114" s="91">
        <f t="shared" si="85"/>
        <v>5.6520057444671701E-3</v>
      </c>
      <c r="O114" s="34">
        <f t="shared" si="164"/>
        <v>0</v>
      </c>
      <c r="P114" s="34">
        <f t="shared" si="164"/>
        <v>0</v>
      </c>
      <c r="Q114" s="34">
        <f t="shared" si="164"/>
        <v>57940921534</v>
      </c>
      <c r="R114" s="34">
        <f t="shared" si="164"/>
        <v>0</v>
      </c>
      <c r="S114" s="34">
        <f t="shared" si="164"/>
        <v>57940921534</v>
      </c>
      <c r="T114" s="34">
        <f t="shared" si="164"/>
        <v>0</v>
      </c>
      <c r="U114" s="34">
        <f t="shared" si="164"/>
        <v>0</v>
      </c>
      <c r="V114" s="34">
        <f t="shared" si="164"/>
        <v>0</v>
      </c>
      <c r="W114" s="34">
        <f t="shared" si="164"/>
        <v>0</v>
      </c>
      <c r="X114" s="34">
        <f t="shared" si="164"/>
        <v>0</v>
      </c>
      <c r="Y114" s="30">
        <f t="shared" si="105"/>
        <v>0</v>
      </c>
      <c r="Z114" s="30">
        <f t="shared" si="106"/>
        <v>0</v>
      </c>
      <c r="AA114" s="30">
        <f t="shared" si="107"/>
        <v>0</v>
      </c>
      <c r="AB114" s="30" t="s">
        <v>41</v>
      </c>
      <c r="AC114" s="37" t="s">
        <v>41</v>
      </c>
    </row>
    <row r="115" spans="1:29" ht="38.25" customHeight="1" x14ac:dyDescent="0.25">
      <c r="A115" s="333" t="s">
        <v>238</v>
      </c>
      <c r="B115" s="334" t="s">
        <v>38</v>
      </c>
      <c r="C115" s="334">
        <v>11</v>
      </c>
      <c r="D115" s="39" t="s">
        <v>39</v>
      </c>
      <c r="E115" s="335" t="s">
        <v>239</v>
      </c>
      <c r="F115" s="92">
        <f t="shared" ref="F115:K115" si="166">+F120</f>
        <v>2665328141553</v>
      </c>
      <c r="G115" s="92">
        <f t="shared" si="166"/>
        <v>0</v>
      </c>
      <c r="H115" s="92">
        <f t="shared" si="166"/>
        <v>0</v>
      </c>
      <c r="I115" s="92">
        <f t="shared" si="166"/>
        <v>0</v>
      </c>
      <c r="J115" s="92">
        <f t="shared" si="166"/>
        <v>0</v>
      </c>
      <c r="K115" s="92">
        <f t="shared" si="166"/>
        <v>0</v>
      </c>
      <c r="L115" s="42">
        <f t="shared" si="110"/>
        <v>0</v>
      </c>
      <c r="M115" s="92">
        <f>+M120</f>
        <v>2665328141553</v>
      </c>
      <c r="N115" s="93">
        <f t="shared" si="85"/>
        <v>0.25999672715090794</v>
      </c>
      <c r="O115" s="92">
        <f t="shared" ref="O115:X115" si="167">+O120</f>
        <v>0</v>
      </c>
      <c r="P115" s="92">
        <f t="shared" si="167"/>
        <v>205438653436</v>
      </c>
      <c r="Q115" s="92">
        <f t="shared" si="167"/>
        <v>2459889488117</v>
      </c>
      <c r="R115" s="92">
        <f t="shared" si="167"/>
        <v>205438653436</v>
      </c>
      <c r="S115" s="92">
        <f t="shared" si="167"/>
        <v>2459889488117</v>
      </c>
      <c r="T115" s="92">
        <f t="shared" si="167"/>
        <v>0</v>
      </c>
      <c r="U115" s="92">
        <f t="shared" si="167"/>
        <v>0</v>
      </c>
      <c r="V115" s="92">
        <f t="shared" si="167"/>
        <v>205438653436</v>
      </c>
      <c r="W115" s="92">
        <f t="shared" si="167"/>
        <v>0</v>
      </c>
      <c r="X115" s="92">
        <f t="shared" si="167"/>
        <v>0</v>
      </c>
      <c r="Y115" s="52">
        <f t="shared" si="105"/>
        <v>7.7078184195473048E-2</v>
      </c>
      <c r="Z115" s="52">
        <f t="shared" si="106"/>
        <v>0</v>
      </c>
      <c r="AA115" s="52">
        <f t="shared" si="107"/>
        <v>0</v>
      </c>
      <c r="AB115" s="52">
        <f t="shared" ref="AB115:AB121" si="168">+U115/R115</f>
        <v>0</v>
      </c>
      <c r="AC115" s="53" t="s">
        <v>41</v>
      </c>
    </row>
    <row r="116" spans="1:29" ht="29.25" customHeight="1" x14ac:dyDescent="0.25">
      <c r="A116" s="312"/>
      <c r="B116" s="316"/>
      <c r="C116" s="316"/>
      <c r="D116" s="47" t="s">
        <v>237</v>
      </c>
      <c r="E116" s="308"/>
      <c r="F116" s="66">
        <f t="shared" ref="F116:K118" si="169">+F117</f>
        <v>57940921534</v>
      </c>
      <c r="G116" s="66">
        <f t="shared" si="169"/>
        <v>0</v>
      </c>
      <c r="H116" s="66">
        <f t="shared" si="169"/>
        <v>0</v>
      </c>
      <c r="I116" s="66">
        <f t="shared" si="169"/>
        <v>0</v>
      </c>
      <c r="J116" s="66">
        <f t="shared" si="169"/>
        <v>0</v>
      </c>
      <c r="K116" s="66">
        <f t="shared" si="169"/>
        <v>0</v>
      </c>
      <c r="L116" s="50">
        <f t="shared" si="110"/>
        <v>0</v>
      </c>
      <c r="M116" s="66">
        <f>+M117</f>
        <v>57940921534</v>
      </c>
      <c r="N116" s="51">
        <f t="shared" si="85"/>
        <v>5.6520057444671701E-3</v>
      </c>
      <c r="O116" s="66">
        <f t="shared" ref="O116:X118" si="170">+O117</f>
        <v>0</v>
      </c>
      <c r="P116" s="66">
        <f t="shared" si="170"/>
        <v>0</v>
      </c>
      <c r="Q116" s="66">
        <f t="shared" si="170"/>
        <v>57940921534</v>
      </c>
      <c r="R116" s="66">
        <f t="shared" si="170"/>
        <v>0</v>
      </c>
      <c r="S116" s="66">
        <f t="shared" si="170"/>
        <v>57940921534</v>
      </c>
      <c r="T116" s="66">
        <f t="shared" si="170"/>
        <v>0</v>
      </c>
      <c r="U116" s="66">
        <f t="shared" si="170"/>
        <v>0</v>
      </c>
      <c r="V116" s="66">
        <f t="shared" si="170"/>
        <v>0</v>
      </c>
      <c r="W116" s="66">
        <f t="shared" si="170"/>
        <v>0</v>
      </c>
      <c r="X116" s="66">
        <f t="shared" si="170"/>
        <v>0</v>
      </c>
      <c r="Y116" s="52">
        <f t="shared" si="105"/>
        <v>0</v>
      </c>
      <c r="Z116" s="52">
        <f t="shared" si="106"/>
        <v>0</v>
      </c>
      <c r="AA116" s="52">
        <f t="shared" si="107"/>
        <v>0</v>
      </c>
      <c r="AB116" s="52" t="s">
        <v>41</v>
      </c>
      <c r="AC116" s="53" t="s">
        <v>41</v>
      </c>
    </row>
    <row r="117" spans="1:29" ht="42" customHeight="1" x14ac:dyDescent="0.25">
      <c r="A117" s="46" t="s">
        <v>240</v>
      </c>
      <c r="B117" s="47" t="s">
        <v>38</v>
      </c>
      <c r="C117" s="47">
        <v>11</v>
      </c>
      <c r="D117" s="47" t="s">
        <v>237</v>
      </c>
      <c r="E117" s="48" t="s">
        <v>241</v>
      </c>
      <c r="F117" s="66">
        <f t="shared" si="169"/>
        <v>57940921534</v>
      </c>
      <c r="G117" s="66">
        <f t="shared" si="169"/>
        <v>0</v>
      </c>
      <c r="H117" s="66">
        <f t="shared" si="169"/>
        <v>0</v>
      </c>
      <c r="I117" s="66">
        <f t="shared" si="169"/>
        <v>0</v>
      </c>
      <c r="J117" s="66">
        <f t="shared" si="169"/>
        <v>0</v>
      </c>
      <c r="K117" s="66">
        <f t="shared" si="169"/>
        <v>0</v>
      </c>
      <c r="L117" s="50">
        <f t="shared" si="110"/>
        <v>0</v>
      </c>
      <c r="M117" s="66">
        <f>+M118</f>
        <v>57940921534</v>
      </c>
      <c r="N117" s="51">
        <f t="shared" si="85"/>
        <v>5.6520057444671701E-3</v>
      </c>
      <c r="O117" s="66">
        <f t="shared" si="170"/>
        <v>0</v>
      </c>
      <c r="P117" s="66">
        <f t="shared" si="170"/>
        <v>0</v>
      </c>
      <c r="Q117" s="66">
        <f t="shared" si="170"/>
        <v>57940921534</v>
      </c>
      <c r="R117" s="66">
        <f t="shared" si="170"/>
        <v>0</v>
      </c>
      <c r="S117" s="66">
        <f t="shared" si="170"/>
        <v>57940921534</v>
      </c>
      <c r="T117" s="66">
        <f t="shared" si="170"/>
        <v>0</v>
      </c>
      <c r="U117" s="66">
        <f t="shared" si="170"/>
        <v>0</v>
      </c>
      <c r="V117" s="66">
        <f t="shared" si="170"/>
        <v>0</v>
      </c>
      <c r="W117" s="66">
        <f t="shared" si="170"/>
        <v>0</v>
      </c>
      <c r="X117" s="66">
        <f t="shared" si="170"/>
        <v>0</v>
      </c>
      <c r="Y117" s="52">
        <f t="shared" si="105"/>
        <v>0</v>
      </c>
      <c r="Z117" s="52">
        <f t="shared" si="106"/>
        <v>0</v>
      </c>
      <c r="AA117" s="52">
        <f t="shared" si="107"/>
        <v>0</v>
      </c>
      <c r="AB117" s="52" t="s">
        <v>41</v>
      </c>
      <c r="AC117" s="53" t="s">
        <v>41</v>
      </c>
    </row>
    <row r="118" spans="1:29" ht="42" customHeight="1" x14ac:dyDescent="0.25">
      <c r="A118" s="46" t="s">
        <v>242</v>
      </c>
      <c r="B118" s="47" t="s">
        <v>38</v>
      </c>
      <c r="C118" s="47">
        <v>11</v>
      </c>
      <c r="D118" s="47" t="s">
        <v>237</v>
      </c>
      <c r="E118" s="48" t="s">
        <v>243</v>
      </c>
      <c r="F118" s="66">
        <f t="shared" si="169"/>
        <v>57940921534</v>
      </c>
      <c r="G118" s="66">
        <f t="shared" si="169"/>
        <v>0</v>
      </c>
      <c r="H118" s="66">
        <f t="shared" si="169"/>
        <v>0</v>
      </c>
      <c r="I118" s="66">
        <f t="shared" si="169"/>
        <v>0</v>
      </c>
      <c r="J118" s="66">
        <f t="shared" si="169"/>
        <v>0</v>
      </c>
      <c r="K118" s="66">
        <f t="shared" si="169"/>
        <v>0</v>
      </c>
      <c r="L118" s="50">
        <f t="shared" si="110"/>
        <v>0</v>
      </c>
      <c r="M118" s="66">
        <f>+M119</f>
        <v>57940921534</v>
      </c>
      <c r="N118" s="51">
        <f t="shared" si="85"/>
        <v>5.6520057444671701E-3</v>
      </c>
      <c r="O118" s="66">
        <f t="shared" si="170"/>
        <v>0</v>
      </c>
      <c r="P118" s="66">
        <f t="shared" si="170"/>
        <v>0</v>
      </c>
      <c r="Q118" s="66">
        <f t="shared" si="170"/>
        <v>57940921534</v>
      </c>
      <c r="R118" s="66">
        <f t="shared" si="170"/>
        <v>0</v>
      </c>
      <c r="S118" s="66">
        <f t="shared" si="170"/>
        <v>57940921534</v>
      </c>
      <c r="T118" s="66">
        <f t="shared" si="170"/>
        <v>0</v>
      </c>
      <c r="U118" s="66">
        <f t="shared" si="170"/>
        <v>0</v>
      </c>
      <c r="V118" s="66">
        <f t="shared" si="170"/>
        <v>0</v>
      </c>
      <c r="W118" s="66">
        <f t="shared" si="170"/>
        <v>0</v>
      </c>
      <c r="X118" s="66">
        <f t="shared" si="170"/>
        <v>0</v>
      </c>
      <c r="Y118" s="52">
        <f t="shared" si="105"/>
        <v>0</v>
      </c>
      <c r="Z118" s="52">
        <f t="shared" si="106"/>
        <v>0</v>
      </c>
      <c r="AA118" s="52">
        <f t="shared" si="107"/>
        <v>0</v>
      </c>
      <c r="AB118" s="52" t="s">
        <v>41</v>
      </c>
      <c r="AC118" s="53" t="s">
        <v>41</v>
      </c>
    </row>
    <row r="119" spans="1:29" ht="42" customHeight="1" x14ac:dyDescent="0.25">
      <c r="A119" s="54" t="s">
        <v>244</v>
      </c>
      <c r="B119" s="55" t="s">
        <v>38</v>
      </c>
      <c r="C119" s="55">
        <v>11</v>
      </c>
      <c r="D119" s="55" t="s">
        <v>237</v>
      </c>
      <c r="E119" s="69" t="s">
        <v>38</v>
      </c>
      <c r="F119" s="57">
        <v>57940921534</v>
      </c>
      <c r="G119" s="57">
        <v>0</v>
      </c>
      <c r="H119" s="57">
        <v>0</v>
      </c>
      <c r="I119" s="57">
        <v>0</v>
      </c>
      <c r="J119" s="57">
        <v>0</v>
      </c>
      <c r="K119" s="57">
        <v>0</v>
      </c>
      <c r="L119" s="57">
        <f t="shared" si="110"/>
        <v>0</v>
      </c>
      <c r="M119" s="58">
        <f>+F119+L119</f>
        <v>57940921534</v>
      </c>
      <c r="N119" s="59">
        <f t="shared" si="85"/>
        <v>5.6520057444671701E-3</v>
      </c>
      <c r="O119" s="57">
        <v>0</v>
      </c>
      <c r="P119" s="57">
        <v>0</v>
      </c>
      <c r="Q119" s="57">
        <f t="shared" ref="Q119" si="171">M119-P119</f>
        <v>57940921534</v>
      </c>
      <c r="R119" s="57">
        <v>0</v>
      </c>
      <c r="S119" s="57">
        <f t="shared" ref="S119" si="172">+M119-R119</f>
        <v>57940921534</v>
      </c>
      <c r="T119" s="57">
        <f t="shared" ref="T119" si="173">P119-R119</f>
        <v>0</v>
      </c>
      <c r="U119" s="57">
        <v>0</v>
      </c>
      <c r="V119" s="57">
        <f t="shared" ref="V119" si="174">+R119-U119</f>
        <v>0</v>
      </c>
      <c r="W119" s="57">
        <v>0</v>
      </c>
      <c r="X119" s="60">
        <f t="shared" ref="X119" si="175">+U119-W119</f>
        <v>0</v>
      </c>
      <c r="Y119" s="61">
        <f t="shared" si="105"/>
        <v>0</v>
      </c>
      <c r="Z119" s="61">
        <f t="shared" si="106"/>
        <v>0</v>
      </c>
      <c r="AA119" s="61">
        <f t="shared" si="107"/>
        <v>0</v>
      </c>
      <c r="AB119" s="61" t="s">
        <v>41</v>
      </c>
      <c r="AC119" s="62" t="s">
        <v>41</v>
      </c>
    </row>
    <row r="120" spans="1:29" ht="42" customHeight="1" x14ac:dyDescent="0.25">
      <c r="A120" s="46" t="s">
        <v>245</v>
      </c>
      <c r="B120" s="47" t="s">
        <v>38</v>
      </c>
      <c r="C120" s="47">
        <v>11</v>
      </c>
      <c r="D120" s="47" t="s">
        <v>39</v>
      </c>
      <c r="E120" s="48" t="s">
        <v>246</v>
      </c>
      <c r="F120" s="66">
        <f t="shared" ref="F120:X120" si="176">+F121</f>
        <v>2665328141553</v>
      </c>
      <c r="G120" s="66">
        <f t="shared" si="176"/>
        <v>0</v>
      </c>
      <c r="H120" s="66">
        <f t="shared" si="176"/>
        <v>0</v>
      </c>
      <c r="I120" s="66">
        <f t="shared" si="176"/>
        <v>0</v>
      </c>
      <c r="J120" s="66">
        <f t="shared" si="176"/>
        <v>0</v>
      </c>
      <c r="K120" s="66">
        <f t="shared" si="176"/>
        <v>0</v>
      </c>
      <c r="L120" s="50">
        <f t="shared" si="110"/>
        <v>0</v>
      </c>
      <c r="M120" s="66">
        <f t="shared" si="176"/>
        <v>2665328141553</v>
      </c>
      <c r="N120" s="96">
        <f t="shared" si="85"/>
        <v>0.25999672715090794</v>
      </c>
      <c r="O120" s="66">
        <f t="shared" si="176"/>
        <v>0</v>
      </c>
      <c r="P120" s="66">
        <f t="shared" si="176"/>
        <v>205438653436</v>
      </c>
      <c r="Q120" s="66">
        <f t="shared" si="176"/>
        <v>2459889488117</v>
      </c>
      <c r="R120" s="66">
        <f t="shared" si="176"/>
        <v>205438653436</v>
      </c>
      <c r="S120" s="66">
        <f t="shared" si="176"/>
        <v>2459889488117</v>
      </c>
      <c r="T120" s="66">
        <f t="shared" si="176"/>
        <v>0</v>
      </c>
      <c r="U120" s="66">
        <f t="shared" si="176"/>
        <v>0</v>
      </c>
      <c r="V120" s="66">
        <f t="shared" si="176"/>
        <v>205438653436</v>
      </c>
      <c r="W120" s="66">
        <f t="shared" si="176"/>
        <v>0</v>
      </c>
      <c r="X120" s="66">
        <f t="shared" si="176"/>
        <v>0</v>
      </c>
      <c r="Y120" s="52">
        <f t="shared" si="105"/>
        <v>7.7078184195473048E-2</v>
      </c>
      <c r="Z120" s="52">
        <f t="shared" si="106"/>
        <v>0</v>
      </c>
      <c r="AA120" s="52">
        <f t="shared" si="107"/>
        <v>0</v>
      </c>
      <c r="AB120" s="52">
        <f t="shared" si="168"/>
        <v>0</v>
      </c>
      <c r="AC120" s="53" t="s">
        <v>41</v>
      </c>
    </row>
    <row r="121" spans="1:29" ht="42" customHeight="1" thickBot="1" x14ac:dyDescent="0.3">
      <c r="A121" s="79" t="s">
        <v>247</v>
      </c>
      <c r="B121" s="80" t="s">
        <v>38</v>
      </c>
      <c r="C121" s="80">
        <v>11</v>
      </c>
      <c r="D121" s="80" t="s">
        <v>39</v>
      </c>
      <c r="E121" s="81" t="s">
        <v>248</v>
      </c>
      <c r="F121" s="82">
        <v>2665328141553</v>
      </c>
      <c r="G121" s="82">
        <v>0</v>
      </c>
      <c r="H121" s="82">
        <v>0</v>
      </c>
      <c r="I121" s="82">
        <v>0</v>
      </c>
      <c r="J121" s="82">
        <v>0</v>
      </c>
      <c r="K121" s="82">
        <v>0</v>
      </c>
      <c r="L121" s="82">
        <f t="shared" si="110"/>
        <v>0</v>
      </c>
      <c r="M121" s="83">
        <f>+F121+L121</f>
        <v>2665328141553</v>
      </c>
      <c r="N121" s="97">
        <f t="shared" ref="N121:N184" si="177">M121/$M$347</f>
        <v>0.25999672715090794</v>
      </c>
      <c r="O121" s="82">
        <v>0</v>
      </c>
      <c r="P121" s="82">
        <v>205438653436</v>
      </c>
      <c r="Q121" s="57">
        <f t="shared" ref="Q121" si="178">M121-P121</f>
        <v>2459889488117</v>
      </c>
      <c r="R121" s="82">
        <v>205438653436</v>
      </c>
      <c r="S121" s="57">
        <f t="shared" ref="S121" si="179">+M121-R121</f>
        <v>2459889488117</v>
      </c>
      <c r="T121" s="57">
        <f t="shared" ref="T121" si="180">P121-R121</f>
        <v>0</v>
      </c>
      <c r="U121" s="82">
        <v>0</v>
      </c>
      <c r="V121" s="57">
        <f t="shared" ref="V121" si="181">+R121-U121</f>
        <v>205438653436</v>
      </c>
      <c r="W121" s="82">
        <v>0</v>
      </c>
      <c r="X121" s="60">
        <f t="shared" ref="X121" si="182">+U121-W121</f>
        <v>0</v>
      </c>
      <c r="Y121" s="61">
        <f t="shared" si="105"/>
        <v>7.7078184195473048E-2</v>
      </c>
      <c r="Z121" s="61">
        <f t="shared" si="106"/>
        <v>0</v>
      </c>
      <c r="AA121" s="61">
        <f t="shared" si="107"/>
        <v>0</v>
      </c>
      <c r="AB121" s="61">
        <f t="shared" si="168"/>
        <v>0</v>
      </c>
      <c r="AC121" s="62" t="s">
        <v>41</v>
      </c>
    </row>
    <row r="122" spans="1:29" s="32" customFormat="1" ht="22.5" customHeight="1" thickBot="1" x14ac:dyDescent="0.3">
      <c r="A122" s="324" t="s">
        <v>249</v>
      </c>
      <c r="B122" s="27" t="s">
        <v>38</v>
      </c>
      <c r="C122" s="98">
        <v>10</v>
      </c>
      <c r="D122" s="327" t="s">
        <v>39</v>
      </c>
      <c r="E122" s="330" t="s">
        <v>250</v>
      </c>
      <c r="F122" s="28">
        <f>+F126+F242+F248+F291+F297+F307</f>
        <v>5663082821654</v>
      </c>
      <c r="G122" s="28">
        <f t="shared" ref="G122:K122" si="183">+G126+G242+G248+G291+G297+G307</f>
        <v>0</v>
      </c>
      <c r="H122" s="28">
        <f t="shared" si="183"/>
        <v>0</v>
      </c>
      <c r="I122" s="28">
        <f t="shared" si="183"/>
        <v>345161334205</v>
      </c>
      <c r="J122" s="28">
        <f t="shared" si="183"/>
        <v>0</v>
      </c>
      <c r="K122" s="28">
        <f t="shared" si="183"/>
        <v>0</v>
      </c>
      <c r="L122" s="99">
        <f t="shared" si="110"/>
        <v>-345161334205</v>
      </c>
      <c r="M122" s="28">
        <f t="shared" ref="M122" si="184">+M126+M242+M248+M291+M297+M307</f>
        <v>5317921487449</v>
      </c>
      <c r="N122" s="100">
        <f t="shared" si="177"/>
        <v>0.51875120381110273</v>
      </c>
      <c r="O122" s="28">
        <f t="shared" ref="O122:X122" si="185">+O126+O242+O248+O291+O297+O307</f>
        <v>0</v>
      </c>
      <c r="P122" s="28">
        <f t="shared" si="185"/>
        <v>5142527345486.3799</v>
      </c>
      <c r="Q122" s="28">
        <f t="shared" si="185"/>
        <v>175394141962.62</v>
      </c>
      <c r="R122" s="28">
        <f t="shared" si="185"/>
        <v>5139801446826.8096</v>
      </c>
      <c r="S122" s="28">
        <f t="shared" si="185"/>
        <v>178120040622.18997</v>
      </c>
      <c r="T122" s="28">
        <f t="shared" si="185"/>
        <v>2725898659.5699997</v>
      </c>
      <c r="U122" s="28">
        <f t="shared" si="185"/>
        <v>809276608511.26978</v>
      </c>
      <c r="V122" s="28">
        <f t="shared" si="185"/>
        <v>4330524838315.54</v>
      </c>
      <c r="W122" s="28">
        <f t="shared" si="185"/>
        <v>808705138541.26978</v>
      </c>
      <c r="X122" s="28">
        <f t="shared" si="185"/>
        <v>571469970</v>
      </c>
      <c r="Y122" s="30">
        <f t="shared" si="105"/>
        <v>0.96650570320705609</v>
      </c>
      <c r="Z122" s="30">
        <f t="shared" si="106"/>
        <v>0.1521791193084121</v>
      </c>
      <c r="AA122" s="30">
        <f t="shared" si="107"/>
        <v>0.15207165815627802</v>
      </c>
      <c r="AB122" s="30">
        <f t="shared" si="108"/>
        <v>0.15745289324569101</v>
      </c>
      <c r="AC122" s="37">
        <f t="shared" si="109"/>
        <v>0.99929385087374356</v>
      </c>
    </row>
    <row r="123" spans="1:29" s="32" customFormat="1" ht="25.5" customHeight="1" thickBot="1" x14ac:dyDescent="0.3">
      <c r="A123" s="325"/>
      <c r="B123" s="27" t="s">
        <v>38</v>
      </c>
      <c r="C123" s="98">
        <v>11</v>
      </c>
      <c r="D123" s="328"/>
      <c r="E123" s="331"/>
      <c r="F123" s="28">
        <f>+F127</f>
        <v>1229871081320</v>
      </c>
      <c r="G123" s="28">
        <f t="shared" ref="G123:K123" si="186">+G127</f>
        <v>0</v>
      </c>
      <c r="H123" s="28">
        <f t="shared" si="186"/>
        <v>0</v>
      </c>
      <c r="I123" s="28">
        <f t="shared" si="186"/>
        <v>0</v>
      </c>
      <c r="J123" s="28">
        <f t="shared" si="186"/>
        <v>0</v>
      </c>
      <c r="K123" s="28">
        <f t="shared" si="186"/>
        <v>0</v>
      </c>
      <c r="L123" s="99">
        <f t="shared" si="110"/>
        <v>0</v>
      </c>
      <c r="M123" s="28">
        <f t="shared" ref="M123" si="187">+M127</f>
        <v>1229871081320</v>
      </c>
      <c r="N123" s="100">
        <f t="shared" si="177"/>
        <v>0.11997114012927239</v>
      </c>
      <c r="O123" s="28">
        <f t="shared" ref="O123:X123" si="188">+O127</f>
        <v>0</v>
      </c>
      <c r="P123" s="28">
        <f t="shared" si="188"/>
        <v>1229871081320</v>
      </c>
      <c r="Q123" s="28">
        <f t="shared" si="188"/>
        <v>0</v>
      </c>
      <c r="R123" s="28">
        <f t="shared" si="188"/>
        <v>1229871081320</v>
      </c>
      <c r="S123" s="28">
        <f t="shared" si="188"/>
        <v>0</v>
      </c>
      <c r="T123" s="28">
        <f t="shared" si="188"/>
        <v>0</v>
      </c>
      <c r="U123" s="28">
        <f t="shared" si="188"/>
        <v>277908603867</v>
      </c>
      <c r="V123" s="28">
        <f t="shared" si="188"/>
        <v>951962477453</v>
      </c>
      <c r="W123" s="28">
        <f t="shared" si="188"/>
        <v>207153844545</v>
      </c>
      <c r="X123" s="28">
        <f t="shared" si="188"/>
        <v>70754759322</v>
      </c>
      <c r="Y123" s="30">
        <f t="shared" si="105"/>
        <v>1</v>
      </c>
      <c r="Z123" s="30">
        <f t="shared" si="106"/>
        <v>0.22596563825919491</v>
      </c>
      <c r="AA123" s="30">
        <f t="shared" si="107"/>
        <v>0.16843541383432259</v>
      </c>
      <c r="AB123" s="30">
        <f t="shared" si="108"/>
        <v>0.22596563825919491</v>
      </c>
      <c r="AC123" s="37">
        <f t="shared" si="109"/>
        <v>0.74540277509414055</v>
      </c>
    </row>
    <row r="124" spans="1:29" s="32" customFormat="1" ht="25.5" customHeight="1" thickBot="1" x14ac:dyDescent="0.3">
      <c r="A124" s="325"/>
      <c r="B124" s="27" t="s">
        <v>42</v>
      </c>
      <c r="C124" s="98">
        <v>20</v>
      </c>
      <c r="D124" s="328"/>
      <c r="E124" s="331"/>
      <c r="F124" s="28">
        <f>+F308</f>
        <v>223290886376</v>
      </c>
      <c r="G124" s="28">
        <f t="shared" ref="G124:K124" si="189">+G308</f>
        <v>0</v>
      </c>
      <c r="H124" s="28">
        <f t="shared" si="189"/>
        <v>0</v>
      </c>
      <c r="I124" s="28">
        <f t="shared" si="189"/>
        <v>0</v>
      </c>
      <c r="J124" s="28">
        <f t="shared" si="189"/>
        <v>6678407469</v>
      </c>
      <c r="K124" s="28">
        <f t="shared" si="189"/>
        <v>6678407469</v>
      </c>
      <c r="L124" s="99">
        <f t="shared" si="110"/>
        <v>0</v>
      </c>
      <c r="M124" s="28">
        <f t="shared" ref="M124" si="190">+M308</f>
        <v>223290886376</v>
      </c>
      <c r="N124" s="100">
        <f t="shared" si="177"/>
        <v>2.1781520539740577E-2</v>
      </c>
      <c r="O124" s="28">
        <f t="shared" ref="O124:X124" si="191">+O308</f>
        <v>0</v>
      </c>
      <c r="P124" s="28">
        <f t="shared" si="191"/>
        <v>184040230727.10001</v>
      </c>
      <c r="Q124" s="28">
        <f t="shared" si="191"/>
        <v>39250655648.899986</v>
      </c>
      <c r="R124" s="28">
        <f t="shared" si="191"/>
        <v>140888582378.60999</v>
      </c>
      <c r="S124" s="28">
        <f t="shared" si="191"/>
        <v>82402303997.389999</v>
      </c>
      <c r="T124" s="28">
        <f t="shared" si="191"/>
        <v>43151648348.490013</v>
      </c>
      <c r="U124" s="28">
        <f t="shared" si="191"/>
        <v>9190046793.0499992</v>
      </c>
      <c r="V124" s="28">
        <f t="shared" si="191"/>
        <v>131698535585.56</v>
      </c>
      <c r="W124" s="28">
        <f t="shared" si="191"/>
        <v>9010895850.0499992</v>
      </c>
      <c r="X124" s="28">
        <f t="shared" si="191"/>
        <v>179150943</v>
      </c>
      <c r="Y124" s="30">
        <f t="shared" si="105"/>
        <v>0.63096432042178108</v>
      </c>
      <c r="Z124" s="30">
        <f t="shared" si="106"/>
        <v>4.1157285647452982E-2</v>
      </c>
      <c r="AA124" s="30">
        <f t="shared" si="107"/>
        <v>4.0354964756047107E-2</v>
      </c>
      <c r="AB124" s="30">
        <f t="shared" si="108"/>
        <v>6.5229180661024608E-2</v>
      </c>
      <c r="AC124" s="37">
        <f t="shared" si="109"/>
        <v>0.9805059814129039</v>
      </c>
    </row>
    <row r="125" spans="1:29" s="32" customFormat="1" ht="29.25" customHeight="1" thickBot="1" x14ac:dyDescent="0.3">
      <c r="A125" s="326"/>
      <c r="B125" s="33" t="s">
        <v>42</v>
      </c>
      <c r="C125" s="101">
        <v>21</v>
      </c>
      <c r="D125" s="329"/>
      <c r="E125" s="332"/>
      <c r="F125" s="28">
        <f>+F128+F249+F309</f>
        <v>617537285827</v>
      </c>
      <c r="G125" s="28">
        <f t="shared" ref="G125:K125" si="192">+G128+G249+G309</f>
        <v>0</v>
      </c>
      <c r="H125" s="28">
        <f t="shared" si="192"/>
        <v>0</v>
      </c>
      <c r="I125" s="28">
        <f t="shared" si="192"/>
        <v>0</v>
      </c>
      <c r="J125" s="28">
        <f t="shared" si="192"/>
        <v>13899643112</v>
      </c>
      <c r="K125" s="28">
        <f t="shared" si="192"/>
        <v>13899643112</v>
      </c>
      <c r="L125" s="99">
        <f t="shared" si="110"/>
        <v>0</v>
      </c>
      <c r="M125" s="28">
        <f t="shared" ref="M125" si="193">+M128+M249+M309</f>
        <v>617537285827</v>
      </c>
      <c r="N125" s="100">
        <f t="shared" si="177"/>
        <v>6.0239364416541603E-2</v>
      </c>
      <c r="O125" s="28">
        <f t="shared" ref="O125:X125" si="194">+O128+O249+O309</f>
        <v>0</v>
      </c>
      <c r="P125" s="28">
        <f t="shared" si="194"/>
        <v>404217420690.62</v>
      </c>
      <c r="Q125" s="28">
        <f t="shared" si="194"/>
        <v>213319865136.38</v>
      </c>
      <c r="R125" s="28">
        <f t="shared" si="194"/>
        <v>54354725045.269997</v>
      </c>
      <c r="S125" s="28">
        <f t="shared" si="194"/>
        <v>563182560781.72998</v>
      </c>
      <c r="T125" s="28">
        <f t="shared" si="194"/>
        <v>349862695645.34998</v>
      </c>
      <c r="U125" s="28">
        <f t="shared" si="194"/>
        <v>29177257341.75</v>
      </c>
      <c r="V125" s="28">
        <f t="shared" si="194"/>
        <v>25177467703.52</v>
      </c>
      <c r="W125" s="28">
        <f t="shared" si="194"/>
        <v>28985598711.75</v>
      </c>
      <c r="X125" s="28">
        <f t="shared" si="194"/>
        <v>191658630</v>
      </c>
      <c r="Y125" s="30">
        <f t="shared" si="105"/>
        <v>8.801853150045616E-2</v>
      </c>
      <c r="Z125" s="30">
        <f t="shared" si="106"/>
        <v>4.7247766266738205E-2</v>
      </c>
      <c r="AA125" s="30">
        <f t="shared" si="107"/>
        <v>4.693740665866477E-2</v>
      </c>
      <c r="AB125" s="30">
        <f t="shared" si="108"/>
        <v>0.53679339408762283</v>
      </c>
      <c r="AC125" s="37">
        <f t="shared" si="109"/>
        <v>0.99343123214923446</v>
      </c>
    </row>
    <row r="126" spans="1:29" s="32" customFormat="1" ht="37.5" customHeight="1" x14ac:dyDescent="0.25">
      <c r="A126" s="333" t="s">
        <v>251</v>
      </c>
      <c r="B126" s="334" t="s">
        <v>38</v>
      </c>
      <c r="C126" s="39">
        <v>10</v>
      </c>
      <c r="D126" s="334" t="s">
        <v>39</v>
      </c>
      <c r="E126" s="335" t="s">
        <v>252</v>
      </c>
      <c r="F126" s="42">
        <f t="shared" ref="F126:K128" si="195">+F129</f>
        <v>4750272928063</v>
      </c>
      <c r="G126" s="42">
        <f t="shared" si="195"/>
        <v>0</v>
      </c>
      <c r="H126" s="42">
        <f t="shared" si="195"/>
        <v>0</v>
      </c>
      <c r="I126" s="42">
        <f t="shared" si="195"/>
        <v>345161334205</v>
      </c>
      <c r="J126" s="42">
        <f t="shared" si="195"/>
        <v>0</v>
      </c>
      <c r="K126" s="42">
        <f t="shared" si="195"/>
        <v>0</v>
      </c>
      <c r="L126" s="42">
        <f t="shared" si="110"/>
        <v>-345161334205</v>
      </c>
      <c r="M126" s="42">
        <f t="shared" ref="M126:M128" si="196">+M129</f>
        <v>4405111593858</v>
      </c>
      <c r="N126" s="93">
        <f t="shared" si="177"/>
        <v>0.42970866486640624</v>
      </c>
      <c r="O126" s="42">
        <f t="shared" ref="O126:X128" si="197">+O129</f>
        <v>0</v>
      </c>
      <c r="P126" s="42">
        <f t="shared" si="197"/>
        <v>4396477940163.96</v>
      </c>
      <c r="Q126" s="42">
        <f t="shared" si="197"/>
        <v>8633653694.0400009</v>
      </c>
      <c r="R126" s="42">
        <f t="shared" si="197"/>
        <v>4395809346565.8496</v>
      </c>
      <c r="S126" s="42">
        <f t="shared" si="197"/>
        <v>9302247292.1499996</v>
      </c>
      <c r="T126" s="42">
        <f t="shared" si="197"/>
        <v>668593598.10999918</v>
      </c>
      <c r="U126" s="42">
        <f t="shared" si="197"/>
        <v>730346951517.88989</v>
      </c>
      <c r="V126" s="42">
        <f t="shared" si="197"/>
        <v>3665462395047.96</v>
      </c>
      <c r="W126" s="42">
        <f t="shared" si="197"/>
        <v>730253766706.88989</v>
      </c>
      <c r="X126" s="42">
        <f t="shared" si="197"/>
        <v>93184811</v>
      </c>
      <c r="Y126" s="52">
        <f t="shared" si="105"/>
        <v>0.99788830609759793</v>
      </c>
      <c r="Z126" s="52">
        <f t="shared" si="106"/>
        <v>0.16579533479610478</v>
      </c>
      <c r="AA126" s="52">
        <f t="shared" si="107"/>
        <v>0.16577418100487509</v>
      </c>
      <c r="AB126" s="52">
        <f t="shared" si="108"/>
        <v>0.16614618468120346</v>
      </c>
      <c r="AC126" s="53">
        <f t="shared" si="109"/>
        <v>0.99987241021434214</v>
      </c>
    </row>
    <row r="127" spans="1:29" s="32" customFormat="1" ht="35.25" customHeight="1" x14ac:dyDescent="0.25">
      <c r="A127" s="312"/>
      <c r="B127" s="316"/>
      <c r="C127" s="47">
        <v>11</v>
      </c>
      <c r="D127" s="316"/>
      <c r="E127" s="308"/>
      <c r="F127" s="50">
        <f>+F130</f>
        <v>1229871081320</v>
      </c>
      <c r="G127" s="50">
        <f t="shared" si="195"/>
        <v>0</v>
      </c>
      <c r="H127" s="50">
        <f t="shared" si="195"/>
        <v>0</v>
      </c>
      <c r="I127" s="50">
        <f t="shared" si="195"/>
        <v>0</v>
      </c>
      <c r="J127" s="50">
        <f t="shared" si="195"/>
        <v>0</v>
      </c>
      <c r="K127" s="50">
        <f t="shared" si="195"/>
        <v>0</v>
      </c>
      <c r="L127" s="50">
        <f t="shared" si="110"/>
        <v>0</v>
      </c>
      <c r="M127" s="50">
        <f t="shared" si="196"/>
        <v>1229871081320</v>
      </c>
      <c r="N127" s="96">
        <f t="shared" si="177"/>
        <v>0.11997114012927239</v>
      </c>
      <c r="O127" s="50">
        <f t="shared" si="197"/>
        <v>0</v>
      </c>
      <c r="P127" s="50">
        <f t="shared" si="197"/>
        <v>1229871081320</v>
      </c>
      <c r="Q127" s="50">
        <f t="shared" si="197"/>
        <v>0</v>
      </c>
      <c r="R127" s="50">
        <f t="shared" si="197"/>
        <v>1229871081320</v>
      </c>
      <c r="S127" s="50">
        <f t="shared" si="197"/>
        <v>0</v>
      </c>
      <c r="T127" s="50">
        <f t="shared" si="197"/>
        <v>0</v>
      </c>
      <c r="U127" s="50">
        <f t="shared" si="197"/>
        <v>277908603867</v>
      </c>
      <c r="V127" s="50">
        <f t="shared" si="197"/>
        <v>951962477453</v>
      </c>
      <c r="W127" s="50">
        <f t="shared" si="197"/>
        <v>207153844545</v>
      </c>
      <c r="X127" s="50">
        <f t="shared" si="197"/>
        <v>70754759322</v>
      </c>
      <c r="Y127" s="52">
        <f t="shared" si="105"/>
        <v>1</v>
      </c>
      <c r="Z127" s="52">
        <f t="shared" si="106"/>
        <v>0.22596563825919491</v>
      </c>
      <c r="AA127" s="52">
        <f t="shared" si="107"/>
        <v>0.16843541383432259</v>
      </c>
      <c r="AB127" s="52">
        <f t="shared" si="108"/>
        <v>0.22596563825919491</v>
      </c>
      <c r="AC127" s="53">
        <f t="shared" si="109"/>
        <v>0.74540277509414055</v>
      </c>
    </row>
    <row r="128" spans="1:29" s="32" customFormat="1" ht="43.5" customHeight="1" x14ac:dyDescent="0.25">
      <c r="A128" s="312"/>
      <c r="B128" s="47" t="s">
        <v>42</v>
      </c>
      <c r="C128" s="47">
        <v>21</v>
      </c>
      <c r="D128" s="316"/>
      <c r="E128" s="308"/>
      <c r="F128" s="104">
        <f>+F131</f>
        <v>20290000000</v>
      </c>
      <c r="G128" s="104">
        <f t="shared" si="195"/>
        <v>0</v>
      </c>
      <c r="H128" s="104">
        <f t="shared" si="195"/>
        <v>0</v>
      </c>
      <c r="I128" s="104">
        <f t="shared" si="195"/>
        <v>0</v>
      </c>
      <c r="J128" s="104">
        <f t="shared" si="195"/>
        <v>0</v>
      </c>
      <c r="K128" s="104">
        <f t="shared" si="195"/>
        <v>0</v>
      </c>
      <c r="L128" s="50">
        <f t="shared" si="110"/>
        <v>0</v>
      </c>
      <c r="M128" s="104">
        <f t="shared" si="196"/>
        <v>20290000000</v>
      </c>
      <c r="N128" s="51">
        <f t="shared" si="177"/>
        <v>1.979243572920127E-3</v>
      </c>
      <c r="O128" s="104">
        <f t="shared" si="197"/>
        <v>0</v>
      </c>
      <c r="P128" s="104">
        <f t="shared" si="197"/>
        <v>3415841568</v>
      </c>
      <c r="Q128" s="104">
        <f t="shared" si="197"/>
        <v>16874158432</v>
      </c>
      <c r="R128" s="104">
        <f t="shared" si="197"/>
        <v>0</v>
      </c>
      <c r="S128" s="104">
        <f t="shared" si="197"/>
        <v>20290000000</v>
      </c>
      <c r="T128" s="104">
        <f t="shared" si="197"/>
        <v>3415841568</v>
      </c>
      <c r="U128" s="104">
        <f t="shared" si="197"/>
        <v>0</v>
      </c>
      <c r="V128" s="104">
        <f t="shared" si="197"/>
        <v>0</v>
      </c>
      <c r="W128" s="104">
        <f t="shared" si="197"/>
        <v>0</v>
      </c>
      <c r="X128" s="104">
        <f t="shared" si="197"/>
        <v>0</v>
      </c>
      <c r="Y128" s="52">
        <f t="shared" si="105"/>
        <v>0</v>
      </c>
      <c r="Z128" s="52">
        <f t="shared" si="106"/>
        <v>0</v>
      </c>
      <c r="AA128" s="52">
        <f t="shared" si="107"/>
        <v>0</v>
      </c>
      <c r="AB128" s="52" t="s">
        <v>41</v>
      </c>
      <c r="AC128" s="53" t="s">
        <v>41</v>
      </c>
    </row>
    <row r="129" spans="1:29" ht="29.25" customHeight="1" x14ac:dyDescent="0.25">
      <c r="A129" s="312" t="s">
        <v>253</v>
      </c>
      <c r="B129" s="316" t="s">
        <v>38</v>
      </c>
      <c r="C129" s="47">
        <v>10</v>
      </c>
      <c r="D129" s="316" t="s">
        <v>39</v>
      </c>
      <c r="E129" s="308" t="s">
        <v>254</v>
      </c>
      <c r="F129" s="50">
        <f>+F132+F140+F144+F148+F152+F160+F164+F172+F176+F180+F184+F188+F196+F200+F204+F208+F212+F216+F220+F224+F228+F232</f>
        <v>4750272928063</v>
      </c>
      <c r="G129" s="50">
        <f t="shared" ref="G129:K129" si="198">+G132+G140+G144+G148+G152+G160+G164+G172+G176+G180+G184+G188+G196+G200+G204+G208+G212+G216+G220+G224+G228+G232</f>
        <v>0</v>
      </c>
      <c r="H129" s="50">
        <f t="shared" si="198"/>
        <v>0</v>
      </c>
      <c r="I129" s="50">
        <f t="shared" si="198"/>
        <v>345161334205</v>
      </c>
      <c r="J129" s="50">
        <f t="shared" si="198"/>
        <v>0</v>
      </c>
      <c r="K129" s="50">
        <f t="shared" si="198"/>
        <v>0</v>
      </c>
      <c r="L129" s="50">
        <f t="shared" si="110"/>
        <v>-345161334205</v>
      </c>
      <c r="M129" s="50">
        <f t="shared" ref="M129" si="199">+M132+M140+M144+M148+M152+M160+M164+M172+M176+M180+M184+M188+M196+M200+M204+M208+M212+M216+M220+M224+M228+M232</f>
        <v>4405111593858</v>
      </c>
      <c r="N129" s="96">
        <f t="shared" si="177"/>
        <v>0.42970866486640624</v>
      </c>
      <c r="O129" s="50">
        <f t="shared" ref="O129:X129" si="200">+O132+O140+O144+O148+O152+O160+O164+O172+O176+O180+O184+O188+O196+O200+O204+O208+O212+O216+O220+O224+O228+O232</f>
        <v>0</v>
      </c>
      <c r="P129" s="50">
        <f t="shared" si="200"/>
        <v>4396477940163.96</v>
      </c>
      <c r="Q129" s="50">
        <f t="shared" si="200"/>
        <v>8633653694.0400009</v>
      </c>
      <c r="R129" s="50">
        <f t="shared" si="200"/>
        <v>4395809346565.8496</v>
      </c>
      <c r="S129" s="50">
        <f t="shared" si="200"/>
        <v>9302247292.1499996</v>
      </c>
      <c r="T129" s="50">
        <f t="shared" si="200"/>
        <v>668593598.10999918</v>
      </c>
      <c r="U129" s="50">
        <f t="shared" si="200"/>
        <v>730346951517.88989</v>
      </c>
      <c r="V129" s="50">
        <f t="shared" si="200"/>
        <v>3665462395047.96</v>
      </c>
      <c r="W129" s="50">
        <f t="shared" si="200"/>
        <v>730253766706.88989</v>
      </c>
      <c r="X129" s="50">
        <f t="shared" si="200"/>
        <v>93184811</v>
      </c>
      <c r="Y129" s="52">
        <f t="shared" si="105"/>
        <v>0.99788830609759793</v>
      </c>
      <c r="Z129" s="52">
        <f t="shared" si="106"/>
        <v>0.16579533479610478</v>
      </c>
      <c r="AA129" s="52">
        <f t="shared" si="107"/>
        <v>0.16577418100487509</v>
      </c>
      <c r="AB129" s="52">
        <f t="shared" ref="AB129:AB130" si="201">+U129/R129</f>
        <v>0.16614618468120346</v>
      </c>
      <c r="AC129" s="53">
        <f t="shared" ref="AC129:AC130" si="202">+W129/U129</f>
        <v>0.99987241021434214</v>
      </c>
    </row>
    <row r="130" spans="1:29" ht="33" customHeight="1" x14ac:dyDescent="0.25">
      <c r="A130" s="312"/>
      <c r="B130" s="316"/>
      <c r="C130" s="47">
        <v>11</v>
      </c>
      <c r="D130" s="316"/>
      <c r="E130" s="308"/>
      <c r="F130" s="50">
        <f>+F136+F156+F168+F192</f>
        <v>1229871081320</v>
      </c>
      <c r="G130" s="50">
        <f t="shared" ref="G130:K130" si="203">+G136+G156+G168+G192</f>
        <v>0</v>
      </c>
      <c r="H130" s="50">
        <f t="shared" si="203"/>
        <v>0</v>
      </c>
      <c r="I130" s="50">
        <f t="shared" si="203"/>
        <v>0</v>
      </c>
      <c r="J130" s="50">
        <f t="shared" si="203"/>
        <v>0</v>
      </c>
      <c r="K130" s="50">
        <f t="shared" si="203"/>
        <v>0</v>
      </c>
      <c r="L130" s="50">
        <f t="shared" si="110"/>
        <v>0</v>
      </c>
      <c r="M130" s="50">
        <f t="shared" ref="M130" si="204">+M136+M156+M168+M192</f>
        <v>1229871081320</v>
      </c>
      <c r="N130" s="96">
        <f t="shared" si="177"/>
        <v>0.11997114012927239</v>
      </c>
      <c r="O130" s="50">
        <f t="shared" ref="O130:X130" si="205">+O136+O156+O168+O192</f>
        <v>0</v>
      </c>
      <c r="P130" s="50">
        <f t="shared" si="205"/>
        <v>1229871081320</v>
      </c>
      <c r="Q130" s="50">
        <f t="shared" si="205"/>
        <v>0</v>
      </c>
      <c r="R130" s="50">
        <f t="shared" si="205"/>
        <v>1229871081320</v>
      </c>
      <c r="S130" s="50">
        <f t="shared" si="205"/>
        <v>0</v>
      </c>
      <c r="T130" s="50">
        <f t="shared" si="205"/>
        <v>0</v>
      </c>
      <c r="U130" s="50">
        <f t="shared" si="205"/>
        <v>277908603867</v>
      </c>
      <c r="V130" s="50">
        <f t="shared" si="205"/>
        <v>951962477453</v>
      </c>
      <c r="W130" s="50">
        <f t="shared" si="205"/>
        <v>207153844545</v>
      </c>
      <c r="X130" s="50">
        <f t="shared" si="205"/>
        <v>70754759322</v>
      </c>
      <c r="Y130" s="52">
        <f t="shared" si="105"/>
        <v>1</v>
      </c>
      <c r="Z130" s="52">
        <f t="shared" si="106"/>
        <v>0.22596563825919491</v>
      </c>
      <c r="AA130" s="52">
        <f t="shared" si="107"/>
        <v>0.16843541383432259</v>
      </c>
      <c r="AB130" s="52">
        <f t="shared" si="201"/>
        <v>0.22596563825919491</v>
      </c>
      <c r="AC130" s="53">
        <f t="shared" si="202"/>
        <v>0.74540277509414055</v>
      </c>
    </row>
    <row r="131" spans="1:29" ht="36" customHeight="1" x14ac:dyDescent="0.25">
      <c r="A131" s="312"/>
      <c r="B131" s="47" t="s">
        <v>42</v>
      </c>
      <c r="C131" s="47">
        <v>21</v>
      </c>
      <c r="D131" s="316"/>
      <c r="E131" s="308"/>
      <c r="F131" s="50">
        <f>+F233</f>
        <v>20290000000</v>
      </c>
      <c r="G131" s="50">
        <f t="shared" ref="G131:K131" si="206">+G233</f>
        <v>0</v>
      </c>
      <c r="H131" s="50">
        <f t="shared" si="206"/>
        <v>0</v>
      </c>
      <c r="I131" s="50">
        <f t="shared" si="206"/>
        <v>0</v>
      </c>
      <c r="J131" s="50">
        <f t="shared" si="206"/>
        <v>0</v>
      </c>
      <c r="K131" s="50">
        <f t="shared" si="206"/>
        <v>0</v>
      </c>
      <c r="L131" s="50">
        <f t="shared" si="110"/>
        <v>0</v>
      </c>
      <c r="M131" s="50">
        <f t="shared" ref="M131" si="207">+M233</f>
        <v>20290000000</v>
      </c>
      <c r="N131" s="96">
        <f t="shared" si="177"/>
        <v>1.979243572920127E-3</v>
      </c>
      <c r="O131" s="50">
        <f t="shared" ref="O131:X131" si="208">+O233</f>
        <v>0</v>
      </c>
      <c r="P131" s="50">
        <f t="shared" si="208"/>
        <v>3415841568</v>
      </c>
      <c r="Q131" s="50">
        <f t="shared" si="208"/>
        <v>16874158432</v>
      </c>
      <c r="R131" s="50">
        <f t="shared" si="208"/>
        <v>0</v>
      </c>
      <c r="S131" s="50">
        <f t="shared" si="208"/>
        <v>20290000000</v>
      </c>
      <c r="T131" s="50">
        <f t="shared" si="208"/>
        <v>3415841568</v>
      </c>
      <c r="U131" s="50">
        <f t="shared" si="208"/>
        <v>0</v>
      </c>
      <c r="V131" s="50">
        <f t="shared" si="208"/>
        <v>0</v>
      </c>
      <c r="W131" s="50">
        <f t="shared" si="208"/>
        <v>0</v>
      </c>
      <c r="X131" s="50">
        <f t="shared" si="208"/>
        <v>0</v>
      </c>
      <c r="Y131" s="52">
        <f t="shared" si="105"/>
        <v>0</v>
      </c>
      <c r="Z131" s="52">
        <f t="shared" si="106"/>
        <v>0</v>
      </c>
      <c r="AA131" s="52">
        <f t="shared" si="107"/>
        <v>0</v>
      </c>
      <c r="AB131" s="52" t="s">
        <v>41</v>
      </c>
      <c r="AC131" s="53" t="s">
        <v>41</v>
      </c>
    </row>
    <row r="132" spans="1:29" ht="81.75" customHeight="1" x14ac:dyDescent="0.25">
      <c r="A132" s="46" t="s">
        <v>255</v>
      </c>
      <c r="B132" s="47" t="s">
        <v>38</v>
      </c>
      <c r="C132" s="78">
        <v>10</v>
      </c>
      <c r="D132" s="47" t="s">
        <v>39</v>
      </c>
      <c r="E132" s="105" t="s">
        <v>256</v>
      </c>
      <c r="F132" s="50">
        <f t="shared" ref="F132:U134" si="209">+F133</f>
        <v>3465177785</v>
      </c>
      <c r="G132" s="50">
        <f t="shared" si="209"/>
        <v>0</v>
      </c>
      <c r="H132" s="50">
        <f t="shared" si="209"/>
        <v>0</v>
      </c>
      <c r="I132" s="50">
        <f t="shared" si="209"/>
        <v>0</v>
      </c>
      <c r="J132" s="50">
        <f t="shared" si="209"/>
        <v>0</v>
      </c>
      <c r="K132" s="50">
        <f t="shared" si="209"/>
        <v>0</v>
      </c>
      <c r="L132" s="50">
        <f t="shared" si="110"/>
        <v>0</v>
      </c>
      <c r="M132" s="50">
        <f t="shared" si="209"/>
        <v>3465177785</v>
      </c>
      <c r="N132" s="51">
        <f t="shared" si="177"/>
        <v>3.3802024938328493E-4</v>
      </c>
      <c r="O132" s="50">
        <f t="shared" si="209"/>
        <v>0</v>
      </c>
      <c r="P132" s="50">
        <f t="shared" si="209"/>
        <v>3465177785</v>
      </c>
      <c r="Q132" s="50">
        <f t="shared" si="209"/>
        <v>0</v>
      </c>
      <c r="R132" s="50">
        <f t="shared" si="209"/>
        <v>3465177785</v>
      </c>
      <c r="S132" s="50">
        <f t="shared" si="209"/>
        <v>0</v>
      </c>
      <c r="T132" s="50">
        <f t="shared" si="209"/>
        <v>0</v>
      </c>
      <c r="U132" s="50">
        <f t="shared" si="209"/>
        <v>3465177785</v>
      </c>
      <c r="V132" s="50">
        <f t="shared" ref="V132:X134" si="210">+V133</f>
        <v>0</v>
      </c>
      <c r="W132" s="50">
        <f t="shared" si="210"/>
        <v>3465177785</v>
      </c>
      <c r="X132" s="50">
        <f t="shared" si="210"/>
        <v>0</v>
      </c>
      <c r="Y132" s="52">
        <f t="shared" si="105"/>
        <v>1</v>
      </c>
      <c r="Z132" s="52">
        <f t="shared" si="106"/>
        <v>1</v>
      </c>
      <c r="AA132" s="52">
        <f t="shared" si="107"/>
        <v>1</v>
      </c>
      <c r="AB132" s="52">
        <f t="shared" si="108"/>
        <v>1</v>
      </c>
      <c r="AC132" s="53">
        <f t="shared" si="109"/>
        <v>1</v>
      </c>
    </row>
    <row r="133" spans="1:29" ht="81.75" customHeight="1" x14ac:dyDescent="0.25">
      <c r="A133" s="46" t="s">
        <v>257</v>
      </c>
      <c r="B133" s="47" t="s">
        <v>38</v>
      </c>
      <c r="C133" s="78">
        <v>10</v>
      </c>
      <c r="D133" s="47" t="s">
        <v>39</v>
      </c>
      <c r="E133" s="105" t="s">
        <v>258</v>
      </c>
      <c r="F133" s="50">
        <f t="shared" si="209"/>
        <v>3465177785</v>
      </c>
      <c r="G133" s="50">
        <f t="shared" si="209"/>
        <v>0</v>
      </c>
      <c r="H133" s="50">
        <f t="shared" si="209"/>
        <v>0</v>
      </c>
      <c r="I133" s="50">
        <f t="shared" si="209"/>
        <v>0</v>
      </c>
      <c r="J133" s="50">
        <f t="shared" si="209"/>
        <v>0</v>
      </c>
      <c r="K133" s="50">
        <f t="shared" si="209"/>
        <v>0</v>
      </c>
      <c r="L133" s="50">
        <f t="shared" si="110"/>
        <v>0</v>
      </c>
      <c r="M133" s="50">
        <f t="shared" si="209"/>
        <v>3465177785</v>
      </c>
      <c r="N133" s="51">
        <f t="shared" si="177"/>
        <v>3.3802024938328493E-4</v>
      </c>
      <c r="O133" s="50">
        <f t="shared" si="209"/>
        <v>0</v>
      </c>
      <c r="P133" s="50">
        <f t="shared" si="209"/>
        <v>3465177785</v>
      </c>
      <c r="Q133" s="50">
        <f t="shared" si="209"/>
        <v>0</v>
      </c>
      <c r="R133" s="50">
        <f t="shared" si="209"/>
        <v>3465177785</v>
      </c>
      <c r="S133" s="50">
        <f t="shared" si="209"/>
        <v>0</v>
      </c>
      <c r="T133" s="50">
        <f t="shared" si="209"/>
        <v>0</v>
      </c>
      <c r="U133" s="50">
        <f t="shared" si="209"/>
        <v>3465177785</v>
      </c>
      <c r="V133" s="50">
        <f t="shared" si="210"/>
        <v>0</v>
      </c>
      <c r="W133" s="50">
        <f t="shared" si="210"/>
        <v>3465177785</v>
      </c>
      <c r="X133" s="50">
        <f t="shared" si="210"/>
        <v>0</v>
      </c>
      <c r="Y133" s="52">
        <f t="shared" si="105"/>
        <v>1</v>
      </c>
      <c r="Z133" s="52">
        <f t="shared" si="106"/>
        <v>1</v>
      </c>
      <c r="AA133" s="52">
        <f t="shared" si="107"/>
        <v>1</v>
      </c>
      <c r="AB133" s="52">
        <f t="shared" si="108"/>
        <v>1</v>
      </c>
      <c r="AC133" s="53">
        <f t="shared" si="109"/>
        <v>1</v>
      </c>
    </row>
    <row r="134" spans="1:29" ht="42" customHeight="1" x14ac:dyDescent="0.25">
      <c r="A134" s="46" t="s">
        <v>259</v>
      </c>
      <c r="B134" s="47" t="s">
        <v>38</v>
      </c>
      <c r="C134" s="78">
        <v>10</v>
      </c>
      <c r="D134" s="47" t="s">
        <v>39</v>
      </c>
      <c r="E134" s="105" t="s">
        <v>260</v>
      </c>
      <c r="F134" s="50">
        <f t="shared" si="209"/>
        <v>3465177785</v>
      </c>
      <c r="G134" s="50">
        <f t="shared" si="209"/>
        <v>0</v>
      </c>
      <c r="H134" s="50">
        <f t="shared" si="209"/>
        <v>0</v>
      </c>
      <c r="I134" s="50">
        <f t="shared" si="209"/>
        <v>0</v>
      </c>
      <c r="J134" s="50">
        <f t="shared" si="209"/>
        <v>0</v>
      </c>
      <c r="K134" s="50">
        <f t="shared" si="209"/>
        <v>0</v>
      </c>
      <c r="L134" s="50">
        <f t="shared" si="110"/>
        <v>0</v>
      </c>
      <c r="M134" s="50">
        <f t="shared" si="209"/>
        <v>3465177785</v>
      </c>
      <c r="N134" s="51">
        <f t="shared" si="177"/>
        <v>3.3802024938328493E-4</v>
      </c>
      <c r="O134" s="50">
        <f t="shared" si="209"/>
        <v>0</v>
      </c>
      <c r="P134" s="50">
        <f t="shared" si="209"/>
        <v>3465177785</v>
      </c>
      <c r="Q134" s="50">
        <f t="shared" si="209"/>
        <v>0</v>
      </c>
      <c r="R134" s="50">
        <f t="shared" si="209"/>
        <v>3465177785</v>
      </c>
      <c r="S134" s="50">
        <f t="shared" si="209"/>
        <v>0</v>
      </c>
      <c r="T134" s="50">
        <f t="shared" si="209"/>
        <v>0</v>
      </c>
      <c r="U134" s="50">
        <f t="shared" si="209"/>
        <v>3465177785</v>
      </c>
      <c r="V134" s="50">
        <f t="shared" si="210"/>
        <v>0</v>
      </c>
      <c r="W134" s="50">
        <f t="shared" si="210"/>
        <v>3465177785</v>
      </c>
      <c r="X134" s="50">
        <f t="shared" si="210"/>
        <v>0</v>
      </c>
      <c r="Y134" s="52">
        <f t="shared" si="105"/>
        <v>1</v>
      </c>
      <c r="Z134" s="52">
        <f t="shared" si="106"/>
        <v>1</v>
      </c>
      <c r="AA134" s="52">
        <f t="shared" si="107"/>
        <v>1</v>
      </c>
      <c r="AB134" s="52">
        <f t="shared" si="108"/>
        <v>1</v>
      </c>
      <c r="AC134" s="53">
        <f t="shared" si="109"/>
        <v>1</v>
      </c>
    </row>
    <row r="135" spans="1:29" s="111" customFormat="1" ht="66" customHeight="1" x14ac:dyDescent="0.25">
      <c r="A135" s="106" t="s">
        <v>261</v>
      </c>
      <c r="B135" s="107" t="s">
        <v>38</v>
      </c>
      <c r="C135" s="107">
        <v>10</v>
      </c>
      <c r="D135" s="107" t="s">
        <v>39</v>
      </c>
      <c r="E135" s="108" t="s">
        <v>262</v>
      </c>
      <c r="F135" s="109">
        <v>3465177785</v>
      </c>
      <c r="G135" s="109">
        <v>0</v>
      </c>
      <c r="H135" s="109">
        <v>0</v>
      </c>
      <c r="I135" s="109">
        <v>0</v>
      </c>
      <c r="J135" s="109">
        <v>0</v>
      </c>
      <c r="K135" s="109">
        <v>0</v>
      </c>
      <c r="L135" s="57">
        <f t="shared" si="110"/>
        <v>0</v>
      </c>
      <c r="M135" s="58">
        <f>+F135+L135</f>
        <v>3465177785</v>
      </c>
      <c r="N135" s="110">
        <f t="shared" si="177"/>
        <v>3.3802024938328493E-4</v>
      </c>
      <c r="O135" s="109">
        <v>0</v>
      </c>
      <c r="P135" s="109">
        <v>3465177785</v>
      </c>
      <c r="Q135" s="57">
        <f t="shared" ref="Q135" si="211">M135-P135</f>
        <v>0</v>
      </c>
      <c r="R135" s="109">
        <v>3465177785</v>
      </c>
      <c r="S135" s="57">
        <f t="shared" ref="S135" si="212">+M135-R135</f>
        <v>0</v>
      </c>
      <c r="T135" s="109">
        <f>P135-R135</f>
        <v>0</v>
      </c>
      <c r="U135" s="109">
        <v>3465177785</v>
      </c>
      <c r="V135" s="57">
        <f t="shared" ref="V135" si="213">+R135-U135</f>
        <v>0</v>
      </c>
      <c r="W135" s="109">
        <v>3465177785</v>
      </c>
      <c r="X135" s="60">
        <f t="shared" ref="X135" si="214">+U135-W135</f>
        <v>0</v>
      </c>
      <c r="Y135" s="61">
        <f t="shared" si="105"/>
        <v>1</v>
      </c>
      <c r="Z135" s="61">
        <f t="shared" si="106"/>
        <v>1</v>
      </c>
      <c r="AA135" s="61">
        <f t="shared" si="107"/>
        <v>1</v>
      </c>
      <c r="AB135" s="61">
        <f t="shared" si="108"/>
        <v>1</v>
      </c>
      <c r="AC135" s="62">
        <f t="shared" si="109"/>
        <v>1</v>
      </c>
    </row>
    <row r="136" spans="1:29" ht="86.25" customHeight="1" x14ac:dyDescent="0.25">
      <c r="A136" s="112" t="s">
        <v>263</v>
      </c>
      <c r="B136" s="47" t="s">
        <v>38</v>
      </c>
      <c r="C136" s="47">
        <v>11</v>
      </c>
      <c r="D136" s="47" t="s">
        <v>39</v>
      </c>
      <c r="E136" s="105" t="s">
        <v>264</v>
      </c>
      <c r="F136" s="50">
        <f>+F137</f>
        <v>318190481286</v>
      </c>
      <c r="G136" s="50">
        <f t="shared" ref="G136:K137" si="215">+G137</f>
        <v>0</v>
      </c>
      <c r="H136" s="50">
        <f t="shared" si="215"/>
        <v>0</v>
      </c>
      <c r="I136" s="50">
        <f t="shared" si="215"/>
        <v>0</v>
      </c>
      <c r="J136" s="50">
        <f t="shared" si="215"/>
        <v>0</v>
      </c>
      <c r="K136" s="50">
        <f t="shared" si="215"/>
        <v>0</v>
      </c>
      <c r="L136" s="50">
        <f t="shared" si="110"/>
        <v>0</v>
      </c>
      <c r="M136" s="50">
        <f>+M137</f>
        <v>318190481286</v>
      </c>
      <c r="N136" s="96">
        <f t="shared" si="177"/>
        <v>3.1038761214868281E-2</v>
      </c>
      <c r="O136" s="50">
        <f t="shared" ref="O136:X138" si="216">+O137</f>
        <v>0</v>
      </c>
      <c r="P136" s="50">
        <f t="shared" si="216"/>
        <v>318190481286</v>
      </c>
      <c r="Q136" s="50">
        <f t="shared" si="216"/>
        <v>0</v>
      </c>
      <c r="R136" s="50">
        <f t="shared" si="216"/>
        <v>318190481286</v>
      </c>
      <c r="S136" s="50">
        <f t="shared" si="216"/>
        <v>0</v>
      </c>
      <c r="T136" s="50">
        <f t="shared" si="216"/>
        <v>0</v>
      </c>
      <c r="U136" s="50">
        <f t="shared" si="216"/>
        <v>58885946526</v>
      </c>
      <c r="V136" s="50">
        <f t="shared" si="216"/>
        <v>259304534760</v>
      </c>
      <c r="W136" s="50">
        <f t="shared" si="216"/>
        <v>58885946526</v>
      </c>
      <c r="X136" s="50">
        <f t="shared" si="216"/>
        <v>0</v>
      </c>
      <c r="Y136" s="52">
        <f t="shared" si="105"/>
        <v>1</v>
      </c>
      <c r="Z136" s="52">
        <f t="shared" si="106"/>
        <v>0.18506507890495752</v>
      </c>
      <c r="AA136" s="52">
        <f t="shared" si="107"/>
        <v>0.18506507890495752</v>
      </c>
      <c r="AB136" s="52">
        <f t="shared" si="108"/>
        <v>0.18506507890495752</v>
      </c>
      <c r="AC136" s="53">
        <f t="shared" si="109"/>
        <v>1</v>
      </c>
    </row>
    <row r="137" spans="1:29" s="32" customFormat="1" ht="81" customHeight="1" x14ac:dyDescent="0.25">
      <c r="A137" s="112" t="s">
        <v>265</v>
      </c>
      <c r="B137" s="47" t="s">
        <v>38</v>
      </c>
      <c r="C137" s="47">
        <v>11</v>
      </c>
      <c r="D137" s="47" t="s">
        <v>39</v>
      </c>
      <c r="E137" s="105" t="s">
        <v>258</v>
      </c>
      <c r="F137" s="50">
        <f>+F138</f>
        <v>318190481286</v>
      </c>
      <c r="G137" s="50">
        <f t="shared" si="215"/>
        <v>0</v>
      </c>
      <c r="H137" s="50">
        <f t="shared" si="215"/>
        <v>0</v>
      </c>
      <c r="I137" s="50">
        <f t="shared" si="215"/>
        <v>0</v>
      </c>
      <c r="J137" s="50">
        <f t="shared" si="215"/>
        <v>0</v>
      </c>
      <c r="K137" s="50">
        <f t="shared" si="215"/>
        <v>0</v>
      </c>
      <c r="L137" s="50">
        <f t="shared" si="110"/>
        <v>0</v>
      </c>
      <c r="M137" s="50">
        <f>+M138</f>
        <v>318190481286</v>
      </c>
      <c r="N137" s="96">
        <f t="shared" si="177"/>
        <v>3.1038761214868281E-2</v>
      </c>
      <c r="O137" s="50">
        <f t="shared" si="216"/>
        <v>0</v>
      </c>
      <c r="P137" s="50">
        <f>+P138</f>
        <v>318190481286</v>
      </c>
      <c r="Q137" s="50">
        <f>+Q138</f>
        <v>0</v>
      </c>
      <c r="R137" s="50">
        <f>+R138</f>
        <v>318190481286</v>
      </c>
      <c r="S137" s="50">
        <f t="shared" si="216"/>
        <v>0</v>
      </c>
      <c r="T137" s="50">
        <f t="shared" si="216"/>
        <v>0</v>
      </c>
      <c r="U137" s="50">
        <f t="shared" si="216"/>
        <v>58885946526</v>
      </c>
      <c r="V137" s="50">
        <f t="shared" si="216"/>
        <v>259304534760</v>
      </c>
      <c r="W137" s="50">
        <f t="shared" si="216"/>
        <v>58885946526</v>
      </c>
      <c r="X137" s="50">
        <f t="shared" si="216"/>
        <v>0</v>
      </c>
      <c r="Y137" s="52">
        <f t="shared" si="105"/>
        <v>1</v>
      </c>
      <c r="Z137" s="52">
        <f t="shared" si="106"/>
        <v>0.18506507890495752</v>
      </c>
      <c r="AA137" s="52">
        <f t="shared" si="107"/>
        <v>0.18506507890495752</v>
      </c>
      <c r="AB137" s="52">
        <f t="shared" si="108"/>
        <v>0.18506507890495752</v>
      </c>
      <c r="AC137" s="53">
        <f t="shared" si="109"/>
        <v>1</v>
      </c>
    </row>
    <row r="138" spans="1:29" s="32" customFormat="1" ht="42" customHeight="1" x14ac:dyDescent="0.25">
      <c r="A138" s="46" t="s">
        <v>266</v>
      </c>
      <c r="B138" s="47" t="s">
        <v>38</v>
      </c>
      <c r="C138" s="47">
        <v>11</v>
      </c>
      <c r="D138" s="47" t="s">
        <v>39</v>
      </c>
      <c r="E138" s="48" t="s">
        <v>267</v>
      </c>
      <c r="F138" s="50">
        <f t="shared" ref="F138:X138" si="217">+F139</f>
        <v>318190481286</v>
      </c>
      <c r="G138" s="50">
        <f t="shared" si="217"/>
        <v>0</v>
      </c>
      <c r="H138" s="50">
        <f t="shared" si="217"/>
        <v>0</v>
      </c>
      <c r="I138" s="50">
        <f t="shared" si="217"/>
        <v>0</v>
      </c>
      <c r="J138" s="50">
        <f t="shared" si="217"/>
        <v>0</v>
      </c>
      <c r="K138" s="50">
        <f t="shared" si="217"/>
        <v>0</v>
      </c>
      <c r="L138" s="50">
        <f t="shared" si="110"/>
        <v>0</v>
      </c>
      <c r="M138" s="50">
        <f t="shared" si="217"/>
        <v>318190481286</v>
      </c>
      <c r="N138" s="96">
        <f t="shared" si="177"/>
        <v>3.1038761214868281E-2</v>
      </c>
      <c r="O138" s="50">
        <f t="shared" si="217"/>
        <v>0</v>
      </c>
      <c r="P138" s="50">
        <f t="shared" si="217"/>
        <v>318190481286</v>
      </c>
      <c r="Q138" s="50">
        <f t="shared" si="217"/>
        <v>0</v>
      </c>
      <c r="R138" s="50">
        <f t="shared" si="217"/>
        <v>318190481286</v>
      </c>
      <c r="S138" s="50">
        <f t="shared" si="217"/>
        <v>0</v>
      </c>
      <c r="T138" s="50">
        <f t="shared" si="217"/>
        <v>0</v>
      </c>
      <c r="U138" s="50">
        <f t="shared" si="216"/>
        <v>58885946526</v>
      </c>
      <c r="V138" s="50">
        <f t="shared" si="217"/>
        <v>259304534760</v>
      </c>
      <c r="W138" s="50">
        <f t="shared" si="217"/>
        <v>58885946526</v>
      </c>
      <c r="X138" s="50">
        <f t="shared" si="217"/>
        <v>0</v>
      </c>
      <c r="Y138" s="52">
        <f t="shared" si="105"/>
        <v>1</v>
      </c>
      <c r="Z138" s="52">
        <f t="shared" si="106"/>
        <v>0.18506507890495752</v>
      </c>
      <c r="AA138" s="52">
        <f t="shared" si="107"/>
        <v>0.18506507890495752</v>
      </c>
      <c r="AB138" s="52">
        <f t="shared" si="108"/>
        <v>0.18506507890495752</v>
      </c>
      <c r="AC138" s="53">
        <f t="shared" si="109"/>
        <v>1</v>
      </c>
    </row>
    <row r="139" spans="1:29" s="32" customFormat="1" ht="42" customHeight="1" x14ac:dyDescent="0.25">
      <c r="A139" s="54" t="s">
        <v>268</v>
      </c>
      <c r="B139" s="55" t="s">
        <v>38</v>
      </c>
      <c r="C139" s="55">
        <v>11</v>
      </c>
      <c r="D139" s="55" t="s">
        <v>39</v>
      </c>
      <c r="E139" s="69" t="s">
        <v>262</v>
      </c>
      <c r="F139" s="57">
        <v>318190481286</v>
      </c>
      <c r="G139" s="57">
        <v>0</v>
      </c>
      <c r="H139" s="57">
        <v>0</v>
      </c>
      <c r="I139" s="57">
        <v>0</v>
      </c>
      <c r="J139" s="57">
        <v>0</v>
      </c>
      <c r="K139" s="57">
        <v>0</v>
      </c>
      <c r="L139" s="57">
        <f t="shared" si="110"/>
        <v>0</v>
      </c>
      <c r="M139" s="58">
        <f>+F139+L139</f>
        <v>318190481286</v>
      </c>
      <c r="N139" s="114">
        <f t="shared" si="177"/>
        <v>3.1038761214868281E-2</v>
      </c>
      <c r="O139" s="57">
        <v>0</v>
      </c>
      <c r="P139" s="57">
        <v>318190481286</v>
      </c>
      <c r="Q139" s="57">
        <f t="shared" ref="Q139" si="218">M139-P139</f>
        <v>0</v>
      </c>
      <c r="R139" s="109">
        <v>318190481286</v>
      </c>
      <c r="S139" s="57">
        <f t="shared" ref="S139" si="219">+M139-R139</f>
        <v>0</v>
      </c>
      <c r="T139" s="57">
        <f>P139-R139</f>
        <v>0</v>
      </c>
      <c r="U139" s="109">
        <v>58885946526</v>
      </c>
      <c r="V139" s="57">
        <f t="shared" ref="V139" si="220">+R139-U139</f>
        <v>259304534760</v>
      </c>
      <c r="W139" s="109">
        <v>58885946526</v>
      </c>
      <c r="X139" s="60">
        <f t="shared" ref="X139" si="221">+U139-W139</f>
        <v>0</v>
      </c>
      <c r="Y139" s="61">
        <f t="shared" ref="Y139:Y202" si="222">+R139/M139</f>
        <v>1</v>
      </c>
      <c r="Z139" s="61">
        <f t="shared" ref="Z139:Z202" si="223">+U139/M139</f>
        <v>0.18506507890495752</v>
      </c>
      <c r="AA139" s="61">
        <f t="shared" ref="AA139:AA202" si="224">+W139/M139</f>
        <v>0.18506507890495752</v>
      </c>
      <c r="AB139" s="61">
        <f t="shared" ref="AB139:AB202" si="225">+U139/R139</f>
        <v>0.18506507890495752</v>
      </c>
      <c r="AC139" s="62">
        <f t="shared" ref="AC139:AC202" si="226">+W139/U139</f>
        <v>1</v>
      </c>
    </row>
    <row r="140" spans="1:29" ht="91.5" customHeight="1" x14ac:dyDescent="0.25">
      <c r="A140" s="46" t="s">
        <v>269</v>
      </c>
      <c r="B140" s="47" t="s">
        <v>38</v>
      </c>
      <c r="C140" s="47">
        <v>10</v>
      </c>
      <c r="D140" s="47" t="s">
        <v>39</v>
      </c>
      <c r="E140" s="105" t="s">
        <v>270</v>
      </c>
      <c r="F140" s="50">
        <f t="shared" ref="F140:U142" si="227">+F141</f>
        <v>244384979889</v>
      </c>
      <c r="G140" s="50">
        <f t="shared" si="227"/>
        <v>0</v>
      </c>
      <c r="H140" s="50">
        <f t="shared" si="227"/>
        <v>0</v>
      </c>
      <c r="I140" s="50">
        <f t="shared" si="227"/>
        <v>0</v>
      </c>
      <c r="J140" s="50">
        <f t="shared" si="227"/>
        <v>0</v>
      </c>
      <c r="K140" s="50">
        <f t="shared" si="227"/>
        <v>0</v>
      </c>
      <c r="L140" s="50">
        <f t="shared" si="110"/>
        <v>0</v>
      </c>
      <c r="M140" s="50">
        <f t="shared" si="227"/>
        <v>244384979889</v>
      </c>
      <c r="N140" s="96">
        <f t="shared" si="177"/>
        <v>2.3839201614761839E-2</v>
      </c>
      <c r="O140" s="50">
        <f t="shared" si="227"/>
        <v>0</v>
      </c>
      <c r="P140" s="50">
        <f t="shared" si="227"/>
        <v>244384979889</v>
      </c>
      <c r="Q140" s="50">
        <f t="shared" si="227"/>
        <v>0</v>
      </c>
      <c r="R140" s="50">
        <f t="shared" si="227"/>
        <v>244384979889</v>
      </c>
      <c r="S140" s="50">
        <f t="shared" si="227"/>
        <v>0</v>
      </c>
      <c r="T140" s="50">
        <f t="shared" si="227"/>
        <v>0</v>
      </c>
      <c r="U140" s="50">
        <f t="shared" si="227"/>
        <v>4837115385</v>
      </c>
      <c r="V140" s="50">
        <f t="shared" ref="V140:X142" si="228">+V141</f>
        <v>239547864504</v>
      </c>
      <c r="W140" s="50">
        <f t="shared" si="228"/>
        <v>4837115385</v>
      </c>
      <c r="X140" s="50">
        <f t="shared" si="228"/>
        <v>0</v>
      </c>
      <c r="Y140" s="52">
        <f t="shared" si="222"/>
        <v>1</v>
      </c>
      <c r="Z140" s="52">
        <f t="shared" si="223"/>
        <v>1.9793014231877199E-2</v>
      </c>
      <c r="AA140" s="52">
        <f t="shared" si="224"/>
        <v>1.9793014231877199E-2</v>
      </c>
      <c r="AB140" s="52">
        <f t="shared" si="225"/>
        <v>1.9793014231877199E-2</v>
      </c>
      <c r="AC140" s="53">
        <f t="shared" si="226"/>
        <v>1</v>
      </c>
    </row>
    <row r="141" spans="1:29" ht="91.5" customHeight="1" x14ac:dyDescent="0.25">
      <c r="A141" s="46" t="s">
        <v>271</v>
      </c>
      <c r="B141" s="47" t="s">
        <v>38</v>
      </c>
      <c r="C141" s="47">
        <v>10</v>
      </c>
      <c r="D141" s="47" t="s">
        <v>39</v>
      </c>
      <c r="E141" s="105" t="s">
        <v>258</v>
      </c>
      <c r="F141" s="50">
        <f t="shared" si="227"/>
        <v>244384979889</v>
      </c>
      <c r="G141" s="50">
        <f t="shared" si="227"/>
        <v>0</v>
      </c>
      <c r="H141" s="50">
        <f t="shared" si="227"/>
        <v>0</v>
      </c>
      <c r="I141" s="50">
        <f t="shared" si="227"/>
        <v>0</v>
      </c>
      <c r="J141" s="50">
        <f t="shared" si="227"/>
        <v>0</v>
      </c>
      <c r="K141" s="50">
        <f t="shared" si="227"/>
        <v>0</v>
      </c>
      <c r="L141" s="50">
        <f t="shared" si="110"/>
        <v>0</v>
      </c>
      <c r="M141" s="50">
        <f t="shared" si="227"/>
        <v>244384979889</v>
      </c>
      <c r="N141" s="96">
        <f t="shared" si="177"/>
        <v>2.3839201614761839E-2</v>
      </c>
      <c r="O141" s="50">
        <f t="shared" si="227"/>
        <v>0</v>
      </c>
      <c r="P141" s="50">
        <f t="shared" si="227"/>
        <v>244384979889</v>
      </c>
      <c r="Q141" s="50">
        <f t="shared" si="227"/>
        <v>0</v>
      </c>
      <c r="R141" s="50">
        <f t="shared" si="227"/>
        <v>244384979889</v>
      </c>
      <c r="S141" s="50">
        <f t="shared" si="227"/>
        <v>0</v>
      </c>
      <c r="T141" s="50">
        <f t="shared" si="227"/>
        <v>0</v>
      </c>
      <c r="U141" s="50">
        <f t="shared" si="227"/>
        <v>4837115385</v>
      </c>
      <c r="V141" s="50">
        <f t="shared" si="228"/>
        <v>239547864504</v>
      </c>
      <c r="W141" s="50">
        <f t="shared" si="228"/>
        <v>4837115385</v>
      </c>
      <c r="X141" s="50">
        <f t="shared" si="228"/>
        <v>0</v>
      </c>
      <c r="Y141" s="52">
        <f t="shared" si="222"/>
        <v>1</v>
      </c>
      <c r="Z141" s="52">
        <f t="shared" si="223"/>
        <v>1.9793014231877199E-2</v>
      </c>
      <c r="AA141" s="52">
        <f t="shared" si="224"/>
        <v>1.9793014231877199E-2</v>
      </c>
      <c r="AB141" s="52">
        <f t="shared" si="225"/>
        <v>1.9793014231877199E-2</v>
      </c>
      <c r="AC141" s="53">
        <f t="shared" si="226"/>
        <v>1</v>
      </c>
    </row>
    <row r="142" spans="1:29" ht="42" customHeight="1" x14ac:dyDescent="0.25">
      <c r="A142" s="46" t="s">
        <v>272</v>
      </c>
      <c r="B142" s="47" t="s">
        <v>38</v>
      </c>
      <c r="C142" s="47">
        <v>10</v>
      </c>
      <c r="D142" s="47" t="s">
        <v>39</v>
      </c>
      <c r="E142" s="105" t="s">
        <v>267</v>
      </c>
      <c r="F142" s="50">
        <f t="shared" si="227"/>
        <v>244384979889</v>
      </c>
      <c r="G142" s="50">
        <f t="shared" si="227"/>
        <v>0</v>
      </c>
      <c r="H142" s="50">
        <f t="shared" si="227"/>
        <v>0</v>
      </c>
      <c r="I142" s="50">
        <f t="shared" si="227"/>
        <v>0</v>
      </c>
      <c r="J142" s="50">
        <f t="shared" si="227"/>
        <v>0</v>
      </c>
      <c r="K142" s="50">
        <f t="shared" si="227"/>
        <v>0</v>
      </c>
      <c r="L142" s="50">
        <f t="shared" ref="L142:L166" si="229">+G142-H142-I142+J142-K142</f>
        <v>0</v>
      </c>
      <c r="M142" s="50">
        <f t="shared" si="227"/>
        <v>244384979889</v>
      </c>
      <c r="N142" s="96">
        <f t="shared" si="177"/>
        <v>2.3839201614761839E-2</v>
      </c>
      <c r="O142" s="50">
        <f t="shared" si="227"/>
        <v>0</v>
      </c>
      <c r="P142" s="50">
        <f t="shared" si="227"/>
        <v>244384979889</v>
      </c>
      <c r="Q142" s="50">
        <f t="shared" si="227"/>
        <v>0</v>
      </c>
      <c r="R142" s="50">
        <f t="shared" si="227"/>
        <v>244384979889</v>
      </c>
      <c r="S142" s="50">
        <f t="shared" si="227"/>
        <v>0</v>
      </c>
      <c r="T142" s="50">
        <f t="shared" si="227"/>
        <v>0</v>
      </c>
      <c r="U142" s="50">
        <f t="shared" si="227"/>
        <v>4837115385</v>
      </c>
      <c r="V142" s="50">
        <f t="shared" si="228"/>
        <v>239547864504</v>
      </c>
      <c r="W142" s="50">
        <f t="shared" si="228"/>
        <v>4837115385</v>
      </c>
      <c r="X142" s="50">
        <f t="shared" si="228"/>
        <v>0</v>
      </c>
      <c r="Y142" s="52">
        <f t="shared" si="222"/>
        <v>1</v>
      </c>
      <c r="Z142" s="52">
        <f t="shared" si="223"/>
        <v>1.9793014231877199E-2</v>
      </c>
      <c r="AA142" s="52">
        <f t="shared" si="224"/>
        <v>1.9793014231877199E-2</v>
      </c>
      <c r="AB142" s="52">
        <f t="shared" si="225"/>
        <v>1.9793014231877199E-2</v>
      </c>
      <c r="AC142" s="53">
        <f t="shared" si="226"/>
        <v>1</v>
      </c>
    </row>
    <row r="143" spans="1:29" ht="42" customHeight="1" x14ac:dyDescent="0.25">
      <c r="A143" s="54" t="s">
        <v>273</v>
      </c>
      <c r="B143" s="55" t="s">
        <v>38</v>
      </c>
      <c r="C143" s="55">
        <v>10</v>
      </c>
      <c r="D143" s="55" t="s">
        <v>39</v>
      </c>
      <c r="E143" s="69" t="s">
        <v>262</v>
      </c>
      <c r="F143" s="57">
        <v>244384979889</v>
      </c>
      <c r="G143" s="57">
        <v>0</v>
      </c>
      <c r="H143" s="57">
        <v>0</v>
      </c>
      <c r="I143" s="57">
        <v>0</v>
      </c>
      <c r="J143" s="57">
        <v>0</v>
      </c>
      <c r="K143" s="57">
        <v>0</v>
      </c>
      <c r="L143" s="57">
        <f t="shared" si="229"/>
        <v>0</v>
      </c>
      <c r="M143" s="58">
        <f>+F143+L143</f>
        <v>244384979889</v>
      </c>
      <c r="N143" s="114">
        <f t="shared" si="177"/>
        <v>2.3839201614761839E-2</v>
      </c>
      <c r="O143" s="57">
        <v>0</v>
      </c>
      <c r="P143" s="109">
        <v>244384979889</v>
      </c>
      <c r="Q143" s="57">
        <f t="shared" ref="Q143" si="230">M143-P143</f>
        <v>0</v>
      </c>
      <c r="R143" s="109">
        <v>244384979889</v>
      </c>
      <c r="S143" s="57">
        <f t="shared" ref="S143" si="231">+M143-R143</f>
        <v>0</v>
      </c>
      <c r="T143" s="57">
        <f>P143-R143</f>
        <v>0</v>
      </c>
      <c r="U143" s="57">
        <v>4837115385</v>
      </c>
      <c r="V143" s="57">
        <f>+R143-U143</f>
        <v>239547864504</v>
      </c>
      <c r="W143" s="57">
        <v>4837115385</v>
      </c>
      <c r="X143" s="60">
        <f t="shared" ref="X143" si="232">+U143-W143</f>
        <v>0</v>
      </c>
      <c r="Y143" s="61">
        <f t="shared" si="222"/>
        <v>1</v>
      </c>
      <c r="Z143" s="61">
        <f t="shared" si="223"/>
        <v>1.9793014231877199E-2</v>
      </c>
      <c r="AA143" s="61">
        <f t="shared" si="224"/>
        <v>1.9793014231877199E-2</v>
      </c>
      <c r="AB143" s="61">
        <f t="shared" si="225"/>
        <v>1.9793014231877199E-2</v>
      </c>
      <c r="AC143" s="62">
        <f t="shared" si="226"/>
        <v>1</v>
      </c>
    </row>
    <row r="144" spans="1:29" ht="81" customHeight="1" x14ac:dyDescent="0.25">
      <c r="A144" s="46" t="s">
        <v>274</v>
      </c>
      <c r="B144" s="47" t="s">
        <v>38</v>
      </c>
      <c r="C144" s="47">
        <v>10</v>
      </c>
      <c r="D144" s="47" t="s">
        <v>39</v>
      </c>
      <c r="E144" s="105" t="s">
        <v>275</v>
      </c>
      <c r="F144" s="50">
        <f t="shared" ref="F144:U146" si="233">+F145</f>
        <v>354769983124</v>
      </c>
      <c r="G144" s="50">
        <f t="shared" si="233"/>
        <v>0</v>
      </c>
      <c r="H144" s="50">
        <f t="shared" si="233"/>
        <v>0</v>
      </c>
      <c r="I144" s="50">
        <f t="shared" si="233"/>
        <v>0</v>
      </c>
      <c r="J144" s="50">
        <f t="shared" si="233"/>
        <v>0</v>
      </c>
      <c r="K144" s="50">
        <f t="shared" si="233"/>
        <v>0</v>
      </c>
      <c r="L144" s="50">
        <f t="shared" si="229"/>
        <v>0</v>
      </c>
      <c r="M144" s="50">
        <f t="shared" si="233"/>
        <v>354769983124</v>
      </c>
      <c r="N144" s="96">
        <f t="shared" si="177"/>
        <v>3.4607008820264115E-2</v>
      </c>
      <c r="O144" s="50">
        <f t="shared" si="233"/>
        <v>0</v>
      </c>
      <c r="P144" s="50">
        <f t="shared" si="233"/>
        <v>354769983124</v>
      </c>
      <c r="Q144" s="50">
        <f t="shared" si="233"/>
        <v>0</v>
      </c>
      <c r="R144" s="50">
        <f t="shared" si="233"/>
        <v>354769983124</v>
      </c>
      <c r="S144" s="50">
        <f t="shared" si="233"/>
        <v>0</v>
      </c>
      <c r="T144" s="50">
        <f t="shared" si="233"/>
        <v>0</v>
      </c>
      <c r="U144" s="50">
        <f t="shared" si="233"/>
        <v>82023154706</v>
      </c>
      <c r="V144" s="50">
        <f t="shared" ref="P144:X146" si="234">+V145</f>
        <v>272746828418</v>
      </c>
      <c r="W144" s="50">
        <f t="shared" si="234"/>
        <v>82023154706</v>
      </c>
      <c r="X144" s="50">
        <f t="shared" si="234"/>
        <v>0</v>
      </c>
      <c r="Y144" s="52">
        <f t="shared" si="222"/>
        <v>1</v>
      </c>
      <c r="Z144" s="52">
        <f t="shared" si="223"/>
        <v>0.23120094316810078</v>
      </c>
      <c r="AA144" s="52">
        <f t="shared" si="224"/>
        <v>0.23120094316810078</v>
      </c>
      <c r="AB144" s="52">
        <f t="shared" si="225"/>
        <v>0.23120094316810078</v>
      </c>
      <c r="AC144" s="53">
        <f t="shared" si="226"/>
        <v>1</v>
      </c>
    </row>
    <row r="145" spans="1:29" ht="81" customHeight="1" x14ac:dyDescent="0.25">
      <c r="A145" s="46" t="s">
        <v>276</v>
      </c>
      <c r="B145" s="47" t="s">
        <v>38</v>
      </c>
      <c r="C145" s="47">
        <v>10</v>
      </c>
      <c r="D145" s="47" t="s">
        <v>39</v>
      </c>
      <c r="E145" s="105" t="s">
        <v>258</v>
      </c>
      <c r="F145" s="50">
        <f t="shared" si="233"/>
        <v>354769983124</v>
      </c>
      <c r="G145" s="50">
        <f t="shared" si="233"/>
        <v>0</v>
      </c>
      <c r="H145" s="50">
        <f t="shared" si="233"/>
        <v>0</v>
      </c>
      <c r="I145" s="50">
        <f t="shared" si="233"/>
        <v>0</v>
      </c>
      <c r="J145" s="50">
        <f t="shared" si="233"/>
        <v>0</v>
      </c>
      <c r="K145" s="50">
        <f t="shared" si="233"/>
        <v>0</v>
      </c>
      <c r="L145" s="50">
        <f t="shared" si="229"/>
        <v>0</v>
      </c>
      <c r="M145" s="50">
        <f t="shared" si="233"/>
        <v>354769983124</v>
      </c>
      <c r="N145" s="96">
        <f t="shared" si="177"/>
        <v>3.4607008820264115E-2</v>
      </c>
      <c r="O145" s="50">
        <f t="shared" si="233"/>
        <v>0</v>
      </c>
      <c r="P145" s="50">
        <f t="shared" si="234"/>
        <v>354769983124</v>
      </c>
      <c r="Q145" s="50">
        <f t="shared" si="234"/>
        <v>0</v>
      </c>
      <c r="R145" s="50">
        <f t="shared" si="234"/>
        <v>354769983124</v>
      </c>
      <c r="S145" s="50">
        <f t="shared" si="234"/>
        <v>0</v>
      </c>
      <c r="T145" s="50">
        <f t="shared" si="234"/>
        <v>0</v>
      </c>
      <c r="U145" s="50">
        <f t="shared" si="233"/>
        <v>82023154706</v>
      </c>
      <c r="V145" s="50">
        <f t="shared" si="234"/>
        <v>272746828418</v>
      </c>
      <c r="W145" s="50">
        <f t="shared" si="234"/>
        <v>82023154706</v>
      </c>
      <c r="X145" s="50">
        <f t="shared" si="234"/>
        <v>0</v>
      </c>
      <c r="Y145" s="52">
        <f t="shared" si="222"/>
        <v>1</v>
      </c>
      <c r="Z145" s="52">
        <f t="shared" si="223"/>
        <v>0.23120094316810078</v>
      </c>
      <c r="AA145" s="52">
        <f t="shared" si="224"/>
        <v>0.23120094316810078</v>
      </c>
      <c r="AB145" s="52">
        <f t="shared" si="225"/>
        <v>0.23120094316810078</v>
      </c>
      <c r="AC145" s="53">
        <f t="shared" si="226"/>
        <v>1</v>
      </c>
    </row>
    <row r="146" spans="1:29" ht="42" customHeight="1" x14ac:dyDescent="0.25">
      <c r="A146" s="46" t="s">
        <v>277</v>
      </c>
      <c r="B146" s="47" t="s">
        <v>38</v>
      </c>
      <c r="C146" s="47">
        <v>10</v>
      </c>
      <c r="D146" s="47" t="s">
        <v>39</v>
      </c>
      <c r="E146" s="48" t="s">
        <v>267</v>
      </c>
      <c r="F146" s="50">
        <f t="shared" si="233"/>
        <v>354769983124</v>
      </c>
      <c r="G146" s="50">
        <f t="shared" si="233"/>
        <v>0</v>
      </c>
      <c r="H146" s="50">
        <f t="shared" si="233"/>
        <v>0</v>
      </c>
      <c r="I146" s="50">
        <f t="shared" si="233"/>
        <v>0</v>
      </c>
      <c r="J146" s="50">
        <f t="shared" si="233"/>
        <v>0</v>
      </c>
      <c r="K146" s="50">
        <f t="shared" si="233"/>
        <v>0</v>
      </c>
      <c r="L146" s="50">
        <f t="shared" si="229"/>
        <v>0</v>
      </c>
      <c r="M146" s="50">
        <f t="shared" si="233"/>
        <v>354769983124</v>
      </c>
      <c r="N146" s="96">
        <f t="shared" si="177"/>
        <v>3.4607008820264115E-2</v>
      </c>
      <c r="O146" s="50">
        <f t="shared" si="233"/>
        <v>0</v>
      </c>
      <c r="P146" s="50">
        <f t="shared" si="234"/>
        <v>354769983124</v>
      </c>
      <c r="Q146" s="50">
        <f t="shared" si="234"/>
        <v>0</v>
      </c>
      <c r="R146" s="50">
        <f t="shared" si="234"/>
        <v>354769983124</v>
      </c>
      <c r="S146" s="50">
        <f t="shared" si="234"/>
        <v>0</v>
      </c>
      <c r="T146" s="50">
        <f t="shared" si="234"/>
        <v>0</v>
      </c>
      <c r="U146" s="50">
        <f t="shared" si="233"/>
        <v>82023154706</v>
      </c>
      <c r="V146" s="50">
        <f t="shared" si="234"/>
        <v>272746828418</v>
      </c>
      <c r="W146" s="50">
        <f t="shared" si="234"/>
        <v>82023154706</v>
      </c>
      <c r="X146" s="50">
        <f t="shared" si="234"/>
        <v>0</v>
      </c>
      <c r="Y146" s="52">
        <f t="shared" si="222"/>
        <v>1</v>
      </c>
      <c r="Z146" s="52">
        <f t="shared" si="223"/>
        <v>0.23120094316810078</v>
      </c>
      <c r="AA146" s="52">
        <f t="shared" si="224"/>
        <v>0.23120094316810078</v>
      </c>
      <c r="AB146" s="52">
        <f t="shared" si="225"/>
        <v>0.23120094316810078</v>
      </c>
      <c r="AC146" s="53">
        <f t="shared" si="226"/>
        <v>1</v>
      </c>
    </row>
    <row r="147" spans="1:29" ht="42" customHeight="1" x14ac:dyDescent="0.25">
      <c r="A147" s="106" t="s">
        <v>278</v>
      </c>
      <c r="B147" s="107" t="s">
        <v>38</v>
      </c>
      <c r="C147" s="107">
        <v>10</v>
      </c>
      <c r="D147" s="107" t="s">
        <v>39</v>
      </c>
      <c r="E147" s="108" t="s">
        <v>262</v>
      </c>
      <c r="F147" s="57">
        <v>354769983124</v>
      </c>
      <c r="G147" s="57">
        <v>0</v>
      </c>
      <c r="H147" s="57">
        <v>0</v>
      </c>
      <c r="I147" s="57">
        <v>0</v>
      </c>
      <c r="J147" s="57">
        <v>0</v>
      </c>
      <c r="K147" s="57">
        <v>0</v>
      </c>
      <c r="L147" s="57">
        <f t="shared" si="229"/>
        <v>0</v>
      </c>
      <c r="M147" s="58">
        <f>+F147+L147</f>
        <v>354769983124</v>
      </c>
      <c r="N147" s="114">
        <f t="shared" si="177"/>
        <v>3.4607008820264115E-2</v>
      </c>
      <c r="O147" s="57">
        <v>0</v>
      </c>
      <c r="P147" s="57">
        <v>354769983124</v>
      </c>
      <c r="Q147" s="57">
        <f t="shared" ref="Q147" si="235">M147-P147</f>
        <v>0</v>
      </c>
      <c r="R147" s="109">
        <v>354769983124</v>
      </c>
      <c r="S147" s="57">
        <f t="shared" ref="S147" si="236">+M147-R147</f>
        <v>0</v>
      </c>
      <c r="T147" s="57">
        <f>P147-R147</f>
        <v>0</v>
      </c>
      <c r="U147" s="109">
        <v>82023154706</v>
      </c>
      <c r="V147" s="57">
        <f>+R147-U147</f>
        <v>272746828418</v>
      </c>
      <c r="W147" s="109">
        <v>82023154706</v>
      </c>
      <c r="X147" s="60">
        <f t="shared" ref="X147" si="237">+U147-W147</f>
        <v>0</v>
      </c>
      <c r="Y147" s="61">
        <f t="shared" si="222"/>
        <v>1</v>
      </c>
      <c r="Z147" s="61">
        <f t="shared" si="223"/>
        <v>0.23120094316810078</v>
      </c>
      <c r="AA147" s="61">
        <f t="shared" si="224"/>
        <v>0.23120094316810078</v>
      </c>
      <c r="AB147" s="61">
        <f t="shared" si="225"/>
        <v>0.23120094316810078</v>
      </c>
      <c r="AC147" s="62">
        <f t="shared" si="226"/>
        <v>1</v>
      </c>
    </row>
    <row r="148" spans="1:29" ht="94.5" customHeight="1" x14ac:dyDescent="0.25">
      <c r="A148" s="46" t="s">
        <v>279</v>
      </c>
      <c r="B148" s="47" t="s">
        <v>38</v>
      </c>
      <c r="C148" s="47">
        <v>10</v>
      </c>
      <c r="D148" s="47" t="s">
        <v>39</v>
      </c>
      <c r="E148" s="105" t="s">
        <v>280</v>
      </c>
      <c r="F148" s="50">
        <f t="shared" ref="F148:U150" si="238">+F149</f>
        <v>332536096082</v>
      </c>
      <c r="G148" s="50">
        <f t="shared" si="238"/>
        <v>0</v>
      </c>
      <c r="H148" s="50">
        <f t="shared" si="238"/>
        <v>0</v>
      </c>
      <c r="I148" s="50">
        <f t="shared" si="238"/>
        <v>0</v>
      </c>
      <c r="J148" s="50">
        <f t="shared" si="238"/>
        <v>0</v>
      </c>
      <c r="K148" s="50">
        <f t="shared" si="238"/>
        <v>0</v>
      </c>
      <c r="L148" s="50">
        <f t="shared" si="229"/>
        <v>0</v>
      </c>
      <c r="M148" s="50">
        <f t="shared" si="238"/>
        <v>332536096082</v>
      </c>
      <c r="N148" s="96">
        <f t="shared" si="177"/>
        <v>3.2438143466448903E-2</v>
      </c>
      <c r="O148" s="50">
        <f t="shared" si="238"/>
        <v>0</v>
      </c>
      <c r="P148" s="50">
        <f t="shared" si="238"/>
        <v>332536096082</v>
      </c>
      <c r="Q148" s="50">
        <f t="shared" si="238"/>
        <v>0</v>
      </c>
      <c r="R148" s="50">
        <f t="shared" si="238"/>
        <v>332536096082</v>
      </c>
      <c r="S148" s="50">
        <f t="shared" si="238"/>
        <v>0</v>
      </c>
      <c r="T148" s="50">
        <f t="shared" si="238"/>
        <v>0</v>
      </c>
      <c r="U148" s="50">
        <f t="shared" si="238"/>
        <v>86108507251</v>
      </c>
      <c r="V148" s="50">
        <f t="shared" ref="V148:X150" si="239">+V149</f>
        <v>246427588831</v>
      </c>
      <c r="W148" s="50">
        <f t="shared" si="239"/>
        <v>86108507251</v>
      </c>
      <c r="X148" s="50">
        <f t="shared" si="239"/>
        <v>0</v>
      </c>
      <c r="Y148" s="52">
        <f t="shared" si="222"/>
        <v>1</v>
      </c>
      <c r="Z148" s="52">
        <f t="shared" si="223"/>
        <v>0.25894484317806665</v>
      </c>
      <c r="AA148" s="52">
        <f t="shared" si="224"/>
        <v>0.25894484317806665</v>
      </c>
      <c r="AB148" s="52">
        <f t="shared" si="225"/>
        <v>0.25894484317806665</v>
      </c>
      <c r="AC148" s="53">
        <f t="shared" si="226"/>
        <v>1</v>
      </c>
    </row>
    <row r="149" spans="1:29" ht="94.5" customHeight="1" x14ac:dyDescent="0.25">
      <c r="A149" s="46" t="s">
        <v>281</v>
      </c>
      <c r="B149" s="47" t="s">
        <v>38</v>
      </c>
      <c r="C149" s="47">
        <v>10</v>
      </c>
      <c r="D149" s="47" t="s">
        <v>39</v>
      </c>
      <c r="E149" s="105" t="s">
        <v>258</v>
      </c>
      <c r="F149" s="50">
        <f t="shared" si="238"/>
        <v>332536096082</v>
      </c>
      <c r="G149" s="50">
        <f t="shared" si="238"/>
        <v>0</v>
      </c>
      <c r="H149" s="50">
        <f t="shared" si="238"/>
        <v>0</v>
      </c>
      <c r="I149" s="50">
        <f t="shared" si="238"/>
        <v>0</v>
      </c>
      <c r="J149" s="50">
        <f t="shared" si="238"/>
        <v>0</v>
      </c>
      <c r="K149" s="50">
        <f t="shared" si="238"/>
        <v>0</v>
      </c>
      <c r="L149" s="50">
        <f t="shared" si="229"/>
        <v>0</v>
      </c>
      <c r="M149" s="50">
        <f t="shared" si="238"/>
        <v>332536096082</v>
      </c>
      <c r="N149" s="96">
        <f t="shared" si="177"/>
        <v>3.2438143466448903E-2</v>
      </c>
      <c r="O149" s="50">
        <f t="shared" si="238"/>
        <v>0</v>
      </c>
      <c r="P149" s="50">
        <f t="shared" si="238"/>
        <v>332536096082</v>
      </c>
      <c r="Q149" s="50">
        <f t="shared" si="238"/>
        <v>0</v>
      </c>
      <c r="R149" s="50">
        <f t="shared" si="238"/>
        <v>332536096082</v>
      </c>
      <c r="S149" s="50">
        <f t="shared" si="238"/>
        <v>0</v>
      </c>
      <c r="T149" s="50">
        <f t="shared" si="238"/>
        <v>0</v>
      </c>
      <c r="U149" s="50">
        <f t="shared" si="238"/>
        <v>86108507251</v>
      </c>
      <c r="V149" s="50">
        <f t="shared" si="239"/>
        <v>246427588831</v>
      </c>
      <c r="W149" s="50">
        <f t="shared" si="239"/>
        <v>86108507251</v>
      </c>
      <c r="X149" s="50">
        <f t="shared" si="239"/>
        <v>0</v>
      </c>
      <c r="Y149" s="52">
        <f t="shared" si="222"/>
        <v>1</v>
      </c>
      <c r="Z149" s="52">
        <f t="shared" si="223"/>
        <v>0.25894484317806665</v>
      </c>
      <c r="AA149" s="52">
        <f t="shared" si="224"/>
        <v>0.25894484317806665</v>
      </c>
      <c r="AB149" s="52">
        <f t="shared" si="225"/>
        <v>0.25894484317806665</v>
      </c>
      <c r="AC149" s="53">
        <f t="shared" si="226"/>
        <v>1</v>
      </c>
    </row>
    <row r="150" spans="1:29" ht="42" customHeight="1" x14ac:dyDescent="0.25">
      <c r="A150" s="46" t="s">
        <v>282</v>
      </c>
      <c r="B150" s="47" t="s">
        <v>38</v>
      </c>
      <c r="C150" s="47">
        <v>10</v>
      </c>
      <c r="D150" s="47" t="s">
        <v>39</v>
      </c>
      <c r="E150" s="48" t="s">
        <v>267</v>
      </c>
      <c r="F150" s="50">
        <f t="shared" si="238"/>
        <v>332536096082</v>
      </c>
      <c r="G150" s="50">
        <f t="shared" si="238"/>
        <v>0</v>
      </c>
      <c r="H150" s="50">
        <f t="shared" si="238"/>
        <v>0</v>
      </c>
      <c r="I150" s="50">
        <f t="shared" si="238"/>
        <v>0</v>
      </c>
      <c r="J150" s="50">
        <f t="shared" si="238"/>
        <v>0</v>
      </c>
      <c r="K150" s="50">
        <f t="shared" si="238"/>
        <v>0</v>
      </c>
      <c r="L150" s="50">
        <f t="shared" si="229"/>
        <v>0</v>
      </c>
      <c r="M150" s="50">
        <f t="shared" si="238"/>
        <v>332536096082</v>
      </c>
      <c r="N150" s="96">
        <f t="shared" si="177"/>
        <v>3.2438143466448903E-2</v>
      </c>
      <c r="O150" s="50">
        <f t="shared" si="238"/>
        <v>0</v>
      </c>
      <c r="P150" s="50">
        <f t="shared" si="238"/>
        <v>332536096082</v>
      </c>
      <c r="Q150" s="50">
        <f t="shared" si="238"/>
        <v>0</v>
      </c>
      <c r="R150" s="50">
        <f t="shared" si="238"/>
        <v>332536096082</v>
      </c>
      <c r="S150" s="50">
        <f t="shared" si="238"/>
        <v>0</v>
      </c>
      <c r="T150" s="50">
        <f t="shared" si="238"/>
        <v>0</v>
      </c>
      <c r="U150" s="50">
        <f t="shared" si="238"/>
        <v>86108507251</v>
      </c>
      <c r="V150" s="50">
        <f t="shared" si="239"/>
        <v>246427588831</v>
      </c>
      <c r="W150" s="50">
        <f t="shared" si="239"/>
        <v>86108507251</v>
      </c>
      <c r="X150" s="50">
        <f t="shared" si="239"/>
        <v>0</v>
      </c>
      <c r="Y150" s="52">
        <f t="shared" si="222"/>
        <v>1</v>
      </c>
      <c r="Z150" s="52">
        <f t="shared" si="223"/>
        <v>0.25894484317806665</v>
      </c>
      <c r="AA150" s="52">
        <f t="shared" si="224"/>
        <v>0.25894484317806665</v>
      </c>
      <c r="AB150" s="52">
        <f t="shared" si="225"/>
        <v>0.25894484317806665</v>
      </c>
      <c r="AC150" s="53">
        <f t="shared" si="226"/>
        <v>1</v>
      </c>
    </row>
    <row r="151" spans="1:29" ht="42" customHeight="1" x14ac:dyDescent="0.25">
      <c r="A151" s="106" t="s">
        <v>283</v>
      </c>
      <c r="B151" s="107" t="s">
        <v>38</v>
      </c>
      <c r="C151" s="107">
        <v>10</v>
      </c>
      <c r="D151" s="107" t="s">
        <v>39</v>
      </c>
      <c r="E151" s="108" t="s">
        <v>262</v>
      </c>
      <c r="F151" s="57">
        <v>332536096082</v>
      </c>
      <c r="G151" s="57">
        <v>0</v>
      </c>
      <c r="H151" s="57">
        <v>0</v>
      </c>
      <c r="I151" s="57">
        <v>0</v>
      </c>
      <c r="J151" s="57">
        <v>0</v>
      </c>
      <c r="K151" s="57">
        <v>0</v>
      </c>
      <c r="L151" s="57">
        <f t="shared" si="229"/>
        <v>0</v>
      </c>
      <c r="M151" s="58">
        <f>+F151+L151</f>
        <v>332536096082</v>
      </c>
      <c r="N151" s="114">
        <f t="shared" si="177"/>
        <v>3.2438143466448903E-2</v>
      </c>
      <c r="O151" s="57">
        <v>0</v>
      </c>
      <c r="P151" s="57">
        <v>332536096082</v>
      </c>
      <c r="Q151" s="57">
        <f t="shared" ref="Q151" si="240">M151-P151</f>
        <v>0</v>
      </c>
      <c r="R151" s="109">
        <v>332536096082</v>
      </c>
      <c r="S151" s="57">
        <f t="shared" ref="S151" si="241">+M151-R151</f>
        <v>0</v>
      </c>
      <c r="T151" s="57">
        <f t="shared" ref="T151" si="242">P151-R151</f>
        <v>0</v>
      </c>
      <c r="U151" s="109">
        <v>86108507251</v>
      </c>
      <c r="V151" s="57">
        <f>+R151-U151</f>
        <v>246427588831</v>
      </c>
      <c r="W151" s="109">
        <v>86108507251</v>
      </c>
      <c r="X151" s="60">
        <f t="shared" ref="X151" si="243">+U151-W151</f>
        <v>0</v>
      </c>
      <c r="Y151" s="61">
        <f t="shared" si="222"/>
        <v>1</v>
      </c>
      <c r="Z151" s="61">
        <f t="shared" si="223"/>
        <v>0.25894484317806665</v>
      </c>
      <c r="AA151" s="61">
        <f t="shared" si="224"/>
        <v>0.25894484317806665</v>
      </c>
      <c r="AB151" s="61">
        <f t="shared" si="225"/>
        <v>0.25894484317806665</v>
      </c>
      <c r="AC151" s="62">
        <f t="shared" si="226"/>
        <v>1</v>
      </c>
    </row>
    <row r="152" spans="1:29" ht="99.75" customHeight="1" x14ac:dyDescent="0.25">
      <c r="A152" s="46" t="s">
        <v>284</v>
      </c>
      <c r="B152" s="47" t="s">
        <v>38</v>
      </c>
      <c r="C152" s="47">
        <v>10</v>
      </c>
      <c r="D152" s="47" t="s">
        <v>39</v>
      </c>
      <c r="E152" s="105" t="s">
        <v>285</v>
      </c>
      <c r="F152" s="50">
        <f t="shared" ref="F152:U158" si="244">+F153</f>
        <v>233962050936</v>
      </c>
      <c r="G152" s="50">
        <f t="shared" si="244"/>
        <v>0</v>
      </c>
      <c r="H152" s="50">
        <f t="shared" si="244"/>
        <v>0</v>
      </c>
      <c r="I152" s="50">
        <f t="shared" si="244"/>
        <v>0</v>
      </c>
      <c r="J152" s="50">
        <f t="shared" si="244"/>
        <v>0</v>
      </c>
      <c r="K152" s="50">
        <f t="shared" si="244"/>
        <v>0</v>
      </c>
      <c r="L152" s="50">
        <f t="shared" si="229"/>
        <v>0</v>
      </c>
      <c r="M152" s="50">
        <f t="shared" si="244"/>
        <v>233962050936</v>
      </c>
      <c r="N152" s="96">
        <f t="shared" si="177"/>
        <v>2.2822468488037918E-2</v>
      </c>
      <c r="O152" s="50">
        <f t="shared" si="244"/>
        <v>0</v>
      </c>
      <c r="P152" s="50">
        <f t="shared" si="244"/>
        <v>233962050936</v>
      </c>
      <c r="Q152" s="50">
        <f t="shared" si="244"/>
        <v>0</v>
      </c>
      <c r="R152" s="50">
        <f t="shared" si="244"/>
        <v>233962050936</v>
      </c>
      <c r="S152" s="50">
        <f t="shared" si="244"/>
        <v>0</v>
      </c>
      <c r="T152" s="50">
        <f t="shared" si="244"/>
        <v>0</v>
      </c>
      <c r="U152" s="50">
        <f t="shared" si="244"/>
        <v>59334662967</v>
      </c>
      <c r="V152" s="50">
        <f t="shared" ref="V152:X154" si="245">+V153</f>
        <v>174627387969</v>
      </c>
      <c r="W152" s="50">
        <f t="shared" si="245"/>
        <v>59334662967</v>
      </c>
      <c r="X152" s="50">
        <f t="shared" si="245"/>
        <v>0</v>
      </c>
      <c r="Y152" s="52">
        <f t="shared" si="222"/>
        <v>1</v>
      </c>
      <c r="Z152" s="52">
        <f t="shared" si="223"/>
        <v>0.25360806476786663</v>
      </c>
      <c r="AA152" s="52">
        <f t="shared" si="224"/>
        <v>0.25360806476786663</v>
      </c>
      <c r="AB152" s="52">
        <f t="shared" si="225"/>
        <v>0.25360806476786663</v>
      </c>
      <c r="AC152" s="53">
        <f t="shared" si="226"/>
        <v>1</v>
      </c>
    </row>
    <row r="153" spans="1:29" ht="99.75" customHeight="1" x14ac:dyDescent="0.25">
      <c r="A153" s="46" t="s">
        <v>286</v>
      </c>
      <c r="B153" s="47" t="s">
        <v>38</v>
      </c>
      <c r="C153" s="47">
        <v>10</v>
      </c>
      <c r="D153" s="47" t="s">
        <v>39</v>
      </c>
      <c r="E153" s="105" t="s">
        <v>258</v>
      </c>
      <c r="F153" s="50">
        <f t="shared" si="244"/>
        <v>233962050936</v>
      </c>
      <c r="G153" s="50">
        <f t="shared" si="244"/>
        <v>0</v>
      </c>
      <c r="H153" s="50">
        <f t="shared" si="244"/>
        <v>0</v>
      </c>
      <c r="I153" s="50">
        <f t="shared" si="244"/>
        <v>0</v>
      </c>
      <c r="J153" s="50">
        <f t="shared" si="244"/>
        <v>0</v>
      </c>
      <c r="K153" s="50">
        <f t="shared" si="244"/>
        <v>0</v>
      </c>
      <c r="L153" s="50">
        <f t="shared" si="229"/>
        <v>0</v>
      </c>
      <c r="M153" s="50">
        <f t="shared" si="244"/>
        <v>233962050936</v>
      </c>
      <c r="N153" s="96">
        <f t="shared" si="177"/>
        <v>2.2822468488037918E-2</v>
      </c>
      <c r="O153" s="50">
        <f t="shared" si="244"/>
        <v>0</v>
      </c>
      <c r="P153" s="50">
        <f t="shared" si="244"/>
        <v>233962050936</v>
      </c>
      <c r="Q153" s="50">
        <f t="shared" si="244"/>
        <v>0</v>
      </c>
      <c r="R153" s="50">
        <f t="shared" si="244"/>
        <v>233962050936</v>
      </c>
      <c r="S153" s="50">
        <f t="shared" si="244"/>
        <v>0</v>
      </c>
      <c r="T153" s="50">
        <f t="shared" si="244"/>
        <v>0</v>
      </c>
      <c r="U153" s="50">
        <f t="shared" si="244"/>
        <v>59334662967</v>
      </c>
      <c r="V153" s="50">
        <f t="shared" si="245"/>
        <v>174627387969</v>
      </c>
      <c r="W153" s="50">
        <f t="shared" si="245"/>
        <v>59334662967</v>
      </c>
      <c r="X153" s="50">
        <f t="shared" si="245"/>
        <v>0</v>
      </c>
      <c r="Y153" s="52">
        <f t="shared" si="222"/>
        <v>1</v>
      </c>
      <c r="Z153" s="52">
        <f t="shared" si="223"/>
        <v>0.25360806476786663</v>
      </c>
      <c r="AA153" s="52">
        <f t="shared" si="224"/>
        <v>0.25360806476786663</v>
      </c>
      <c r="AB153" s="52">
        <f t="shared" si="225"/>
        <v>0.25360806476786663</v>
      </c>
      <c r="AC153" s="53">
        <f t="shared" si="226"/>
        <v>1</v>
      </c>
    </row>
    <row r="154" spans="1:29" ht="42" customHeight="1" x14ac:dyDescent="0.25">
      <c r="A154" s="46" t="s">
        <v>287</v>
      </c>
      <c r="B154" s="47" t="s">
        <v>38</v>
      </c>
      <c r="C154" s="47">
        <v>10</v>
      </c>
      <c r="D154" s="47" t="s">
        <v>39</v>
      </c>
      <c r="E154" s="48" t="s">
        <v>267</v>
      </c>
      <c r="F154" s="50">
        <f t="shared" si="244"/>
        <v>233962050936</v>
      </c>
      <c r="G154" s="50">
        <f t="shared" si="244"/>
        <v>0</v>
      </c>
      <c r="H154" s="50">
        <f t="shared" si="244"/>
        <v>0</v>
      </c>
      <c r="I154" s="50">
        <f t="shared" si="244"/>
        <v>0</v>
      </c>
      <c r="J154" s="50">
        <f t="shared" si="244"/>
        <v>0</v>
      </c>
      <c r="K154" s="50">
        <f t="shared" si="244"/>
        <v>0</v>
      </c>
      <c r="L154" s="50">
        <f t="shared" si="229"/>
        <v>0</v>
      </c>
      <c r="M154" s="50">
        <f t="shared" si="244"/>
        <v>233962050936</v>
      </c>
      <c r="N154" s="96">
        <f t="shared" si="177"/>
        <v>2.2822468488037918E-2</v>
      </c>
      <c r="O154" s="50">
        <f t="shared" si="244"/>
        <v>0</v>
      </c>
      <c r="P154" s="50">
        <f t="shared" si="244"/>
        <v>233962050936</v>
      </c>
      <c r="Q154" s="50">
        <f t="shared" si="244"/>
        <v>0</v>
      </c>
      <c r="R154" s="50">
        <f t="shared" si="244"/>
        <v>233962050936</v>
      </c>
      <c r="S154" s="50">
        <f t="shared" si="244"/>
        <v>0</v>
      </c>
      <c r="T154" s="50">
        <f t="shared" si="244"/>
        <v>0</v>
      </c>
      <c r="U154" s="50">
        <f t="shared" si="244"/>
        <v>59334662967</v>
      </c>
      <c r="V154" s="50">
        <f t="shared" si="245"/>
        <v>174627387969</v>
      </c>
      <c r="W154" s="50">
        <f t="shared" si="245"/>
        <v>59334662967</v>
      </c>
      <c r="X154" s="50">
        <f t="shared" si="245"/>
        <v>0</v>
      </c>
      <c r="Y154" s="52">
        <f t="shared" si="222"/>
        <v>1</v>
      </c>
      <c r="Z154" s="52">
        <f t="shared" si="223"/>
        <v>0.25360806476786663</v>
      </c>
      <c r="AA154" s="52">
        <f t="shared" si="224"/>
        <v>0.25360806476786663</v>
      </c>
      <c r="AB154" s="52">
        <f t="shared" si="225"/>
        <v>0.25360806476786663</v>
      </c>
      <c r="AC154" s="53">
        <f t="shared" si="226"/>
        <v>1</v>
      </c>
    </row>
    <row r="155" spans="1:29" ht="42" customHeight="1" x14ac:dyDescent="0.25">
      <c r="A155" s="54" t="s">
        <v>288</v>
      </c>
      <c r="B155" s="55" t="s">
        <v>38</v>
      </c>
      <c r="C155" s="107">
        <v>10</v>
      </c>
      <c r="D155" s="55" t="s">
        <v>39</v>
      </c>
      <c r="E155" s="69" t="s">
        <v>262</v>
      </c>
      <c r="F155" s="57">
        <v>233962050936</v>
      </c>
      <c r="G155" s="57">
        <v>0</v>
      </c>
      <c r="H155" s="57">
        <v>0</v>
      </c>
      <c r="I155" s="57">
        <v>0</v>
      </c>
      <c r="J155" s="57">
        <v>0</v>
      </c>
      <c r="K155" s="57">
        <v>0</v>
      </c>
      <c r="L155" s="57">
        <f t="shared" si="229"/>
        <v>0</v>
      </c>
      <c r="M155" s="58">
        <f>+F155+L155</f>
        <v>233962050936</v>
      </c>
      <c r="N155" s="114">
        <f t="shared" si="177"/>
        <v>2.2822468488037918E-2</v>
      </c>
      <c r="O155" s="57">
        <v>0</v>
      </c>
      <c r="P155" s="57">
        <v>233962050936</v>
      </c>
      <c r="Q155" s="57">
        <f t="shared" ref="Q155" si="246">M155-P155</f>
        <v>0</v>
      </c>
      <c r="R155" s="109">
        <v>233962050936</v>
      </c>
      <c r="S155" s="57">
        <f t="shared" ref="S155" si="247">+M155-R155</f>
        <v>0</v>
      </c>
      <c r="T155" s="57">
        <f t="shared" ref="T155" si="248">P155-R155</f>
        <v>0</v>
      </c>
      <c r="U155" s="57">
        <v>59334662967</v>
      </c>
      <c r="V155" s="57">
        <f>+R155-U155</f>
        <v>174627387969</v>
      </c>
      <c r="W155" s="57">
        <v>59334662967</v>
      </c>
      <c r="X155" s="60">
        <f t="shared" ref="X155" si="249">+U155-W155</f>
        <v>0</v>
      </c>
      <c r="Y155" s="61">
        <f t="shared" si="222"/>
        <v>1</v>
      </c>
      <c r="Z155" s="61">
        <f t="shared" si="223"/>
        <v>0.25360806476786663</v>
      </c>
      <c r="AA155" s="61">
        <f t="shared" si="224"/>
        <v>0.25360806476786663</v>
      </c>
      <c r="AB155" s="61">
        <f t="shared" si="225"/>
        <v>0.25360806476786663</v>
      </c>
      <c r="AC155" s="62">
        <f t="shared" si="226"/>
        <v>1</v>
      </c>
    </row>
    <row r="156" spans="1:29" ht="92.25" customHeight="1" x14ac:dyDescent="0.25">
      <c r="A156" s="46" t="s">
        <v>289</v>
      </c>
      <c r="B156" s="47" t="s">
        <v>38</v>
      </c>
      <c r="C156" s="47">
        <v>11</v>
      </c>
      <c r="D156" s="47" t="s">
        <v>39</v>
      </c>
      <c r="E156" s="105" t="s">
        <v>290</v>
      </c>
      <c r="F156" s="50">
        <f t="shared" ref="F156:U158" si="250">+F157</f>
        <v>253911263548</v>
      </c>
      <c r="G156" s="50">
        <f t="shared" si="250"/>
        <v>0</v>
      </c>
      <c r="H156" s="50">
        <f t="shared" si="250"/>
        <v>0</v>
      </c>
      <c r="I156" s="50">
        <f t="shared" si="250"/>
        <v>0</v>
      </c>
      <c r="J156" s="50">
        <f t="shared" si="250"/>
        <v>0</v>
      </c>
      <c r="K156" s="50">
        <f t="shared" si="250"/>
        <v>0</v>
      </c>
      <c r="L156" s="50">
        <f t="shared" si="229"/>
        <v>0</v>
      </c>
      <c r="M156" s="50">
        <f t="shared" si="250"/>
        <v>253911263548</v>
      </c>
      <c r="N156" s="96">
        <f t="shared" si="177"/>
        <v>2.4768469022642067E-2</v>
      </c>
      <c r="O156" s="50">
        <f t="shared" si="250"/>
        <v>0</v>
      </c>
      <c r="P156" s="50">
        <f t="shared" si="250"/>
        <v>253911263548</v>
      </c>
      <c r="Q156" s="50">
        <f t="shared" si="244"/>
        <v>0</v>
      </c>
      <c r="R156" s="50">
        <f t="shared" si="250"/>
        <v>253911263548</v>
      </c>
      <c r="S156" s="50">
        <f t="shared" si="250"/>
        <v>0</v>
      </c>
      <c r="T156" s="50">
        <f t="shared" si="250"/>
        <v>0</v>
      </c>
      <c r="U156" s="50">
        <f t="shared" si="250"/>
        <v>70754759322</v>
      </c>
      <c r="V156" s="50">
        <f t="shared" ref="V156:X158" si="251">+V157</f>
        <v>183156504226</v>
      </c>
      <c r="W156" s="50">
        <f t="shared" si="251"/>
        <v>0</v>
      </c>
      <c r="X156" s="50">
        <f t="shared" si="251"/>
        <v>70754759322</v>
      </c>
      <c r="Y156" s="52">
        <f t="shared" si="222"/>
        <v>1</v>
      </c>
      <c r="Z156" s="52">
        <f t="shared" si="223"/>
        <v>0.27865939593744865</v>
      </c>
      <c r="AA156" s="52">
        <f t="shared" si="224"/>
        <v>0</v>
      </c>
      <c r="AB156" s="52">
        <f t="shared" si="225"/>
        <v>0.27865939593744865</v>
      </c>
      <c r="AC156" s="53">
        <f t="shared" si="226"/>
        <v>0</v>
      </c>
    </row>
    <row r="157" spans="1:29" ht="92.25" customHeight="1" x14ac:dyDescent="0.25">
      <c r="A157" s="46" t="s">
        <v>291</v>
      </c>
      <c r="B157" s="47" t="s">
        <v>38</v>
      </c>
      <c r="C157" s="47">
        <v>11</v>
      </c>
      <c r="D157" s="47" t="s">
        <v>39</v>
      </c>
      <c r="E157" s="105" t="s">
        <v>258</v>
      </c>
      <c r="F157" s="50">
        <f t="shared" si="250"/>
        <v>253911263548</v>
      </c>
      <c r="G157" s="50">
        <f t="shared" si="250"/>
        <v>0</v>
      </c>
      <c r="H157" s="50">
        <f t="shared" si="250"/>
        <v>0</v>
      </c>
      <c r="I157" s="50">
        <f t="shared" si="250"/>
        <v>0</v>
      </c>
      <c r="J157" s="50">
        <f t="shared" si="250"/>
        <v>0</v>
      </c>
      <c r="K157" s="50">
        <f t="shared" si="250"/>
        <v>0</v>
      </c>
      <c r="L157" s="50">
        <f t="shared" si="229"/>
        <v>0</v>
      </c>
      <c r="M157" s="50">
        <f t="shared" si="250"/>
        <v>253911263548</v>
      </c>
      <c r="N157" s="96">
        <f t="shared" si="177"/>
        <v>2.4768469022642067E-2</v>
      </c>
      <c r="O157" s="50">
        <f t="shared" si="250"/>
        <v>0</v>
      </c>
      <c r="P157" s="50">
        <f t="shared" si="250"/>
        <v>253911263548</v>
      </c>
      <c r="Q157" s="50">
        <f t="shared" si="244"/>
        <v>0</v>
      </c>
      <c r="R157" s="50">
        <f t="shared" si="250"/>
        <v>253911263548</v>
      </c>
      <c r="S157" s="50">
        <f t="shared" si="250"/>
        <v>0</v>
      </c>
      <c r="T157" s="50">
        <f t="shared" si="250"/>
        <v>0</v>
      </c>
      <c r="U157" s="50">
        <f t="shared" si="250"/>
        <v>70754759322</v>
      </c>
      <c r="V157" s="50">
        <f t="shared" si="251"/>
        <v>183156504226</v>
      </c>
      <c r="W157" s="50">
        <f t="shared" si="251"/>
        <v>0</v>
      </c>
      <c r="X157" s="50">
        <f t="shared" si="251"/>
        <v>70754759322</v>
      </c>
      <c r="Y157" s="52">
        <f t="shared" si="222"/>
        <v>1</v>
      </c>
      <c r="Z157" s="52">
        <f t="shared" si="223"/>
        <v>0.27865939593744865</v>
      </c>
      <c r="AA157" s="52">
        <f t="shared" si="224"/>
        <v>0</v>
      </c>
      <c r="AB157" s="52">
        <f t="shared" si="225"/>
        <v>0.27865939593744865</v>
      </c>
      <c r="AC157" s="53">
        <f t="shared" si="226"/>
        <v>0</v>
      </c>
    </row>
    <row r="158" spans="1:29" ht="42" customHeight="1" x14ac:dyDescent="0.25">
      <c r="A158" s="46" t="s">
        <v>292</v>
      </c>
      <c r="B158" s="47" t="s">
        <v>38</v>
      </c>
      <c r="C158" s="47">
        <v>11</v>
      </c>
      <c r="D158" s="47" t="s">
        <v>39</v>
      </c>
      <c r="E158" s="48" t="s">
        <v>267</v>
      </c>
      <c r="F158" s="50">
        <f t="shared" si="250"/>
        <v>253911263548</v>
      </c>
      <c r="G158" s="50">
        <f t="shared" si="250"/>
        <v>0</v>
      </c>
      <c r="H158" s="50">
        <f t="shared" si="250"/>
        <v>0</v>
      </c>
      <c r="I158" s="50">
        <f t="shared" si="250"/>
        <v>0</v>
      </c>
      <c r="J158" s="50">
        <f t="shared" si="250"/>
        <v>0</v>
      </c>
      <c r="K158" s="50">
        <f t="shared" si="250"/>
        <v>0</v>
      </c>
      <c r="L158" s="50">
        <f t="shared" si="229"/>
        <v>0</v>
      </c>
      <c r="M158" s="50">
        <f t="shared" si="250"/>
        <v>253911263548</v>
      </c>
      <c r="N158" s="96">
        <f t="shared" si="177"/>
        <v>2.4768469022642067E-2</v>
      </c>
      <c r="O158" s="50">
        <f t="shared" si="250"/>
        <v>0</v>
      </c>
      <c r="P158" s="50">
        <f t="shared" si="250"/>
        <v>253911263548</v>
      </c>
      <c r="Q158" s="50">
        <f t="shared" si="244"/>
        <v>0</v>
      </c>
      <c r="R158" s="50">
        <f t="shared" si="250"/>
        <v>253911263548</v>
      </c>
      <c r="S158" s="50">
        <f t="shared" si="250"/>
        <v>0</v>
      </c>
      <c r="T158" s="50">
        <f t="shared" si="250"/>
        <v>0</v>
      </c>
      <c r="U158" s="50">
        <f t="shared" si="250"/>
        <v>70754759322</v>
      </c>
      <c r="V158" s="50">
        <f t="shared" si="251"/>
        <v>183156504226</v>
      </c>
      <c r="W158" s="50">
        <f t="shared" si="251"/>
        <v>0</v>
      </c>
      <c r="X158" s="50">
        <f t="shared" si="251"/>
        <v>70754759322</v>
      </c>
      <c r="Y158" s="52">
        <f t="shared" si="222"/>
        <v>1</v>
      </c>
      <c r="Z158" s="52">
        <f t="shared" si="223"/>
        <v>0.27865939593744865</v>
      </c>
      <c r="AA158" s="52">
        <f t="shared" si="224"/>
        <v>0</v>
      </c>
      <c r="AB158" s="52">
        <f t="shared" si="225"/>
        <v>0.27865939593744865</v>
      </c>
      <c r="AC158" s="53">
        <f t="shared" si="226"/>
        <v>0</v>
      </c>
    </row>
    <row r="159" spans="1:29" ht="42" customHeight="1" x14ac:dyDescent="0.25">
      <c r="A159" s="54" t="s">
        <v>293</v>
      </c>
      <c r="B159" s="55" t="s">
        <v>38</v>
      </c>
      <c r="C159" s="107">
        <v>11</v>
      </c>
      <c r="D159" s="55" t="s">
        <v>39</v>
      </c>
      <c r="E159" s="69" t="s">
        <v>262</v>
      </c>
      <c r="F159" s="57">
        <v>253911263548</v>
      </c>
      <c r="G159" s="57">
        <v>0</v>
      </c>
      <c r="H159" s="57">
        <v>0</v>
      </c>
      <c r="I159" s="57">
        <v>0</v>
      </c>
      <c r="J159" s="57">
        <v>0</v>
      </c>
      <c r="K159" s="57">
        <v>0</v>
      </c>
      <c r="L159" s="57">
        <f t="shared" si="229"/>
        <v>0</v>
      </c>
      <c r="M159" s="58">
        <f>+F159+L159</f>
        <v>253911263548</v>
      </c>
      <c r="N159" s="114">
        <f t="shared" si="177"/>
        <v>2.4768469022642067E-2</v>
      </c>
      <c r="O159" s="57">
        <v>0</v>
      </c>
      <c r="P159" s="57">
        <v>253911263548</v>
      </c>
      <c r="Q159" s="57">
        <f t="shared" ref="Q159" si="252">M159-P159</f>
        <v>0</v>
      </c>
      <c r="R159" s="109">
        <v>253911263548</v>
      </c>
      <c r="S159" s="57">
        <f t="shared" ref="S159" si="253">+M159-R159</f>
        <v>0</v>
      </c>
      <c r="T159" s="57">
        <f t="shared" ref="T159" si="254">P159-R159</f>
        <v>0</v>
      </c>
      <c r="U159" s="57">
        <v>70754759322</v>
      </c>
      <c r="V159" s="57">
        <f t="shared" ref="V159" si="255">+R159-U159</f>
        <v>183156504226</v>
      </c>
      <c r="W159" s="57">
        <v>0</v>
      </c>
      <c r="X159" s="60">
        <f t="shared" ref="X159" si="256">+U159-W159</f>
        <v>70754759322</v>
      </c>
      <c r="Y159" s="61">
        <f t="shared" si="222"/>
        <v>1</v>
      </c>
      <c r="Z159" s="61">
        <f t="shared" si="223"/>
        <v>0.27865939593744865</v>
      </c>
      <c r="AA159" s="61">
        <f t="shared" si="224"/>
        <v>0</v>
      </c>
      <c r="AB159" s="61">
        <f t="shared" si="225"/>
        <v>0.27865939593744865</v>
      </c>
      <c r="AC159" s="62">
        <f t="shared" si="226"/>
        <v>0</v>
      </c>
    </row>
    <row r="160" spans="1:29" ht="81.75" customHeight="1" x14ac:dyDescent="0.25">
      <c r="A160" s="46" t="s">
        <v>294</v>
      </c>
      <c r="B160" s="47" t="s">
        <v>38</v>
      </c>
      <c r="C160" s="47">
        <v>10</v>
      </c>
      <c r="D160" s="47" t="s">
        <v>39</v>
      </c>
      <c r="E160" s="105" t="s">
        <v>295</v>
      </c>
      <c r="F160" s="50">
        <f t="shared" ref="F160:U166" si="257">+F161</f>
        <v>281343803944</v>
      </c>
      <c r="G160" s="50">
        <f t="shared" si="257"/>
        <v>0</v>
      </c>
      <c r="H160" s="50">
        <f t="shared" si="257"/>
        <v>0</v>
      </c>
      <c r="I160" s="50">
        <f t="shared" si="257"/>
        <v>0</v>
      </c>
      <c r="J160" s="50">
        <f t="shared" si="257"/>
        <v>0</v>
      </c>
      <c r="K160" s="50">
        <f t="shared" si="257"/>
        <v>0</v>
      </c>
      <c r="L160" s="50">
        <f t="shared" si="229"/>
        <v>0</v>
      </c>
      <c r="M160" s="50">
        <f t="shared" si="257"/>
        <v>281343803944</v>
      </c>
      <c r="N160" s="96">
        <f t="shared" si="177"/>
        <v>2.7444451243817756E-2</v>
      </c>
      <c r="O160" s="50">
        <f t="shared" si="257"/>
        <v>0</v>
      </c>
      <c r="P160" s="50">
        <f t="shared" si="257"/>
        <v>281343803944</v>
      </c>
      <c r="Q160" s="50">
        <f t="shared" si="257"/>
        <v>0</v>
      </c>
      <c r="R160" s="50">
        <f t="shared" si="257"/>
        <v>281343803944</v>
      </c>
      <c r="S160" s="50">
        <f t="shared" si="257"/>
        <v>0</v>
      </c>
      <c r="T160" s="50">
        <f t="shared" si="257"/>
        <v>0</v>
      </c>
      <c r="U160" s="50">
        <f t="shared" si="257"/>
        <v>79478734626</v>
      </c>
      <c r="V160" s="50">
        <f t="shared" ref="V160:X162" si="258">+V161</f>
        <v>201865069318</v>
      </c>
      <c r="W160" s="50">
        <f t="shared" si="258"/>
        <v>79478734626</v>
      </c>
      <c r="X160" s="50">
        <f t="shared" si="258"/>
        <v>0</v>
      </c>
      <c r="Y160" s="52">
        <f t="shared" si="222"/>
        <v>1</v>
      </c>
      <c r="Z160" s="52">
        <f t="shared" si="223"/>
        <v>0.28249683665263808</v>
      </c>
      <c r="AA160" s="52">
        <f t="shared" si="224"/>
        <v>0.28249683665263808</v>
      </c>
      <c r="AB160" s="52">
        <f t="shared" si="225"/>
        <v>0.28249683665263808</v>
      </c>
      <c r="AC160" s="53">
        <f t="shared" si="226"/>
        <v>1</v>
      </c>
    </row>
    <row r="161" spans="1:29" ht="81.75" customHeight="1" x14ac:dyDescent="0.25">
      <c r="A161" s="46" t="s">
        <v>296</v>
      </c>
      <c r="B161" s="47" t="s">
        <v>38</v>
      </c>
      <c r="C161" s="47">
        <v>10</v>
      </c>
      <c r="D161" s="47" t="s">
        <v>39</v>
      </c>
      <c r="E161" s="105" t="s">
        <v>258</v>
      </c>
      <c r="F161" s="50">
        <f t="shared" si="257"/>
        <v>281343803944</v>
      </c>
      <c r="G161" s="50">
        <f t="shared" si="257"/>
        <v>0</v>
      </c>
      <c r="H161" s="50">
        <f t="shared" si="257"/>
        <v>0</v>
      </c>
      <c r="I161" s="50">
        <f t="shared" si="257"/>
        <v>0</v>
      </c>
      <c r="J161" s="50">
        <f t="shared" si="257"/>
        <v>0</v>
      </c>
      <c r="K161" s="50">
        <f t="shared" si="257"/>
        <v>0</v>
      </c>
      <c r="L161" s="50">
        <f t="shared" si="229"/>
        <v>0</v>
      </c>
      <c r="M161" s="50">
        <f t="shared" si="257"/>
        <v>281343803944</v>
      </c>
      <c r="N161" s="96">
        <f t="shared" si="177"/>
        <v>2.7444451243817756E-2</v>
      </c>
      <c r="O161" s="50">
        <f t="shared" si="257"/>
        <v>0</v>
      </c>
      <c r="P161" s="50">
        <f t="shared" si="257"/>
        <v>281343803944</v>
      </c>
      <c r="Q161" s="50">
        <f t="shared" si="257"/>
        <v>0</v>
      </c>
      <c r="R161" s="50">
        <f t="shared" si="257"/>
        <v>281343803944</v>
      </c>
      <c r="S161" s="50">
        <f t="shared" si="257"/>
        <v>0</v>
      </c>
      <c r="T161" s="50">
        <f t="shared" si="257"/>
        <v>0</v>
      </c>
      <c r="U161" s="50">
        <f t="shared" si="257"/>
        <v>79478734626</v>
      </c>
      <c r="V161" s="50">
        <f t="shared" si="258"/>
        <v>201865069318</v>
      </c>
      <c r="W161" s="50">
        <f t="shared" si="258"/>
        <v>79478734626</v>
      </c>
      <c r="X161" s="50">
        <f t="shared" si="258"/>
        <v>0</v>
      </c>
      <c r="Y161" s="52">
        <f t="shared" si="222"/>
        <v>1</v>
      </c>
      <c r="Z161" s="52">
        <f t="shared" si="223"/>
        <v>0.28249683665263808</v>
      </c>
      <c r="AA161" s="52">
        <f t="shared" si="224"/>
        <v>0.28249683665263808</v>
      </c>
      <c r="AB161" s="52">
        <f t="shared" si="225"/>
        <v>0.28249683665263808</v>
      </c>
      <c r="AC161" s="53">
        <f t="shared" si="226"/>
        <v>1</v>
      </c>
    </row>
    <row r="162" spans="1:29" ht="42" customHeight="1" x14ac:dyDescent="0.25">
      <c r="A162" s="46" t="s">
        <v>297</v>
      </c>
      <c r="B162" s="47" t="s">
        <v>38</v>
      </c>
      <c r="C162" s="47">
        <v>10</v>
      </c>
      <c r="D162" s="47" t="s">
        <v>39</v>
      </c>
      <c r="E162" s="48" t="s">
        <v>267</v>
      </c>
      <c r="F162" s="50">
        <f t="shared" si="257"/>
        <v>281343803944</v>
      </c>
      <c r="G162" s="50">
        <f t="shared" si="257"/>
        <v>0</v>
      </c>
      <c r="H162" s="50">
        <f t="shared" si="257"/>
        <v>0</v>
      </c>
      <c r="I162" s="50">
        <f t="shared" si="257"/>
        <v>0</v>
      </c>
      <c r="J162" s="50">
        <f t="shared" si="257"/>
        <v>0</v>
      </c>
      <c r="K162" s="50">
        <f t="shared" si="257"/>
        <v>0</v>
      </c>
      <c r="L162" s="50">
        <f t="shared" si="229"/>
        <v>0</v>
      </c>
      <c r="M162" s="50">
        <f t="shared" si="257"/>
        <v>281343803944</v>
      </c>
      <c r="N162" s="96">
        <f t="shared" si="177"/>
        <v>2.7444451243817756E-2</v>
      </c>
      <c r="O162" s="50">
        <f t="shared" si="257"/>
        <v>0</v>
      </c>
      <c r="P162" s="50">
        <f t="shared" si="257"/>
        <v>281343803944</v>
      </c>
      <c r="Q162" s="50">
        <f t="shared" si="257"/>
        <v>0</v>
      </c>
      <c r="R162" s="50">
        <f t="shared" si="257"/>
        <v>281343803944</v>
      </c>
      <c r="S162" s="50">
        <f t="shared" si="257"/>
        <v>0</v>
      </c>
      <c r="T162" s="50">
        <f t="shared" si="257"/>
        <v>0</v>
      </c>
      <c r="U162" s="50">
        <f t="shared" si="257"/>
        <v>79478734626</v>
      </c>
      <c r="V162" s="50">
        <f t="shared" si="258"/>
        <v>201865069318</v>
      </c>
      <c r="W162" s="50">
        <f t="shared" si="258"/>
        <v>79478734626</v>
      </c>
      <c r="X162" s="50">
        <f t="shared" si="258"/>
        <v>0</v>
      </c>
      <c r="Y162" s="52">
        <f t="shared" si="222"/>
        <v>1</v>
      </c>
      <c r="Z162" s="52">
        <f t="shared" si="223"/>
        <v>0.28249683665263808</v>
      </c>
      <c r="AA162" s="52">
        <f t="shared" si="224"/>
        <v>0.28249683665263808</v>
      </c>
      <c r="AB162" s="52">
        <f t="shared" si="225"/>
        <v>0.28249683665263808</v>
      </c>
      <c r="AC162" s="53">
        <f t="shared" si="226"/>
        <v>1</v>
      </c>
    </row>
    <row r="163" spans="1:29" ht="42" customHeight="1" x14ac:dyDescent="0.25">
      <c r="A163" s="54" t="s">
        <v>298</v>
      </c>
      <c r="B163" s="55" t="s">
        <v>38</v>
      </c>
      <c r="C163" s="107">
        <v>10</v>
      </c>
      <c r="D163" s="55" t="s">
        <v>39</v>
      </c>
      <c r="E163" s="69" t="s">
        <v>262</v>
      </c>
      <c r="F163" s="57">
        <v>281343803944</v>
      </c>
      <c r="G163" s="57">
        <v>0</v>
      </c>
      <c r="H163" s="57">
        <v>0</v>
      </c>
      <c r="I163" s="57">
        <v>0</v>
      </c>
      <c r="J163" s="57">
        <v>0</v>
      </c>
      <c r="K163" s="57">
        <v>0</v>
      </c>
      <c r="L163" s="57">
        <f t="shared" si="229"/>
        <v>0</v>
      </c>
      <c r="M163" s="58">
        <f>+F163+L163</f>
        <v>281343803944</v>
      </c>
      <c r="N163" s="114">
        <f t="shared" si="177"/>
        <v>2.7444451243817756E-2</v>
      </c>
      <c r="O163" s="57">
        <v>0</v>
      </c>
      <c r="P163" s="57">
        <v>281343803944</v>
      </c>
      <c r="Q163" s="57">
        <f t="shared" ref="Q163" si="259">M163-P163</f>
        <v>0</v>
      </c>
      <c r="R163" s="109">
        <v>281343803944</v>
      </c>
      <c r="S163" s="57">
        <f t="shared" ref="S163" si="260">+M163-R163</f>
        <v>0</v>
      </c>
      <c r="T163" s="57">
        <f t="shared" ref="T163" si="261">P163-R163</f>
        <v>0</v>
      </c>
      <c r="U163" s="109">
        <v>79478734626</v>
      </c>
      <c r="V163" s="57">
        <f t="shared" ref="V163" si="262">+R163-U163</f>
        <v>201865069318</v>
      </c>
      <c r="W163" s="109">
        <v>79478734626</v>
      </c>
      <c r="X163" s="60">
        <f t="shared" ref="X163" si="263">+U163-W163</f>
        <v>0</v>
      </c>
      <c r="Y163" s="61">
        <f t="shared" si="222"/>
        <v>1</v>
      </c>
      <c r="Z163" s="61">
        <f t="shared" si="223"/>
        <v>0.28249683665263808</v>
      </c>
      <c r="AA163" s="61">
        <f t="shared" si="224"/>
        <v>0.28249683665263808</v>
      </c>
      <c r="AB163" s="61">
        <f t="shared" si="225"/>
        <v>0.28249683665263808</v>
      </c>
      <c r="AC163" s="62">
        <f t="shared" si="226"/>
        <v>1</v>
      </c>
    </row>
    <row r="164" spans="1:29" ht="70.5" customHeight="1" x14ac:dyDescent="0.25">
      <c r="A164" s="46" t="s">
        <v>299</v>
      </c>
      <c r="B164" s="47" t="s">
        <v>38</v>
      </c>
      <c r="C164" s="47">
        <v>10</v>
      </c>
      <c r="D164" s="47" t="s">
        <v>39</v>
      </c>
      <c r="E164" s="105" t="s">
        <v>300</v>
      </c>
      <c r="F164" s="50">
        <f t="shared" ref="F164:U165" si="264">+F165</f>
        <v>9500000000</v>
      </c>
      <c r="G164" s="50">
        <f t="shared" si="264"/>
        <v>0</v>
      </c>
      <c r="H164" s="50">
        <f t="shared" si="264"/>
        <v>0</v>
      </c>
      <c r="I164" s="50">
        <f t="shared" si="264"/>
        <v>0</v>
      </c>
      <c r="J164" s="50">
        <f t="shared" si="264"/>
        <v>0</v>
      </c>
      <c r="K164" s="50">
        <f t="shared" si="264"/>
        <v>0</v>
      </c>
      <c r="L164" s="50">
        <f t="shared" si="229"/>
        <v>0</v>
      </c>
      <c r="M164" s="50">
        <f t="shared" si="264"/>
        <v>9500000000</v>
      </c>
      <c r="N164" s="51">
        <f t="shared" si="177"/>
        <v>9.2670349643869914E-4</v>
      </c>
      <c r="O164" s="50">
        <f t="shared" si="264"/>
        <v>0</v>
      </c>
      <c r="P164" s="50">
        <f t="shared" si="264"/>
        <v>9286581843.9599991</v>
      </c>
      <c r="Q164" s="50">
        <f t="shared" si="257"/>
        <v>213418156.04000092</v>
      </c>
      <c r="R164" s="50">
        <f t="shared" si="264"/>
        <v>8643679794.5900002</v>
      </c>
      <c r="S164" s="50">
        <f t="shared" si="264"/>
        <v>856320205.40999985</v>
      </c>
      <c r="T164" s="50">
        <f t="shared" si="264"/>
        <v>642902049.36999893</v>
      </c>
      <c r="U164" s="50">
        <f t="shared" si="264"/>
        <v>3952387355.6300001</v>
      </c>
      <c r="V164" s="50">
        <f t="shared" ref="V164:X165" si="265">+V165</f>
        <v>4691292438.96</v>
      </c>
      <c r="W164" s="50">
        <f t="shared" si="265"/>
        <v>3865279544.6300001</v>
      </c>
      <c r="X164" s="50">
        <f t="shared" si="265"/>
        <v>87107811</v>
      </c>
      <c r="Y164" s="52">
        <f t="shared" si="222"/>
        <v>0.90986103100947369</v>
      </c>
      <c r="Z164" s="52">
        <f t="shared" si="223"/>
        <v>0.41604077427684211</v>
      </c>
      <c r="AA164" s="52">
        <f t="shared" si="224"/>
        <v>0.40687153101368423</v>
      </c>
      <c r="AB164" s="52">
        <f t="shared" si="225"/>
        <v>0.45725749328471921</v>
      </c>
      <c r="AC164" s="53">
        <f t="shared" si="226"/>
        <v>0.97796071003113627</v>
      </c>
    </row>
    <row r="165" spans="1:29" ht="86.25" customHeight="1" x14ac:dyDescent="0.25">
      <c r="A165" s="46" t="s">
        <v>301</v>
      </c>
      <c r="B165" s="47" t="s">
        <v>38</v>
      </c>
      <c r="C165" s="47">
        <v>10</v>
      </c>
      <c r="D165" s="47" t="s">
        <v>39</v>
      </c>
      <c r="E165" s="105" t="s">
        <v>258</v>
      </c>
      <c r="F165" s="50">
        <f t="shared" si="264"/>
        <v>9500000000</v>
      </c>
      <c r="G165" s="50">
        <f t="shared" si="264"/>
        <v>0</v>
      </c>
      <c r="H165" s="50">
        <f t="shared" si="264"/>
        <v>0</v>
      </c>
      <c r="I165" s="50">
        <f t="shared" si="264"/>
        <v>0</v>
      </c>
      <c r="J165" s="50">
        <f t="shared" si="264"/>
        <v>0</v>
      </c>
      <c r="K165" s="50">
        <f t="shared" si="264"/>
        <v>0</v>
      </c>
      <c r="L165" s="50">
        <f t="shared" si="229"/>
        <v>0</v>
      </c>
      <c r="M165" s="50">
        <f t="shared" si="264"/>
        <v>9500000000</v>
      </c>
      <c r="N165" s="51">
        <f t="shared" si="177"/>
        <v>9.2670349643869914E-4</v>
      </c>
      <c r="O165" s="50">
        <f t="shared" si="264"/>
        <v>0</v>
      </c>
      <c r="P165" s="50">
        <f t="shared" si="264"/>
        <v>9286581843.9599991</v>
      </c>
      <c r="Q165" s="50">
        <f t="shared" si="257"/>
        <v>213418156.04000092</v>
      </c>
      <c r="R165" s="50">
        <f t="shared" si="264"/>
        <v>8643679794.5900002</v>
      </c>
      <c r="S165" s="50">
        <f t="shared" si="264"/>
        <v>856320205.40999985</v>
      </c>
      <c r="T165" s="50">
        <f t="shared" si="264"/>
        <v>642902049.36999893</v>
      </c>
      <c r="U165" s="50">
        <f t="shared" si="264"/>
        <v>3952387355.6300001</v>
      </c>
      <c r="V165" s="50">
        <f t="shared" si="265"/>
        <v>4691292438.96</v>
      </c>
      <c r="W165" s="50">
        <f t="shared" si="265"/>
        <v>3865279544.6300001</v>
      </c>
      <c r="X165" s="50">
        <f t="shared" si="265"/>
        <v>87107811</v>
      </c>
      <c r="Y165" s="52">
        <f t="shared" si="222"/>
        <v>0.90986103100947369</v>
      </c>
      <c r="Z165" s="52">
        <f t="shared" si="223"/>
        <v>0.41604077427684211</v>
      </c>
      <c r="AA165" s="52">
        <f t="shared" si="224"/>
        <v>0.40687153101368423</v>
      </c>
      <c r="AB165" s="52">
        <f t="shared" si="225"/>
        <v>0.45725749328471921</v>
      </c>
      <c r="AC165" s="53">
        <f t="shared" si="226"/>
        <v>0.97796071003113627</v>
      </c>
    </row>
    <row r="166" spans="1:29" ht="70.5" customHeight="1" x14ac:dyDescent="0.25">
      <c r="A166" s="46" t="s">
        <v>302</v>
      </c>
      <c r="B166" s="47" t="s">
        <v>38</v>
      </c>
      <c r="C166" s="47">
        <v>10</v>
      </c>
      <c r="D166" s="47" t="s">
        <v>39</v>
      </c>
      <c r="E166" s="105" t="s">
        <v>303</v>
      </c>
      <c r="F166" s="50">
        <f t="shared" ref="F166:X166" si="266">SUM(F167:F167)</f>
        <v>9500000000</v>
      </c>
      <c r="G166" s="50">
        <f t="shared" si="266"/>
        <v>0</v>
      </c>
      <c r="H166" s="50">
        <f t="shared" si="266"/>
        <v>0</v>
      </c>
      <c r="I166" s="50">
        <f t="shared" si="266"/>
        <v>0</v>
      </c>
      <c r="J166" s="50">
        <f t="shared" si="266"/>
        <v>0</v>
      </c>
      <c r="K166" s="50">
        <f t="shared" si="266"/>
        <v>0</v>
      </c>
      <c r="L166" s="50">
        <f t="shared" si="229"/>
        <v>0</v>
      </c>
      <c r="M166" s="50">
        <f t="shared" si="266"/>
        <v>9500000000</v>
      </c>
      <c r="N166" s="51">
        <f t="shared" si="177"/>
        <v>9.2670349643869914E-4</v>
      </c>
      <c r="O166" s="50">
        <f t="shared" si="266"/>
        <v>0</v>
      </c>
      <c r="P166" s="50">
        <f t="shared" si="266"/>
        <v>9286581843.9599991</v>
      </c>
      <c r="Q166" s="50">
        <f t="shared" si="257"/>
        <v>213418156.04000092</v>
      </c>
      <c r="R166" s="50">
        <f t="shared" si="266"/>
        <v>8643679794.5900002</v>
      </c>
      <c r="S166" s="50">
        <f t="shared" si="266"/>
        <v>856320205.40999985</v>
      </c>
      <c r="T166" s="50">
        <f t="shared" si="266"/>
        <v>642902049.36999893</v>
      </c>
      <c r="U166" s="50">
        <f t="shared" si="266"/>
        <v>3952387355.6300001</v>
      </c>
      <c r="V166" s="50">
        <f t="shared" si="266"/>
        <v>4691292438.96</v>
      </c>
      <c r="W166" s="50">
        <f t="shared" si="266"/>
        <v>3865279544.6300001</v>
      </c>
      <c r="X166" s="50">
        <f t="shared" si="266"/>
        <v>87107811</v>
      </c>
      <c r="Y166" s="52">
        <f t="shared" si="222"/>
        <v>0.90986103100947369</v>
      </c>
      <c r="Z166" s="52">
        <f t="shared" si="223"/>
        <v>0.41604077427684211</v>
      </c>
      <c r="AA166" s="52">
        <f t="shared" si="224"/>
        <v>0.40687153101368423</v>
      </c>
      <c r="AB166" s="52">
        <f t="shared" si="225"/>
        <v>0.45725749328471921</v>
      </c>
      <c r="AC166" s="53">
        <f t="shared" si="226"/>
        <v>0.97796071003113627</v>
      </c>
    </row>
    <row r="167" spans="1:29" ht="42" customHeight="1" x14ac:dyDescent="0.25">
      <c r="A167" s="54" t="s">
        <v>304</v>
      </c>
      <c r="B167" s="55" t="s">
        <v>38</v>
      </c>
      <c r="C167" s="55">
        <v>10</v>
      </c>
      <c r="D167" s="55" t="s">
        <v>39</v>
      </c>
      <c r="E167" s="69" t="s">
        <v>262</v>
      </c>
      <c r="F167" s="57">
        <v>9500000000</v>
      </c>
      <c r="G167" s="57">
        <v>0</v>
      </c>
      <c r="H167" s="57">
        <v>0</v>
      </c>
      <c r="I167" s="57">
        <v>0</v>
      </c>
      <c r="J167" s="57">
        <v>0</v>
      </c>
      <c r="K167" s="57">
        <v>0</v>
      </c>
      <c r="L167" s="57">
        <v>0</v>
      </c>
      <c r="M167" s="58">
        <f>+F167+L167</f>
        <v>9500000000</v>
      </c>
      <c r="N167" s="59">
        <f t="shared" si="177"/>
        <v>9.2670349643869914E-4</v>
      </c>
      <c r="O167" s="57">
        <v>0</v>
      </c>
      <c r="P167" s="58">
        <v>9286581843.9599991</v>
      </c>
      <c r="Q167" s="57">
        <f t="shared" ref="Q167" si="267">M167-P167</f>
        <v>213418156.04000092</v>
      </c>
      <c r="R167" s="109">
        <v>8643679794.5900002</v>
      </c>
      <c r="S167" s="57">
        <f t="shared" ref="S167" si="268">+M167-R167</f>
        <v>856320205.40999985</v>
      </c>
      <c r="T167" s="57">
        <f t="shared" ref="T167" si="269">P167-R167</f>
        <v>642902049.36999893</v>
      </c>
      <c r="U167" s="109">
        <v>3952387355.6300001</v>
      </c>
      <c r="V167" s="57">
        <f t="shared" ref="V167" si="270">+R167-U167</f>
        <v>4691292438.96</v>
      </c>
      <c r="W167" s="109">
        <v>3865279544.6300001</v>
      </c>
      <c r="X167" s="60">
        <f t="shared" ref="X167" si="271">+U167-W167</f>
        <v>87107811</v>
      </c>
      <c r="Y167" s="61">
        <f t="shared" si="222"/>
        <v>0.90986103100947369</v>
      </c>
      <c r="Z167" s="61">
        <f t="shared" si="223"/>
        <v>0.41604077427684211</v>
      </c>
      <c r="AA167" s="61">
        <f t="shared" si="224"/>
        <v>0.40687153101368423</v>
      </c>
      <c r="AB167" s="61">
        <f t="shared" si="225"/>
        <v>0.45725749328471921</v>
      </c>
      <c r="AC167" s="62">
        <f t="shared" si="226"/>
        <v>0.97796071003113627</v>
      </c>
    </row>
    <row r="168" spans="1:29" ht="93" customHeight="1" x14ac:dyDescent="0.25">
      <c r="A168" s="46" t="s">
        <v>305</v>
      </c>
      <c r="B168" s="47" t="s">
        <v>38</v>
      </c>
      <c r="C168" s="47">
        <v>11</v>
      </c>
      <c r="D168" s="47" t="s">
        <v>39</v>
      </c>
      <c r="E168" s="105" t="s">
        <v>306</v>
      </c>
      <c r="F168" s="50">
        <f>+F169</f>
        <v>299641352504</v>
      </c>
      <c r="G168" s="50">
        <f t="shared" ref="G168:V177" si="272">+G169</f>
        <v>0</v>
      </c>
      <c r="H168" s="50">
        <f t="shared" si="272"/>
        <v>0</v>
      </c>
      <c r="I168" s="50">
        <f t="shared" si="272"/>
        <v>0</v>
      </c>
      <c r="J168" s="50">
        <f t="shared" si="272"/>
        <v>0</v>
      </c>
      <c r="K168" s="50">
        <f t="shared" si="272"/>
        <v>0</v>
      </c>
      <c r="L168" s="50">
        <f t="shared" ref="L168:L231" si="273">+G168-H168-I168+J168-K168</f>
        <v>0</v>
      </c>
      <c r="M168" s="50">
        <f t="shared" si="272"/>
        <v>299641352504</v>
      </c>
      <c r="N168" s="96">
        <f t="shared" si="177"/>
        <v>2.9229335688745008E-2</v>
      </c>
      <c r="O168" s="50">
        <f t="shared" si="272"/>
        <v>0</v>
      </c>
      <c r="P168" s="50">
        <f t="shared" si="272"/>
        <v>299641352504</v>
      </c>
      <c r="Q168" s="50">
        <f t="shared" si="272"/>
        <v>0</v>
      </c>
      <c r="R168" s="50">
        <f t="shared" si="272"/>
        <v>299641352504</v>
      </c>
      <c r="S168" s="50">
        <f t="shared" si="272"/>
        <v>0</v>
      </c>
      <c r="T168" s="50">
        <f t="shared" si="272"/>
        <v>0</v>
      </c>
      <c r="U168" s="50">
        <f t="shared" si="272"/>
        <v>59601362590</v>
      </c>
      <c r="V168" s="50">
        <f t="shared" si="272"/>
        <v>240039989914</v>
      </c>
      <c r="W168" s="50">
        <f t="shared" ref="W168:X170" si="274">+W169</f>
        <v>59601362590</v>
      </c>
      <c r="X168" s="50">
        <f t="shared" si="274"/>
        <v>0</v>
      </c>
      <c r="Y168" s="52">
        <f t="shared" si="222"/>
        <v>1</v>
      </c>
      <c r="Z168" s="52">
        <f t="shared" si="223"/>
        <v>0.1989090026858171</v>
      </c>
      <c r="AA168" s="52">
        <f t="shared" si="224"/>
        <v>0.1989090026858171</v>
      </c>
      <c r="AB168" s="52">
        <f t="shared" si="225"/>
        <v>0.1989090026858171</v>
      </c>
      <c r="AC168" s="53">
        <f t="shared" si="226"/>
        <v>1</v>
      </c>
    </row>
    <row r="169" spans="1:29" ht="93" customHeight="1" x14ac:dyDescent="0.25">
      <c r="A169" s="46" t="s">
        <v>307</v>
      </c>
      <c r="B169" s="47" t="s">
        <v>38</v>
      </c>
      <c r="C169" s="47">
        <v>11</v>
      </c>
      <c r="D169" s="47" t="s">
        <v>39</v>
      </c>
      <c r="E169" s="105" t="s">
        <v>258</v>
      </c>
      <c r="F169" s="50">
        <f>+F170</f>
        <v>299641352504</v>
      </c>
      <c r="G169" s="50">
        <f t="shared" si="272"/>
        <v>0</v>
      </c>
      <c r="H169" s="50">
        <f t="shared" si="272"/>
        <v>0</v>
      </c>
      <c r="I169" s="50">
        <f t="shared" si="272"/>
        <v>0</v>
      </c>
      <c r="J169" s="50">
        <f t="shared" si="272"/>
        <v>0</v>
      </c>
      <c r="K169" s="50">
        <f t="shared" si="272"/>
        <v>0</v>
      </c>
      <c r="L169" s="50">
        <f t="shared" si="273"/>
        <v>0</v>
      </c>
      <c r="M169" s="50">
        <f t="shared" si="272"/>
        <v>299641352504</v>
      </c>
      <c r="N169" s="96">
        <f t="shared" si="177"/>
        <v>2.9229335688745008E-2</v>
      </c>
      <c r="O169" s="50">
        <f t="shared" si="272"/>
        <v>0</v>
      </c>
      <c r="P169" s="50">
        <f t="shared" si="272"/>
        <v>299641352504</v>
      </c>
      <c r="Q169" s="50">
        <f t="shared" si="272"/>
        <v>0</v>
      </c>
      <c r="R169" s="50">
        <f t="shared" si="272"/>
        <v>299641352504</v>
      </c>
      <c r="S169" s="50">
        <f t="shared" si="272"/>
        <v>0</v>
      </c>
      <c r="T169" s="50">
        <f t="shared" si="272"/>
        <v>0</v>
      </c>
      <c r="U169" s="50">
        <f t="shared" si="272"/>
        <v>59601362590</v>
      </c>
      <c r="V169" s="50">
        <f t="shared" si="272"/>
        <v>240039989914</v>
      </c>
      <c r="W169" s="50">
        <f t="shared" si="274"/>
        <v>59601362590</v>
      </c>
      <c r="X169" s="50">
        <f t="shared" si="274"/>
        <v>0</v>
      </c>
      <c r="Y169" s="52">
        <f t="shared" si="222"/>
        <v>1</v>
      </c>
      <c r="Z169" s="52">
        <f t="shared" si="223"/>
        <v>0.1989090026858171</v>
      </c>
      <c r="AA169" s="52">
        <f t="shared" si="224"/>
        <v>0.1989090026858171</v>
      </c>
      <c r="AB169" s="52">
        <f t="shared" si="225"/>
        <v>0.1989090026858171</v>
      </c>
      <c r="AC169" s="53">
        <f t="shared" si="226"/>
        <v>1</v>
      </c>
    </row>
    <row r="170" spans="1:29" ht="42" customHeight="1" x14ac:dyDescent="0.25">
      <c r="A170" s="46" t="s">
        <v>308</v>
      </c>
      <c r="B170" s="47" t="s">
        <v>38</v>
      </c>
      <c r="C170" s="47">
        <v>11</v>
      </c>
      <c r="D170" s="47" t="s">
        <v>39</v>
      </c>
      <c r="E170" s="48" t="s">
        <v>267</v>
      </c>
      <c r="F170" s="50">
        <f>+F171</f>
        <v>299641352504</v>
      </c>
      <c r="G170" s="50">
        <f t="shared" si="272"/>
        <v>0</v>
      </c>
      <c r="H170" s="50">
        <f t="shared" si="272"/>
        <v>0</v>
      </c>
      <c r="I170" s="50">
        <f t="shared" si="272"/>
        <v>0</v>
      </c>
      <c r="J170" s="50">
        <f t="shared" si="272"/>
        <v>0</v>
      </c>
      <c r="K170" s="50">
        <f t="shared" si="272"/>
        <v>0</v>
      </c>
      <c r="L170" s="50">
        <f t="shared" si="273"/>
        <v>0</v>
      </c>
      <c r="M170" s="50">
        <f t="shared" si="272"/>
        <v>299641352504</v>
      </c>
      <c r="N170" s="96">
        <f t="shared" si="177"/>
        <v>2.9229335688745008E-2</v>
      </c>
      <c r="O170" s="50">
        <f t="shared" si="272"/>
        <v>0</v>
      </c>
      <c r="P170" s="50">
        <f t="shared" si="272"/>
        <v>299641352504</v>
      </c>
      <c r="Q170" s="50">
        <f t="shared" si="272"/>
        <v>0</v>
      </c>
      <c r="R170" s="50">
        <f t="shared" si="272"/>
        <v>299641352504</v>
      </c>
      <c r="S170" s="50">
        <f t="shared" si="272"/>
        <v>0</v>
      </c>
      <c r="T170" s="50">
        <f t="shared" si="272"/>
        <v>0</v>
      </c>
      <c r="U170" s="50">
        <f t="shared" si="272"/>
        <v>59601362590</v>
      </c>
      <c r="V170" s="50">
        <f t="shared" si="272"/>
        <v>240039989914</v>
      </c>
      <c r="W170" s="50">
        <f t="shared" si="274"/>
        <v>59601362590</v>
      </c>
      <c r="X170" s="50">
        <f t="shared" si="274"/>
        <v>0</v>
      </c>
      <c r="Y170" s="52">
        <f t="shared" si="222"/>
        <v>1</v>
      </c>
      <c r="Z170" s="52">
        <f t="shared" si="223"/>
        <v>0.1989090026858171</v>
      </c>
      <c r="AA170" s="52">
        <f t="shared" si="224"/>
        <v>0.1989090026858171</v>
      </c>
      <c r="AB170" s="52">
        <f t="shared" si="225"/>
        <v>0.1989090026858171</v>
      </c>
      <c r="AC170" s="53">
        <f t="shared" si="226"/>
        <v>1</v>
      </c>
    </row>
    <row r="171" spans="1:29" ht="42" customHeight="1" x14ac:dyDescent="0.25">
      <c r="A171" s="54" t="s">
        <v>309</v>
      </c>
      <c r="B171" s="55" t="s">
        <v>38</v>
      </c>
      <c r="C171" s="55">
        <v>11</v>
      </c>
      <c r="D171" s="55" t="s">
        <v>39</v>
      </c>
      <c r="E171" s="69" t="s">
        <v>262</v>
      </c>
      <c r="F171" s="57">
        <v>299641352504</v>
      </c>
      <c r="G171" s="57">
        <v>0</v>
      </c>
      <c r="H171" s="57">
        <v>0</v>
      </c>
      <c r="I171" s="57">
        <v>0</v>
      </c>
      <c r="J171" s="57">
        <v>0</v>
      </c>
      <c r="K171" s="57">
        <v>0</v>
      </c>
      <c r="L171" s="57">
        <f t="shared" si="273"/>
        <v>0</v>
      </c>
      <c r="M171" s="58">
        <f>+F171+L171</f>
        <v>299641352504</v>
      </c>
      <c r="N171" s="114">
        <f t="shared" si="177"/>
        <v>2.9229335688745008E-2</v>
      </c>
      <c r="O171" s="57">
        <v>0</v>
      </c>
      <c r="P171" s="57">
        <v>299641352504</v>
      </c>
      <c r="Q171" s="57">
        <f t="shared" ref="Q171" si="275">M171-P171</f>
        <v>0</v>
      </c>
      <c r="R171" s="109">
        <v>299641352504</v>
      </c>
      <c r="S171" s="57">
        <f t="shared" ref="S171" si="276">+M171-R171</f>
        <v>0</v>
      </c>
      <c r="T171" s="57">
        <f t="shared" ref="T171" si="277">P171-R171</f>
        <v>0</v>
      </c>
      <c r="U171" s="109">
        <v>59601362590</v>
      </c>
      <c r="V171" s="57">
        <f t="shared" ref="V171" si="278">+R171-U171</f>
        <v>240039989914</v>
      </c>
      <c r="W171" s="109">
        <v>59601362590</v>
      </c>
      <c r="X171" s="60">
        <f t="shared" ref="X171" si="279">+U171-W171</f>
        <v>0</v>
      </c>
      <c r="Y171" s="61">
        <f t="shared" si="222"/>
        <v>1</v>
      </c>
      <c r="Z171" s="61">
        <f t="shared" si="223"/>
        <v>0.1989090026858171</v>
      </c>
      <c r="AA171" s="61">
        <f t="shared" si="224"/>
        <v>0.1989090026858171</v>
      </c>
      <c r="AB171" s="61">
        <f t="shared" si="225"/>
        <v>0.1989090026858171</v>
      </c>
      <c r="AC171" s="62">
        <f t="shared" si="226"/>
        <v>1</v>
      </c>
    </row>
    <row r="172" spans="1:29" ht="78" customHeight="1" x14ac:dyDescent="0.25">
      <c r="A172" s="46" t="s">
        <v>310</v>
      </c>
      <c r="B172" s="47" t="s">
        <v>38</v>
      </c>
      <c r="C172" s="47">
        <v>10</v>
      </c>
      <c r="D172" s="47" t="s">
        <v>39</v>
      </c>
      <c r="E172" s="48" t="s">
        <v>311</v>
      </c>
      <c r="F172" s="50">
        <f>+F173</f>
        <v>345161334205</v>
      </c>
      <c r="G172" s="50">
        <f t="shared" ref="G172:X174" si="280">+G173</f>
        <v>0</v>
      </c>
      <c r="H172" s="50">
        <f t="shared" si="280"/>
        <v>0</v>
      </c>
      <c r="I172" s="50">
        <f>+I173</f>
        <v>345161334205</v>
      </c>
      <c r="J172" s="50">
        <f t="shared" si="280"/>
        <v>0</v>
      </c>
      <c r="K172" s="50">
        <f t="shared" si="280"/>
        <v>0</v>
      </c>
      <c r="L172" s="50">
        <f t="shared" si="273"/>
        <v>-345161334205</v>
      </c>
      <c r="M172" s="50">
        <f t="shared" si="280"/>
        <v>0</v>
      </c>
      <c r="N172" s="96">
        <f t="shared" si="177"/>
        <v>0</v>
      </c>
      <c r="O172" s="50">
        <f t="shared" si="280"/>
        <v>0</v>
      </c>
      <c r="P172" s="50">
        <f t="shared" si="280"/>
        <v>0</v>
      </c>
      <c r="Q172" s="50">
        <f>+Q173</f>
        <v>0</v>
      </c>
      <c r="R172" s="50">
        <f t="shared" si="280"/>
        <v>0</v>
      </c>
      <c r="S172" s="50">
        <f t="shared" si="280"/>
        <v>0</v>
      </c>
      <c r="T172" s="50">
        <f t="shared" si="280"/>
        <v>0</v>
      </c>
      <c r="U172" s="50">
        <f t="shared" si="280"/>
        <v>0</v>
      </c>
      <c r="V172" s="50">
        <f t="shared" si="280"/>
        <v>0</v>
      </c>
      <c r="W172" s="50">
        <f t="shared" si="280"/>
        <v>0</v>
      </c>
      <c r="X172" s="50">
        <f t="shared" si="280"/>
        <v>0</v>
      </c>
      <c r="Y172" s="52" t="s">
        <v>41</v>
      </c>
      <c r="Z172" s="52" t="s">
        <v>41</v>
      </c>
      <c r="AA172" s="52" t="s">
        <v>41</v>
      </c>
      <c r="AB172" s="52" t="s">
        <v>41</v>
      </c>
      <c r="AC172" s="53" t="s">
        <v>41</v>
      </c>
    </row>
    <row r="173" spans="1:29" ht="84" customHeight="1" x14ac:dyDescent="0.25">
      <c r="A173" s="46" t="s">
        <v>312</v>
      </c>
      <c r="B173" s="47" t="s">
        <v>38</v>
      </c>
      <c r="C173" s="47">
        <v>10</v>
      </c>
      <c r="D173" s="47" t="s">
        <v>39</v>
      </c>
      <c r="E173" s="48" t="s">
        <v>258</v>
      </c>
      <c r="F173" s="50">
        <v>345161334205</v>
      </c>
      <c r="G173" s="50">
        <f>+G174</f>
        <v>0</v>
      </c>
      <c r="H173" s="50">
        <f>+H174</f>
        <v>0</v>
      </c>
      <c r="I173" s="50">
        <v>345161334205</v>
      </c>
      <c r="J173" s="50">
        <f>+J174</f>
        <v>0</v>
      </c>
      <c r="K173" s="50">
        <f>+K174</f>
        <v>0</v>
      </c>
      <c r="L173" s="50">
        <f t="shared" si="273"/>
        <v>-345161334205</v>
      </c>
      <c r="M173" s="50">
        <f>+M174</f>
        <v>0</v>
      </c>
      <c r="N173" s="96">
        <f t="shared" si="177"/>
        <v>0</v>
      </c>
      <c r="O173" s="50">
        <f t="shared" si="280"/>
        <v>0</v>
      </c>
      <c r="P173" s="50">
        <f t="shared" si="280"/>
        <v>0</v>
      </c>
      <c r="Q173" s="50">
        <f>+Q174</f>
        <v>0</v>
      </c>
      <c r="R173" s="50">
        <f t="shared" si="280"/>
        <v>0</v>
      </c>
      <c r="S173" s="50">
        <f t="shared" si="280"/>
        <v>0</v>
      </c>
      <c r="T173" s="50">
        <f t="shared" si="280"/>
        <v>0</v>
      </c>
      <c r="U173" s="50">
        <f t="shared" si="280"/>
        <v>0</v>
      </c>
      <c r="V173" s="50">
        <f t="shared" si="280"/>
        <v>0</v>
      </c>
      <c r="W173" s="50">
        <f t="shared" si="280"/>
        <v>0</v>
      </c>
      <c r="X173" s="50">
        <f t="shared" si="280"/>
        <v>0</v>
      </c>
      <c r="Y173" s="52" t="s">
        <v>41</v>
      </c>
      <c r="Z173" s="52" t="s">
        <v>41</v>
      </c>
      <c r="AA173" s="52" t="s">
        <v>41</v>
      </c>
      <c r="AB173" s="52" t="s">
        <v>41</v>
      </c>
      <c r="AC173" s="53" t="s">
        <v>41</v>
      </c>
    </row>
    <row r="174" spans="1:29" ht="42" customHeight="1" x14ac:dyDescent="0.25">
      <c r="A174" s="46" t="s">
        <v>313</v>
      </c>
      <c r="B174" s="47" t="s">
        <v>38</v>
      </c>
      <c r="C174" s="47">
        <v>10</v>
      </c>
      <c r="D174" s="47" t="s">
        <v>39</v>
      </c>
      <c r="E174" s="48" t="s">
        <v>267</v>
      </c>
      <c r="F174" s="50">
        <f t="shared" ref="F174:T178" si="281">+F175</f>
        <v>0</v>
      </c>
      <c r="G174" s="50">
        <f>+G175</f>
        <v>0</v>
      </c>
      <c r="H174" s="50">
        <f>+H175</f>
        <v>0</v>
      </c>
      <c r="I174" s="50">
        <f>+I175</f>
        <v>0</v>
      </c>
      <c r="J174" s="50">
        <f>+J175</f>
        <v>0</v>
      </c>
      <c r="K174" s="50">
        <f>+K175</f>
        <v>0</v>
      </c>
      <c r="L174" s="50">
        <f t="shared" si="273"/>
        <v>0</v>
      </c>
      <c r="M174" s="50">
        <f>+M175</f>
        <v>0</v>
      </c>
      <c r="N174" s="96">
        <f t="shared" si="177"/>
        <v>0</v>
      </c>
      <c r="O174" s="50">
        <f t="shared" si="280"/>
        <v>0</v>
      </c>
      <c r="P174" s="50">
        <f t="shared" si="280"/>
        <v>0</v>
      </c>
      <c r="Q174" s="50">
        <f t="shared" si="281"/>
        <v>0</v>
      </c>
      <c r="R174" s="50">
        <f t="shared" si="280"/>
        <v>0</v>
      </c>
      <c r="S174" s="50">
        <f t="shared" si="280"/>
        <v>0</v>
      </c>
      <c r="T174" s="50">
        <f t="shared" si="280"/>
        <v>0</v>
      </c>
      <c r="U174" s="50">
        <f t="shared" si="280"/>
        <v>0</v>
      </c>
      <c r="V174" s="50">
        <f t="shared" si="280"/>
        <v>0</v>
      </c>
      <c r="W174" s="50">
        <f t="shared" si="280"/>
        <v>0</v>
      </c>
      <c r="X174" s="50">
        <f t="shared" si="280"/>
        <v>0</v>
      </c>
      <c r="Y174" s="52" t="s">
        <v>41</v>
      </c>
      <c r="Z174" s="52" t="s">
        <v>41</v>
      </c>
      <c r="AA174" s="52" t="s">
        <v>41</v>
      </c>
      <c r="AB174" s="52" t="s">
        <v>41</v>
      </c>
      <c r="AC174" s="53" t="s">
        <v>41</v>
      </c>
    </row>
    <row r="175" spans="1:29" ht="42" customHeight="1" x14ac:dyDescent="0.25">
      <c r="A175" s="54" t="s">
        <v>314</v>
      </c>
      <c r="B175" s="55" t="s">
        <v>38</v>
      </c>
      <c r="C175" s="55">
        <v>10</v>
      </c>
      <c r="D175" s="55" t="s">
        <v>39</v>
      </c>
      <c r="E175" s="69" t="s">
        <v>262</v>
      </c>
      <c r="F175" s="57">
        <v>0</v>
      </c>
      <c r="G175" s="57">
        <v>0</v>
      </c>
      <c r="H175" s="57">
        <v>0</v>
      </c>
      <c r="I175" s="57">
        <v>0</v>
      </c>
      <c r="J175" s="57">
        <v>0</v>
      </c>
      <c r="K175" s="57">
        <v>0</v>
      </c>
      <c r="L175" s="57">
        <f t="shared" si="273"/>
        <v>0</v>
      </c>
      <c r="M175" s="57">
        <v>0</v>
      </c>
      <c r="N175" s="114">
        <f t="shared" si="177"/>
        <v>0</v>
      </c>
      <c r="O175" s="57">
        <v>0</v>
      </c>
      <c r="P175" s="57">
        <v>0</v>
      </c>
      <c r="Q175" s="57">
        <f t="shared" ref="Q175" si="282">M175-P175</f>
        <v>0</v>
      </c>
      <c r="R175" s="57">
        <v>0</v>
      </c>
      <c r="S175" s="57">
        <f t="shared" ref="S175" si="283">+M175-R175</f>
        <v>0</v>
      </c>
      <c r="T175" s="57">
        <f t="shared" ref="T175" si="284">P175-R175</f>
        <v>0</v>
      </c>
      <c r="U175" s="57">
        <v>0</v>
      </c>
      <c r="V175" s="57">
        <f t="shared" ref="V175" si="285">+R175-U175</f>
        <v>0</v>
      </c>
      <c r="W175" s="57">
        <v>0</v>
      </c>
      <c r="X175" s="60">
        <f t="shared" ref="X175" si="286">+U175-W175</f>
        <v>0</v>
      </c>
      <c r="Y175" s="61" t="s">
        <v>41</v>
      </c>
      <c r="Z175" s="61" t="s">
        <v>41</v>
      </c>
      <c r="AA175" s="61" t="s">
        <v>41</v>
      </c>
      <c r="AB175" s="61" t="s">
        <v>41</v>
      </c>
      <c r="AC175" s="62" t="s">
        <v>41</v>
      </c>
    </row>
    <row r="176" spans="1:29" ht="75.75" customHeight="1" x14ac:dyDescent="0.25">
      <c r="A176" s="46" t="s">
        <v>315</v>
      </c>
      <c r="B176" s="47" t="s">
        <v>38</v>
      </c>
      <c r="C176" s="47">
        <v>10</v>
      </c>
      <c r="D176" s="47" t="s">
        <v>39</v>
      </c>
      <c r="E176" s="105" t="s">
        <v>316</v>
      </c>
      <c r="F176" s="50">
        <f>+F177</f>
        <v>89617815997</v>
      </c>
      <c r="G176" s="50">
        <f t="shared" ref="G176:K176" si="287">+G177</f>
        <v>0</v>
      </c>
      <c r="H176" s="50">
        <f t="shared" si="287"/>
        <v>0</v>
      </c>
      <c r="I176" s="50">
        <f t="shared" si="287"/>
        <v>0</v>
      </c>
      <c r="J176" s="50">
        <f t="shared" si="287"/>
        <v>0</v>
      </c>
      <c r="K176" s="50">
        <f t="shared" si="287"/>
        <v>0</v>
      </c>
      <c r="L176" s="50">
        <f t="shared" si="273"/>
        <v>0</v>
      </c>
      <c r="M176" s="50">
        <f>+M177</f>
        <v>89617815997</v>
      </c>
      <c r="N176" s="51">
        <f t="shared" si="177"/>
        <v>8.7420150976441988E-3</v>
      </c>
      <c r="O176" s="50">
        <f t="shared" ref="O176:X178" si="288">+O177</f>
        <v>0</v>
      </c>
      <c r="P176" s="50">
        <f t="shared" si="288"/>
        <v>89617815997</v>
      </c>
      <c r="Q176" s="50">
        <f t="shared" si="288"/>
        <v>0</v>
      </c>
      <c r="R176" s="50">
        <f t="shared" si="288"/>
        <v>89617815997</v>
      </c>
      <c r="S176" s="50">
        <f t="shared" si="288"/>
        <v>0</v>
      </c>
      <c r="T176" s="50">
        <f t="shared" si="288"/>
        <v>0</v>
      </c>
      <c r="U176" s="50">
        <f t="shared" si="288"/>
        <v>24161784259</v>
      </c>
      <c r="V176" s="50">
        <f t="shared" si="288"/>
        <v>65456031738</v>
      </c>
      <c r="W176" s="50">
        <f t="shared" si="288"/>
        <v>24161784259</v>
      </c>
      <c r="X176" s="50">
        <f t="shared" si="288"/>
        <v>0</v>
      </c>
      <c r="Y176" s="52">
        <f t="shared" si="222"/>
        <v>1</v>
      </c>
      <c r="Z176" s="52">
        <f t="shared" si="223"/>
        <v>0.26960916186362793</v>
      </c>
      <c r="AA176" s="52">
        <f t="shared" si="224"/>
        <v>0.26960916186362793</v>
      </c>
      <c r="AB176" s="52">
        <f t="shared" si="225"/>
        <v>0.26960916186362793</v>
      </c>
      <c r="AC176" s="53">
        <f t="shared" si="226"/>
        <v>1</v>
      </c>
    </row>
    <row r="177" spans="1:29" ht="74.25" customHeight="1" x14ac:dyDescent="0.25">
      <c r="A177" s="46" t="s">
        <v>317</v>
      </c>
      <c r="B177" s="47" t="s">
        <v>38</v>
      </c>
      <c r="C177" s="47">
        <v>10</v>
      </c>
      <c r="D177" s="47" t="s">
        <v>39</v>
      </c>
      <c r="E177" s="105" t="s">
        <v>258</v>
      </c>
      <c r="F177" s="50">
        <f>+F178</f>
        <v>89617815997</v>
      </c>
      <c r="G177" s="50">
        <f t="shared" si="281"/>
        <v>0</v>
      </c>
      <c r="H177" s="50">
        <f t="shared" si="281"/>
        <v>0</v>
      </c>
      <c r="I177" s="50">
        <f t="shared" si="281"/>
        <v>0</v>
      </c>
      <c r="J177" s="50">
        <f t="shared" si="281"/>
        <v>0</v>
      </c>
      <c r="K177" s="50">
        <f t="shared" si="281"/>
        <v>0</v>
      </c>
      <c r="L177" s="50">
        <f t="shared" si="273"/>
        <v>0</v>
      </c>
      <c r="M177" s="50">
        <f t="shared" si="281"/>
        <v>89617815997</v>
      </c>
      <c r="N177" s="51">
        <f t="shared" si="177"/>
        <v>8.7420150976441988E-3</v>
      </c>
      <c r="O177" s="50">
        <f t="shared" si="281"/>
        <v>0</v>
      </c>
      <c r="P177" s="50">
        <f t="shared" si="281"/>
        <v>89617815997</v>
      </c>
      <c r="Q177" s="50">
        <f t="shared" si="281"/>
        <v>0</v>
      </c>
      <c r="R177" s="50">
        <f t="shared" si="281"/>
        <v>89617815997</v>
      </c>
      <c r="S177" s="50">
        <f t="shared" si="281"/>
        <v>0</v>
      </c>
      <c r="T177" s="50">
        <f t="shared" si="281"/>
        <v>0</v>
      </c>
      <c r="U177" s="50">
        <f t="shared" si="272"/>
        <v>24161784259</v>
      </c>
      <c r="V177" s="50">
        <f t="shared" si="288"/>
        <v>65456031738</v>
      </c>
      <c r="W177" s="50">
        <f t="shared" si="288"/>
        <v>24161784259</v>
      </c>
      <c r="X177" s="50">
        <f t="shared" si="288"/>
        <v>0</v>
      </c>
      <c r="Y177" s="52">
        <f t="shared" si="222"/>
        <v>1</v>
      </c>
      <c r="Z177" s="52">
        <f t="shared" si="223"/>
        <v>0.26960916186362793</v>
      </c>
      <c r="AA177" s="52">
        <f t="shared" si="224"/>
        <v>0.26960916186362793</v>
      </c>
      <c r="AB177" s="52">
        <f t="shared" si="225"/>
        <v>0.26960916186362793</v>
      </c>
      <c r="AC177" s="53">
        <f t="shared" si="226"/>
        <v>1</v>
      </c>
    </row>
    <row r="178" spans="1:29" ht="42" customHeight="1" x14ac:dyDescent="0.25">
      <c r="A178" s="46" t="s">
        <v>318</v>
      </c>
      <c r="B178" s="47" t="s">
        <v>38</v>
      </c>
      <c r="C178" s="47">
        <v>10</v>
      </c>
      <c r="D178" s="47" t="s">
        <v>39</v>
      </c>
      <c r="E178" s="48" t="s">
        <v>267</v>
      </c>
      <c r="F178" s="50">
        <f>+F179</f>
        <v>89617815997</v>
      </c>
      <c r="G178" s="50">
        <f t="shared" si="281"/>
        <v>0</v>
      </c>
      <c r="H178" s="50">
        <f t="shared" si="281"/>
        <v>0</v>
      </c>
      <c r="I178" s="50">
        <f t="shared" si="281"/>
        <v>0</v>
      </c>
      <c r="J178" s="50">
        <f t="shared" si="281"/>
        <v>0</v>
      </c>
      <c r="K178" s="50">
        <f t="shared" si="281"/>
        <v>0</v>
      </c>
      <c r="L178" s="50">
        <f t="shared" si="273"/>
        <v>0</v>
      </c>
      <c r="M178" s="50">
        <f t="shared" si="281"/>
        <v>89617815997</v>
      </c>
      <c r="N178" s="51">
        <f t="shared" si="177"/>
        <v>8.7420150976441988E-3</v>
      </c>
      <c r="O178" s="50">
        <f t="shared" si="288"/>
        <v>0</v>
      </c>
      <c r="P178" s="50">
        <f t="shared" si="288"/>
        <v>89617815997</v>
      </c>
      <c r="Q178" s="50">
        <f t="shared" si="288"/>
        <v>0</v>
      </c>
      <c r="R178" s="50">
        <f t="shared" si="288"/>
        <v>89617815997</v>
      </c>
      <c r="S178" s="50">
        <f t="shared" si="288"/>
        <v>0</v>
      </c>
      <c r="T178" s="50">
        <f t="shared" si="288"/>
        <v>0</v>
      </c>
      <c r="U178" s="50">
        <f t="shared" si="288"/>
        <v>24161784259</v>
      </c>
      <c r="V178" s="50">
        <f t="shared" si="288"/>
        <v>65456031738</v>
      </c>
      <c r="W178" s="50">
        <f t="shared" si="288"/>
        <v>24161784259</v>
      </c>
      <c r="X178" s="50">
        <f t="shared" si="288"/>
        <v>0</v>
      </c>
      <c r="Y178" s="52">
        <f t="shared" si="222"/>
        <v>1</v>
      </c>
      <c r="Z178" s="52">
        <f t="shared" si="223"/>
        <v>0.26960916186362793</v>
      </c>
      <c r="AA178" s="52">
        <f t="shared" si="224"/>
        <v>0.26960916186362793</v>
      </c>
      <c r="AB178" s="52">
        <f t="shared" si="225"/>
        <v>0.26960916186362793</v>
      </c>
      <c r="AC178" s="53">
        <f t="shared" si="226"/>
        <v>1</v>
      </c>
    </row>
    <row r="179" spans="1:29" ht="42" customHeight="1" x14ac:dyDescent="0.25">
      <c r="A179" s="54" t="s">
        <v>319</v>
      </c>
      <c r="B179" s="55" t="s">
        <v>38</v>
      </c>
      <c r="C179" s="55">
        <v>10</v>
      </c>
      <c r="D179" s="55" t="s">
        <v>39</v>
      </c>
      <c r="E179" s="69" t="s">
        <v>262</v>
      </c>
      <c r="F179" s="57">
        <v>89617815997</v>
      </c>
      <c r="G179" s="57">
        <v>0</v>
      </c>
      <c r="H179" s="57">
        <v>0</v>
      </c>
      <c r="I179" s="57">
        <v>0</v>
      </c>
      <c r="J179" s="57">
        <v>0</v>
      </c>
      <c r="K179" s="57">
        <v>0</v>
      </c>
      <c r="L179" s="57">
        <f t="shared" si="273"/>
        <v>0</v>
      </c>
      <c r="M179" s="58">
        <f>+F179+L179</f>
        <v>89617815997</v>
      </c>
      <c r="N179" s="59">
        <f t="shared" si="177"/>
        <v>8.7420150976441988E-3</v>
      </c>
      <c r="O179" s="57">
        <v>0</v>
      </c>
      <c r="P179" s="57">
        <v>89617815997</v>
      </c>
      <c r="Q179" s="57">
        <f t="shared" ref="Q179" si="289">M179-P179</f>
        <v>0</v>
      </c>
      <c r="R179" s="109">
        <v>89617815997</v>
      </c>
      <c r="S179" s="57">
        <f t="shared" ref="S179" si="290">+M179-R179</f>
        <v>0</v>
      </c>
      <c r="T179" s="57">
        <f t="shared" ref="T179" si="291">P179-R179</f>
        <v>0</v>
      </c>
      <c r="U179" s="109">
        <v>24161784259</v>
      </c>
      <c r="V179" s="57">
        <f t="shared" ref="V179" si="292">+R179-U179</f>
        <v>65456031738</v>
      </c>
      <c r="W179" s="109">
        <v>24161784259</v>
      </c>
      <c r="X179" s="60">
        <f t="shared" ref="X179" si="293">+U179-W179</f>
        <v>0</v>
      </c>
      <c r="Y179" s="61">
        <f t="shared" si="222"/>
        <v>1</v>
      </c>
      <c r="Z179" s="61">
        <f t="shared" si="223"/>
        <v>0.26960916186362793</v>
      </c>
      <c r="AA179" s="61">
        <f t="shared" si="224"/>
        <v>0.26960916186362793</v>
      </c>
      <c r="AB179" s="61">
        <f t="shared" si="225"/>
        <v>0.26960916186362793</v>
      </c>
      <c r="AC179" s="62">
        <f t="shared" si="226"/>
        <v>1</v>
      </c>
    </row>
    <row r="180" spans="1:29" ht="113.25" customHeight="1" x14ac:dyDescent="0.25">
      <c r="A180" s="46" t="s">
        <v>320</v>
      </c>
      <c r="B180" s="47" t="s">
        <v>38</v>
      </c>
      <c r="C180" s="47">
        <v>10</v>
      </c>
      <c r="D180" s="47" t="s">
        <v>39</v>
      </c>
      <c r="E180" s="105" t="s">
        <v>321</v>
      </c>
      <c r="F180" s="50">
        <f t="shared" ref="F180:U182" si="294">+F181</f>
        <v>228232198899</v>
      </c>
      <c r="G180" s="50">
        <f t="shared" si="294"/>
        <v>0</v>
      </c>
      <c r="H180" s="50">
        <f t="shared" si="294"/>
        <v>0</v>
      </c>
      <c r="I180" s="50">
        <f t="shared" si="294"/>
        <v>0</v>
      </c>
      <c r="J180" s="50">
        <f t="shared" si="294"/>
        <v>0</v>
      </c>
      <c r="K180" s="50">
        <f t="shared" si="294"/>
        <v>0</v>
      </c>
      <c r="L180" s="50">
        <f t="shared" si="273"/>
        <v>0</v>
      </c>
      <c r="M180" s="50">
        <f t="shared" si="294"/>
        <v>228232198899</v>
      </c>
      <c r="N180" s="51">
        <f t="shared" si="177"/>
        <v>2.2263534391536412E-2</v>
      </c>
      <c r="O180" s="50">
        <f t="shared" si="294"/>
        <v>0</v>
      </c>
      <c r="P180" s="50">
        <f t="shared" si="294"/>
        <v>228232198899</v>
      </c>
      <c r="Q180" s="50">
        <f t="shared" si="294"/>
        <v>0</v>
      </c>
      <c r="R180" s="50">
        <f t="shared" si="294"/>
        <v>228232198899</v>
      </c>
      <c r="S180" s="50">
        <f t="shared" si="294"/>
        <v>0</v>
      </c>
      <c r="T180" s="50">
        <f t="shared" si="294"/>
        <v>0</v>
      </c>
      <c r="U180" s="50">
        <f t="shared" si="294"/>
        <v>49587776026</v>
      </c>
      <c r="V180" s="50">
        <f t="shared" ref="V180:X182" si="295">+V181</f>
        <v>178644422873</v>
      </c>
      <c r="W180" s="50">
        <f t="shared" si="295"/>
        <v>49587776026</v>
      </c>
      <c r="X180" s="50">
        <f t="shared" si="295"/>
        <v>0</v>
      </c>
      <c r="Y180" s="52">
        <f t="shared" si="222"/>
        <v>1</v>
      </c>
      <c r="Z180" s="52">
        <f t="shared" si="223"/>
        <v>0.21726897547853957</v>
      </c>
      <c r="AA180" s="52">
        <f t="shared" si="224"/>
        <v>0.21726897547853957</v>
      </c>
      <c r="AB180" s="52">
        <f t="shared" si="225"/>
        <v>0.21726897547853957</v>
      </c>
      <c r="AC180" s="53">
        <f t="shared" si="226"/>
        <v>1</v>
      </c>
    </row>
    <row r="181" spans="1:29" ht="101.25" customHeight="1" x14ac:dyDescent="0.25">
      <c r="A181" s="46" t="s">
        <v>322</v>
      </c>
      <c r="B181" s="47" t="s">
        <v>38</v>
      </c>
      <c r="C181" s="47">
        <v>10</v>
      </c>
      <c r="D181" s="47" t="s">
        <v>39</v>
      </c>
      <c r="E181" s="105" t="s">
        <v>258</v>
      </c>
      <c r="F181" s="50">
        <f t="shared" si="294"/>
        <v>228232198899</v>
      </c>
      <c r="G181" s="50">
        <f t="shared" si="294"/>
        <v>0</v>
      </c>
      <c r="H181" s="50">
        <f t="shared" si="294"/>
        <v>0</v>
      </c>
      <c r="I181" s="50">
        <f t="shared" si="294"/>
        <v>0</v>
      </c>
      <c r="J181" s="50">
        <f t="shared" si="294"/>
        <v>0</v>
      </c>
      <c r="K181" s="50">
        <f t="shared" si="294"/>
        <v>0</v>
      </c>
      <c r="L181" s="50">
        <f t="shared" si="273"/>
        <v>0</v>
      </c>
      <c r="M181" s="50">
        <f t="shared" si="294"/>
        <v>228232198899</v>
      </c>
      <c r="N181" s="51">
        <f t="shared" si="177"/>
        <v>2.2263534391536412E-2</v>
      </c>
      <c r="O181" s="50">
        <f t="shared" si="294"/>
        <v>0</v>
      </c>
      <c r="P181" s="50">
        <f t="shared" si="294"/>
        <v>228232198899</v>
      </c>
      <c r="Q181" s="50">
        <f t="shared" si="294"/>
        <v>0</v>
      </c>
      <c r="R181" s="50">
        <f t="shared" si="294"/>
        <v>228232198899</v>
      </c>
      <c r="S181" s="50">
        <f t="shared" si="294"/>
        <v>0</v>
      </c>
      <c r="T181" s="50">
        <f t="shared" si="294"/>
        <v>0</v>
      </c>
      <c r="U181" s="50">
        <f t="shared" si="294"/>
        <v>49587776026</v>
      </c>
      <c r="V181" s="50">
        <f t="shared" si="295"/>
        <v>178644422873</v>
      </c>
      <c r="W181" s="50">
        <f t="shared" si="295"/>
        <v>49587776026</v>
      </c>
      <c r="X181" s="50">
        <f t="shared" si="295"/>
        <v>0</v>
      </c>
      <c r="Y181" s="52">
        <f t="shared" si="222"/>
        <v>1</v>
      </c>
      <c r="Z181" s="52">
        <f t="shared" si="223"/>
        <v>0.21726897547853957</v>
      </c>
      <c r="AA181" s="52">
        <f t="shared" si="224"/>
        <v>0.21726897547853957</v>
      </c>
      <c r="AB181" s="52">
        <f t="shared" si="225"/>
        <v>0.21726897547853957</v>
      </c>
      <c r="AC181" s="53">
        <f t="shared" si="226"/>
        <v>1</v>
      </c>
    </row>
    <row r="182" spans="1:29" ht="42" customHeight="1" x14ac:dyDescent="0.25">
      <c r="A182" s="46" t="s">
        <v>323</v>
      </c>
      <c r="B182" s="47" t="s">
        <v>38</v>
      </c>
      <c r="C182" s="47">
        <v>10</v>
      </c>
      <c r="D182" s="47" t="s">
        <v>39</v>
      </c>
      <c r="E182" s="48" t="s">
        <v>267</v>
      </c>
      <c r="F182" s="50">
        <f t="shared" si="294"/>
        <v>228232198899</v>
      </c>
      <c r="G182" s="50">
        <f t="shared" si="294"/>
        <v>0</v>
      </c>
      <c r="H182" s="50">
        <f t="shared" si="294"/>
        <v>0</v>
      </c>
      <c r="I182" s="50">
        <f t="shared" si="294"/>
        <v>0</v>
      </c>
      <c r="J182" s="50">
        <f t="shared" si="294"/>
        <v>0</v>
      </c>
      <c r="K182" s="50">
        <f t="shared" si="294"/>
        <v>0</v>
      </c>
      <c r="L182" s="50">
        <f t="shared" si="273"/>
        <v>0</v>
      </c>
      <c r="M182" s="50">
        <f t="shared" si="294"/>
        <v>228232198899</v>
      </c>
      <c r="N182" s="51">
        <f t="shared" si="177"/>
        <v>2.2263534391536412E-2</v>
      </c>
      <c r="O182" s="50">
        <f t="shared" si="294"/>
        <v>0</v>
      </c>
      <c r="P182" s="50">
        <f t="shared" si="294"/>
        <v>228232198899</v>
      </c>
      <c r="Q182" s="50">
        <f t="shared" si="294"/>
        <v>0</v>
      </c>
      <c r="R182" s="50">
        <f t="shared" si="294"/>
        <v>228232198899</v>
      </c>
      <c r="S182" s="50">
        <f t="shared" si="294"/>
        <v>0</v>
      </c>
      <c r="T182" s="50">
        <f t="shared" si="294"/>
        <v>0</v>
      </c>
      <c r="U182" s="50">
        <f t="shared" si="294"/>
        <v>49587776026</v>
      </c>
      <c r="V182" s="50">
        <f t="shared" si="295"/>
        <v>178644422873</v>
      </c>
      <c r="W182" s="50">
        <f t="shared" si="295"/>
        <v>49587776026</v>
      </c>
      <c r="X182" s="50">
        <f t="shared" si="295"/>
        <v>0</v>
      </c>
      <c r="Y182" s="52">
        <f t="shared" si="222"/>
        <v>1</v>
      </c>
      <c r="Z182" s="52">
        <f t="shared" si="223"/>
        <v>0.21726897547853957</v>
      </c>
      <c r="AA182" s="52">
        <f t="shared" si="224"/>
        <v>0.21726897547853957</v>
      </c>
      <c r="AB182" s="52">
        <f t="shared" si="225"/>
        <v>0.21726897547853957</v>
      </c>
      <c r="AC182" s="53">
        <f t="shared" si="226"/>
        <v>1</v>
      </c>
    </row>
    <row r="183" spans="1:29" ht="42" customHeight="1" x14ac:dyDescent="0.25">
      <c r="A183" s="54" t="s">
        <v>324</v>
      </c>
      <c r="B183" s="55" t="s">
        <v>38</v>
      </c>
      <c r="C183" s="55">
        <v>10</v>
      </c>
      <c r="D183" s="55" t="s">
        <v>39</v>
      </c>
      <c r="E183" s="69" t="s">
        <v>262</v>
      </c>
      <c r="F183" s="57">
        <v>228232198899</v>
      </c>
      <c r="G183" s="57">
        <v>0</v>
      </c>
      <c r="H183" s="57">
        <v>0</v>
      </c>
      <c r="I183" s="57">
        <v>0</v>
      </c>
      <c r="J183" s="57">
        <v>0</v>
      </c>
      <c r="K183" s="57">
        <v>0</v>
      </c>
      <c r="L183" s="57">
        <f t="shared" si="273"/>
        <v>0</v>
      </c>
      <c r="M183" s="58">
        <f>+F183+L183</f>
        <v>228232198899</v>
      </c>
      <c r="N183" s="59">
        <f t="shared" si="177"/>
        <v>2.2263534391536412E-2</v>
      </c>
      <c r="O183" s="57">
        <v>0</v>
      </c>
      <c r="P183" s="57">
        <v>228232198899</v>
      </c>
      <c r="Q183" s="57">
        <f t="shared" ref="Q183" si="296">M183-P183</f>
        <v>0</v>
      </c>
      <c r="R183" s="109">
        <v>228232198899</v>
      </c>
      <c r="S183" s="57">
        <f t="shared" ref="S183" si="297">+M183-R183</f>
        <v>0</v>
      </c>
      <c r="T183" s="57">
        <f t="shared" ref="T183" si="298">P183-R183</f>
        <v>0</v>
      </c>
      <c r="U183" s="109">
        <v>49587776026</v>
      </c>
      <c r="V183" s="57">
        <f t="shared" ref="V183" si="299">+R183-U183</f>
        <v>178644422873</v>
      </c>
      <c r="W183" s="109">
        <v>49587776026</v>
      </c>
      <c r="X183" s="60">
        <f t="shared" ref="X183" si="300">+U183-W183</f>
        <v>0</v>
      </c>
      <c r="Y183" s="61">
        <f t="shared" si="222"/>
        <v>1</v>
      </c>
      <c r="Z183" s="61">
        <f t="shared" si="223"/>
        <v>0.21726897547853957</v>
      </c>
      <c r="AA183" s="61">
        <f t="shared" si="224"/>
        <v>0.21726897547853957</v>
      </c>
      <c r="AB183" s="61">
        <f t="shared" si="225"/>
        <v>0.21726897547853957</v>
      </c>
      <c r="AC183" s="62">
        <f t="shared" si="226"/>
        <v>1</v>
      </c>
    </row>
    <row r="184" spans="1:29" ht="91.5" customHeight="1" x14ac:dyDescent="0.25">
      <c r="A184" s="46" t="s">
        <v>325</v>
      </c>
      <c r="B184" s="47" t="s">
        <v>38</v>
      </c>
      <c r="C184" s="47">
        <v>10</v>
      </c>
      <c r="D184" s="47" t="s">
        <v>39</v>
      </c>
      <c r="E184" s="105" t="s">
        <v>326</v>
      </c>
      <c r="F184" s="50">
        <f t="shared" ref="F184:U194" si="301">+F185</f>
        <v>179852034439</v>
      </c>
      <c r="G184" s="50">
        <f t="shared" si="301"/>
        <v>0</v>
      </c>
      <c r="H184" s="50">
        <f t="shared" si="301"/>
        <v>0</v>
      </c>
      <c r="I184" s="50">
        <f t="shared" si="301"/>
        <v>0</v>
      </c>
      <c r="J184" s="50">
        <f t="shared" si="301"/>
        <v>0</v>
      </c>
      <c r="K184" s="50">
        <f t="shared" si="301"/>
        <v>0</v>
      </c>
      <c r="L184" s="50">
        <f t="shared" si="273"/>
        <v>0</v>
      </c>
      <c r="M184" s="50">
        <f t="shared" si="301"/>
        <v>179852034439</v>
      </c>
      <c r="N184" s="51">
        <f t="shared" si="177"/>
        <v>1.7544158858551016E-2</v>
      </c>
      <c r="O184" s="50">
        <f t="shared" si="301"/>
        <v>0</v>
      </c>
      <c r="P184" s="50">
        <f t="shared" si="301"/>
        <v>179852034439</v>
      </c>
      <c r="Q184" s="50">
        <f t="shared" si="301"/>
        <v>0</v>
      </c>
      <c r="R184" s="50">
        <f t="shared" si="301"/>
        <v>179852034439</v>
      </c>
      <c r="S184" s="50">
        <f t="shared" si="301"/>
        <v>0</v>
      </c>
      <c r="T184" s="50">
        <f t="shared" si="301"/>
        <v>0</v>
      </c>
      <c r="U184" s="50">
        <f t="shared" si="301"/>
        <v>18835549448</v>
      </c>
      <c r="V184" s="50">
        <f t="shared" ref="V184:X186" si="302">+V185</f>
        <v>161016484991</v>
      </c>
      <c r="W184" s="50">
        <f t="shared" si="302"/>
        <v>18835549448</v>
      </c>
      <c r="X184" s="50">
        <f t="shared" si="302"/>
        <v>0</v>
      </c>
      <c r="Y184" s="52">
        <f t="shared" si="222"/>
        <v>1</v>
      </c>
      <c r="Z184" s="52">
        <f t="shared" si="223"/>
        <v>0.10472803105481918</v>
      </c>
      <c r="AA184" s="52">
        <f t="shared" si="224"/>
        <v>0.10472803105481918</v>
      </c>
      <c r="AB184" s="52">
        <f t="shared" si="225"/>
        <v>0.10472803105481918</v>
      </c>
      <c r="AC184" s="53">
        <f t="shared" si="226"/>
        <v>1</v>
      </c>
    </row>
    <row r="185" spans="1:29" ht="73.5" customHeight="1" x14ac:dyDescent="0.25">
      <c r="A185" s="46" t="s">
        <v>327</v>
      </c>
      <c r="B185" s="47" t="s">
        <v>38</v>
      </c>
      <c r="C185" s="47">
        <v>10</v>
      </c>
      <c r="D185" s="47" t="s">
        <v>39</v>
      </c>
      <c r="E185" s="105" t="s">
        <v>258</v>
      </c>
      <c r="F185" s="50">
        <f t="shared" si="301"/>
        <v>179852034439</v>
      </c>
      <c r="G185" s="50">
        <f t="shared" si="301"/>
        <v>0</v>
      </c>
      <c r="H185" s="50">
        <f t="shared" si="301"/>
        <v>0</v>
      </c>
      <c r="I185" s="50">
        <f t="shared" si="301"/>
        <v>0</v>
      </c>
      <c r="J185" s="50">
        <f t="shared" si="301"/>
        <v>0</v>
      </c>
      <c r="K185" s="50">
        <f t="shared" si="301"/>
        <v>0</v>
      </c>
      <c r="L185" s="50">
        <f t="shared" si="273"/>
        <v>0</v>
      </c>
      <c r="M185" s="50">
        <f t="shared" si="301"/>
        <v>179852034439</v>
      </c>
      <c r="N185" s="51">
        <f t="shared" ref="N185:N231" si="303">M185/$M$347</f>
        <v>1.7544158858551016E-2</v>
      </c>
      <c r="O185" s="50">
        <f t="shared" si="301"/>
        <v>0</v>
      </c>
      <c r="P185" s="50">
        <f t="shared" si="301"/>
        <v>179852034439</v>
      </c>
      <c r="Q185" s="50">
        <f t="shared" si="301"/>
        <v>0</v>
      </c>
      <c r="R185" s="50">
        <f t="shared" si="301"/>
        <v>179852034439</v>
      </c>
      <c r="S185" s="50">
        <f t="shared" si="301"/>
        <v>0</v>
      </c>
      <c r="T185" s="50">
        <f t="shared" si="301"/>
        <v>0</v>
      </c>
      <c r="U185" s="50">
        <f t="shared" si="301"/>
        <v>18835549448</v>
      </c>
      <c r="V185" s="50">
        <f t="shared" si="302"/>
        <v>161016484991</v>
      </c>
      <c r="W185" s="50">
        <f t="shared" si="302"/>
        <v>18835549448</v>
      </c>
      <c r="X185" s="50">
        <f t="shared" si="302"/>
        <v>0</v>
      </c>
      <c r="Y185" s="52">
        <f t="shared" si="222"/>
        <v>1</v>
      </c>
      <c r="Z185" s="52">
        <f t="shared" si="223"/>
        <v>0.10472803105481918</v>
      </c>
      <c r="AA185" s="52">
        <f t="shared" si="224"/>
        <v>0.10472803105481918</v>
      </c>
      <c r="AB185" s="52">
        <f t="shared" si="225"/>
        <v>0.10472803105481918</v>
      </c>
      <c r="AC185" s="53">
        <f t="shared" si="226"/>
        <v>1</v>
      </c>
    </row>
    <row r="186" spans="1:29" ht="42" customHeight="1" x14ac:dyDescent="0.25">
      <c r="A186" s="46" t="s">
        <v>328</v>
      </c>
      <c r="B186" s="47" t="s">
        <v>38</v>
      </c>
      <c r="C186" s="47">
        <v>10</v>
      </c>
      <c r="D186" s="47" t="s">
        <v>39</v>
      </c>
      <c r="E186" s="48" t="s">
        <v>267</v>
      </c>
      <c r="F186" s="50">
        <f t="shared" si="301"/>
        <v>179852034439</v>
      </c>
      <c r="G186" s="50">
        <f t="shared" si="301"/>
        <v>0</v>
      </c>
      <c r="H186" s="50">
        <f t="shared" si="301"/>
        <v>0</v>
      </c>
      <c r="I186" s="50">
        <f t="shared" si="301"/>
        <v>0</v>
      </c>
      <c r="J186" s="50">
        <f t="shared" si="301"/>
        <v>0</v>
      </c>
      <c r="K186" s="50">
        <f t="shared" si="301"/>
        <v>0</v>
      </c>
      <c r="L186" s="50">
        <f t="shared" si="273"/>
        <v>0</v>
      </c>
      <c r="M186" s="50">
        <f t="shared" si="301"/>
        <v>179852034439</v>
      </c>
      <c r="N186" s="51">
        <f t="shared" si="303"/>
        <v>1.7544158858551016E-2</v>
      </c>
      <c r="O186" s="50">
        <f t="shared" si="301"/>
        <v>0</v>
      </c>
      <c r="P186" s="50">
        <f t="shared" si="301"/>
        <v>179852034439</v>
      </c>
      <c r="Q186" s="50">
        <f t="shared" si="301"/>
        <v>0</v>
      </c>
      <c r="R186" s="50">
        <f t="shared" si="301"/>
        <v>179852034439</v>
      </c>
      <c r="S186" s="50">
        <f t="shared" si="301"/>
        <v>0</v>
      </c>
      <c r="T186" s="50">
        <f t="shared" si="301"/>
        <v>0</v>
      </c>
      <c r="U186" s="50">
        <f t="shared" si="301"/>
        <v>18835549448</v>
      </c>
      <c r="V186" s="50">
        <f t="shared" si="302"/>
        <v>161016484991</v>
      </c>
      <c r="W186" s="50">
        <f t="shared" si="302"/>
        <v>18835549448</v>
      </c>
      <c r="X186" s="50">
        <f t="shared" si="302"/>
        <v>0</v>
      </c>
      <c r="Y186" s="52">
        <f t="shared" si="222"/>
        <v>1</v>
      </c>
      <c r="Z186" s="52">
        <f t="shared" si="223"/>
        <v>0.10472803105481918</v>
      </c>
      <c r="AA186" s="52">
        <f t="shared" si="224"/>
        <v>0.10472803105481918</v>
      </c>
      <c r="AB186" s="52">
        <f t="shared" si="225"/>
        <v>0.10472803105481918</v>
      </c>
      <c r="AC186" s="53">
        <f t="shared" si="226"/>
        <v>1</v>
      </c>
    </row>
    <row r="187" spans="1:29" ht="42" customHeight="1" x14ac:dyDescent="0.25">
      <c r="A187" s="54" t="s">
        <v>329</v>
      </c>
      <c r="B187" s="55" t="s">
        <v>38</v>
      </c>
      <c r="C187" s="55">
        <v>10</v>
      </c>
      <c r="D187" s="55" t="s">
        <v>39</v>
      </c>
      <c r="E187" s="69" t="s">
        <v>262</v>
      </c>
      <c r="F187" s="57">
        <v>179852034439</v>
      </c>
      <c r="G187" s="57">
        <v>0</v>
      </c>
      <c r="H187" s="57">
        <v>0</v>
      </c>
      <c r="I187" s="57">
        <v>0</v>
      </c>
      <c r="J187" s="57">
        <v>0</v>
      </c>
      <c r="K187" s="57">
        <v>0</v>
      </c>
      <c r="L187" s="57">
        <f t="shared" si="273"/>
        <v>0</v>
      </c>
      <c r="M187" s="58">
        <f>+F187+L187</f>
        <v>179852034439</v>
      </c>
      <c r="N187" s="59">
        <f t="shared" si="303"/>
        <v>1.7544158858551016E-2</v>
      </c>
      <c r="O187" s="57">
        <v>0</v>
      </c>
      <c r="P187" s="57">
        <v>179852034439</v>
      </c>
      <c r="Q187" s="57">
        <f t="shared" ref="Q187" si="304">M187-P187</f>
        <v>0</v>
      </c>
      <c r="R187" s="109">
        <v>179852034439</v>
      </c>
      <c r="S187" s="57">
        <f t="shared" ref="S187" si="305">+M187-R187</f>
        <v>0</v>
      </c>
      <c r="T187" s="57">
        <f t="shared" ref="T187" si="306">P187-R187</f>
        <v>0</v>
      </c>
      <c r="U187" s="109">
        <v>18835549448</v>
      </c>
      <c r="V187" s="57">
        <f t="shared" ref="V187" si="307">+R187-U187</f>
        <v>161016484991</v>
      </c>
      <c r="W187" s="109">
        <v>18835549448</v>
      </c>
      <c r="X187" s="60">
        <f t="shared" ref="X187" si="308">+U187-W187</f>
        <v>0</v>
      </c>
      <c r="Y187" s="61">
        <f t="shared" si="222"/>
        <v>1</v>
      </c>
      <c r="Z187" s="61">
        <f t="shared" si="223"/>
        <v>0.10472803105481918</v>
      </c>
      <c r="AA187" s="61">
        <f t="shared" si="224"/>
        <v>0.10472803105481918</v>
      </c>
      <c r="AB187" s="61">
        <f t="shared" si="225"/>
        <v>0.10472803105481918</v>
      </c>
      <c r="AC187" s="62">
        <f t="shared" si="226"/>
        <v>1</v>
      </c>
    </row>
    <row r="188" spans="1:29" ht="76.5" customHeight="1" x14ac:dyDescent="0.25">
      <c r="A188" s="46" t="s">
        <v>330</v>
      </c>
      <c r="B188" s="47" t="s">
        <v>38</v>
      </c>
      <c r="C188" s="47">
        <v>10</v>
      </c>
      <c r="D188" s="47" t="s">
        <v>39</v>
      </c>
      <c r="E188" s="105" t="s">
        <v>331</v>
      </c>
      <c r="F188" s="50">
        <f t="shared" ref="F188:U190" si="309">+F189</f>
        <v>291630957937</v>
      </c>
      <c r="G188" s="50">
        <f t="shared" si="309"/>
        <v>0</v>
      </c>
      <c r="H188" s="50">
        <f t="shared" si="309"/>
        <v>0</v>
      </c>
      <c r="I188" s="50">
        <f t="shared" si="309"/>
        <v>0</v>
      </c>
      <c r="J188" s="50">
        <f t="shared" si="309"/>
        <v>0</v>
      </c>
      <c r="K188" s="50">
        <f t="shared" si="309"/>
        <v>0</v>
      </c>
      <c r="L188" s="50">
        <f t="shared" si="273"/>
        <v>0</v>
      </c>
      <c r="M188" s="50">
        <f t="shared" si="309"/>
        <v>291630957937</v>
      </c>
      <c r="N188" s="51">
        <f t="shared" si="303"/>
        <v>2.8447939830524748E-2</v>
      </c>
      <c r="O188" s="50">
        <f t="shared" si="309"/>
        <v>0</v>
      </c>
      <c r="P188" s="50">
        <f t="shared" si="309"/>
        <v>291630957937</v>
      </c>
      <c r="Q188" s="50">
        <f t="shared" si="301"/>
        <v>0</v>
      </c>
      <c r="R188" s="50">
        <f t="shared" si="309"/>
        <v>291630957937</v>
      </c>
      <c r="S188" s="50">
        <f t="shared" si="309"/>
        <v>0</v>
      </c>
      <c r="T188" s="50">
        <f t="shared" si="309"/>
        <v>0</v>
      </c>
      <c r="U188" s="50">
        <f t="shared" si="309"/>
        <v>87864081419</v>
      </c>
      <c r="V188" s="50">
        <f t="shared" ref="V188:X190" si="310">+V189</f>
        <v>203766876518</v>
      </c>
      <c r="W188" s="50">
        <f t="shared" si="310"/>
        <v>87864081419</v>
      </c>
      <c r="X188" s="50">
        <f t="shared" si="310"/>
        <v>0</v>
      </c>
      <c r="Y188" s="52">
        <f t="shared" si="222"/>
        <v>1</v>
      </c>
      <c r="Z188" s="52">
        <f t="shared" si="223"/>
        <v>0.3012851654726621</v>
      </c>
      <c r="AA188" s="52">
        <f t="shared" si="224"/>
        <v>0.3012851654726621</v>
      </c>
      <c r="AB188" s="52">
        <f t="shared" si="225"/>
        <v>0.3012851654726621</v>
      </c>
      <c r="AC188" s="53">
        <f t="shared" si="226"/>
        <v>1</v>
      </c>
    </row>
    <row r="189" spans="1:29" ht="76.5" customHeight="1" x14ac:dyDescent="0.25">
      <c r="A189" s="46" t="s">
        <v>332</v>
      </c>
      <c r="B189" s="47" t="s">
        <v>38</v>
      </c>
      <c r="C189" s="47">
        <v>10</v>
      </c>
      <c r="D189" s="47" t="s">
        <v>39</v>
      </c>
      <c r="E189" s="105" t="s">
        <v>258</v>
      </c>
      <c r="F189" s="50">
        <f t="shared" si="309"/>
        <v>291630957937</v>
      </c>
      <c r="G189" s="50">
        <f t="shared" si="309"/>
        <v>0</v>
      </c>
      <c r="H189" s="50">
        <f t="shared" si="309"/>
        <v>0</v>
      </c>
      <c r="I189" s="50">
        <f t="shared" si="309"/>
        <v>0</v>
      </c>
      <c r="J189" s="50">
        <f t="shared" si="309"/>
        <v>0</v>
      </c>
      <c r="K189" s="50">
        <f t="shared" si="309"/>
        <v>0</v>
      </c>
      <c r="L189" s="50">
        <f t="shared" si="273"/>
        <v>0</v>
      </c>
      <c r="M189" s="50">
        <f t="shared" si="309"/>
        <v>291630957937</v>
      </c>
      <c r="N189" s="51">
        <f t="shared" si="303"/>
        <v>2.8447939830524748E-2</v>
      </c>
      <c r="O189" s="50">
        <f t="shared" si="309"/>
        <v>0</v>
      </c>
      <c r="P189" s="50">
        <f t="shared" si="309"/>
        <v>291630957937</v>
      </c>
      <c r="Q189" s="50">
        <f t="shared" si="301"/>
        <v>0</v>
      </c>
      <c r="R189" s="50">
        <f t="shared" si="309"/>
        <v>291630957937</v>
      </c>
      <c r="S189" s="50">
        <f t="shared" si="309"/>
        <v>0</v>
      </c>
      <c r="T189" s="50">
        <f t="shared" si="309"/>
        <v>0</v>
      </c>
      <c r="U189" s="50">
        <f t="shared" si="309"/>
        <v>87864081419</v>
      </c>
      <c r="V189" s="50">
        <f t="shared" si="310"/>
        <v>203766876518</v>
      </c>
      <c r="W189" s="50">
        <f t="shared" si="310"/>
        <v>87864081419</v>
      </c>
      <c r="X189" s="50">
        <f t="shared" si="310"/>
        <v>0</v>
      </c>
      <c r="Y189" s="52">
        <f t="shared" si="222"/>
        <v>1</v>
      </c>
      <c r="Z189" s="52">
        <f t="shared" si="223"/>
        <v>0.3012851654726621</v>
      </c>
      <c r="AA189" s="52">
        <f t="shared" si="224"/>
        <v>0.3012851654726621</v>
      </c>
      <c r="AB189" s="52">
        <f t="shared" si="225"/>
        <v>0.3012851654726621</v>
      </c>
      <c r="AC189" s="53">
        <f t="shared" si="226"/>
        <v>1</v>
      </c>
    </row>
    <row r="190" spans="1:29" ht="42" customHeight="1" x14ac:dyDescent="0.25">
      <c r="A190" s="46" t="s">
        <v>333</v>
      </c>
      <c r="B190" s="47" t="s">
        <v>38</v>
      </c>
      <c r="C190" s="47">
        <v>10</v>
      </c>
      <c r="D190" s="47" t="s">
        <v>39</v>
      </c>
      <c r="E190" s="48" t="s">
        <v>267</v>
      </c>
      <c r="F190" s="50">
        <f t="shared" si="309"/>
        <v>291630957937</v>
      </c>
      <c r="G190" s="50">
        <f t="shared" si="309"/>
        <v>0</v>
      </c>
      <c r="H190" s="50">
        <f t="shared" si="309"/>
        <v>0</v>
      </c>
      <c r="I190" s="50">
        <f t="shared" si="309"/>
        <v>0</v>
      </c>
      <c r="J190" s="50">
        <f t="shared" si="309"/>
        <v>0</v>
      </c>
      <c r="K190" s="50">
        <f t="shared" si="309"/>
        <v>0</v>
      </c>
      <c r="L190" s="50">
        <f t="shared" si="273"/>
        <v>0</v>
      </c>
      <c r="M190" s="50">
        <f t="shared" si="309"/>
        <v>291630957937</v>
      </c>
      <c r="N190" s="51">
        <f t="shared" si="303"/>
        <v>2.8447939830524748E-2</v>
      </c>
      <c r="O190" s="50">
        <f t="shared" si="309"/>
        <v>0</v>
      </c>
      <c r="P190" s="50">
        <f t="shared" si="309"/>
        <v>291630957937</v>
      </c>
      <c r="Q190" s="50">
        <f t="shared" si="301"/>
        <v>0</v>
      </c>
      <c r="R190" s="50">
        <f t="shared" si="309"/>
        <v>291630957937</v>
      </c>
      <c r="S190" s="50">
        <f t="shared" si="309"/>
        <v>0</v>
      </c>
      <c r="T190" s="50">
        <f t="shared" si="309"/>
        <v>0</v>
      </c>
      <c r="U190" s="50">
        <f t="shared" si="309"/>
        <v>87864081419</v>
      </c>
      <c r="V190" s="50">
        <f t="shared" si="310"/>
        <v>203766876518</v>
      </c>
      <c r="W190" s="50">
        <f t="shared" si="310"/>
        <v>87864081419</v>
      </c>
      <c r="X190" s="50">
        <f t="shared" si="310"/>
        <v>0</v>
      </c>
      <c r="Y190" s="52">
        <f t="shared" si="222"/>
        <v>1</v>
      </c>
      <c r="Z190" s="52">
        <f t="shared" si="223"/>
        <v>0.3012851654726621</v>
      </c>
      <c r="AA190" s="52">
        <f t="shared" si="224"/>
        <v>0.3012851654726621</v>
      </c>
      <c r="AB190" s="52">
        <f t="shared" si="225"/>
        <v>0.3012851654726621</v>
      </c>
      <c r="AC190" s="53">
        <f t="shared" si="226"/>
        <v>1</v>
      </c>
    </row>
    <row r="191" spans="1:29" ht="42" customHeight="1" x14ac:dyDescent="0.25">
      <c r="A191" s="54" t="s">
        <v>334</v>
      </c>
      <c r="B191" s="55" t="s">
        <v>38</v>
      </c>
      <c r="C191" s="55">
        <v>10</v>
      </c>
      <c r="D191" s="55" t="s">
        <v>39</v>
      </c>
      <c r="E191" s="69" t="s">
        <v>262</v>
      </c>
      <c r="F191" s="57">
        <v>291630957937</v>
      </c>
      <c r="G191" s="57">
        <v>0</v>
      </c>
      <c r="H191" s="57">
        <v>0</v>
      </c>
      <c r="I191" s="57">
        <v>0</v>
      </c>
      <c r="J191" s="57">
        <v>0</v>
      </c>
      <c r="K191" s="57">
        <v>0</v>
      </c>
      <c r="L191" s="57">
        <f t="shared" si="273"/>
        <v>0</v>
      </c>
      <c r="M191" s="58">
        <f>+F191+L191</f>
        <v>291630957937</v>
      </c>
      <c r="N191" s="59">
        <f t="shared" si="303"/>
        <v>2.8447939830524748E-2</v>
      </c>
      <c r="O191" s="57">
        <v>0</v>
      </c>
      <c r="P191" s="57">
        <v>291630957937</v>
      </c>
      <c r="Q191" s="57">
        <f t="shared" ref="Q191" si="311">M191-P191</f>
        <v>0</v>
      </c>
      <c r="R191" s="109">
        <v>291630957937</v>
      </c>
      <c r="S191" s="57">
        <f t="shared" ref="S191" si="312">+M191-R191</f>
        <v>0</v>
      </c>
      <c r="T191" s="57">
        <f>P191-R191</f>
        <v>0</v>
      </c>
      <c r="U191" s="109">
        <v>87864081419</v>
      </c>
      <c r="V191" s="57">
        <f t="shared" ref="V191" si="313">+R191-U191</f>
        <v>203766876518</v>
      </c>
      <c r="W191" s="109">
        <v>87864081419</v>
      </c>
      <c r="X191" s="60">
        <f t="shared" ref="X191" si="314">+U191-W191</f>
        <v>0</v>
      </c>
      <c r="Y191" s="61">
        <f t="shared" si="222"/>
        <v>1</v>
      </c>
      <c r="Z191" s="61">
        <f t="shared" si="223"/>
        <v>0.3012851654726621</v>
      </c>
      <c r="AA191" s="61">
        <f t="shared" si="224"/>
        <v>0.3012851654726621</v>
      </c>
      <c r="AB191" s="61">
        <f t="shared" si="225"/>
        <v>0.3012851654726621</v>
      </c>
      <c r="AC191" s="62">
        <f t="shared" si="226"/>
        <v>1</v>
      </c>
    </row>
    <row r="192" spans="1:29" ht="86.25" customHeight="1" x14ac:dyDescent="0.25">
      <c r="A192" s="46" t="s">
        <v>335</v>
      </c>
      <c r="B192" s="47" t="s">
        <v>38</v>
      </c>
      <c r="C192" s="47">
        <v>11</v>
      </c>
      <c r="D192" s="47" t="s">
        <v>39</v>
      </c>
      <c r="E192" s="105" t="s">
        <v>336</v>
      </c>
      <c r="F192" s="50">
        <f t="shared" ref="F192:U194" si="315">+F193</f>
        <v>358127983982</v>
      </c>
      <c r="G192" s="50">
        <f t="shared" si="315"/>
        <v>0</v>
      </c>
      <c r="H192" s="50">
        <f t="shared" si="315"/>
        <v>0</v>
      </c>
      <c r="I192" s="50">
        <f t="shared" si="315"/>
        <v>0</v>
      </c>
      <c r="J192" s="50">
        <f t="shared" si="315"/>
        <v>0</v>
      </c>
      <c r="K192" s="50">
        <f t="shared" si="315"/>
        <v>0</v>
      </c>
      <c r="L192" s="50">
        <f t="shared" si="273"/>
        <v>0</v>
      </c>
      <c r="M192" s="50">
        <f t="shared" si="315"/>
        <v>358127983982</v>
      </c>
      <c r="N192" s="51">
        <f t="shared" si="303"/>
        <v>3.4934574203017037E-2</v>
      </c>
      <c r="O192" s="50">
        <f t="shared" si="315"/>
        <v>0</v>
      </c>
      <c r="P192" s="50">
        <f t="shared" si="315"/>
        <v>358127983982</v>
      </c>
      <c r="Q192" s="50">
        <f t="shared" si="301"/>
        <v>0</v>
      </c>
      <c r="R192" s="50">
        <f t="shared" si="315"/>
        <v>358127983982</v>
      </c>
      <c r="S192" s="50">
        <f t="shared" si="315"/>
        <v>0</v>
      </c>
      <c r="T192" s="50">
        <f t="shared" si="315"/>
        <v>0</v>
      </c>
      <c r="U192" s="50">
        <f t="shared" si="315"/>
        <v>88666535429</v>
      </c>
      <c r="V192" s="50">
        <f t="shared" ref="V192:X194" si="316">+V193</f>
        <v>269461448553</v>
      </c>
      <c r="W192" s="50">
        <f t="shared" si="316"/>
        <v>88666535429</v>
      </c>
      <c r="X192" s="50">
        <f t="shared" si="316"/>
        <v>0</v>
      </c>
      <c r="Y192" s="52">
        <f t="shared" si="222"/>
        <v>1</v>
      </c>
      <c r="Z192" s="52">
        <f t="shared" si="223"/>
        <v>0.24758337632017191</v>
      </c>
      <c r="AA192" s="52">
        <f t="shared" si="224"/>
        <v>0.24758337632017191</v>
      </c>
      <c r="AB192" s="52">
        <f t="shared" si="225"/>
        <v>0.24758337632017191</v>
      </c>
      <c r="AC192" s="53">
        <f t="shared" si="226"/>
        <v>1</v>
      </c>
    </row>
    <row r="193" spans="1:29" ht="86.25" customHeight="1" x14ac:dyDescent="0.25">
      <c r="A193" s="46" t="s">
        <v>337</v>
      </c>
      <c r="B193" s="47" t="s">
        <v>38</v>
      </c>
      <c r="C193" s="47">
        <v>11</v>
      </c>
      <c r="D193" s="47" t="s">
        <v>39</v>
      </c>
      <c r="E193" s="105" t="s">
        <v>258</v>
      </c>
      <c r="F193" s="50">
        <f t="shared" si="315"/>
        <v>358127983982</v>
      </c>
      <c r="G193" s="50">
        <f t="shared" si="315"/>
        <v>0</v>
      </c>
      <c r="H193" s="50">
        <f t="shared" si="315"/>
        <v>0</v>
      </c>
      <c r="I193" s="50">
        <f t="shared" si="315"/>
        <v>0</v>
      </c>
      <c r="J193" s="50">
        <f t="shared" si="315"/>
        <v>0</v>
      </c>
      <c r="K193" s="50">
        <f t="shared" si="315"/>
        <v>0</v>
      </c>
      <c r="L193" s="50">
        <f t="shared" si="273"/>
        <v>0</v>
      </c>
      <c r="M193" s="50">
        <f t="shared" si="315"/>
        <v>358127983982</v>
      </c>
      <c r="N193" s="51">
        <f t="shared" si="303"/>
        <v>3.4934574203017037E-2</v>
      </c>
      <c r="O193" s="50">
        <f t="shared" si="315"/>
        <v>0</v>
      </c>
      <c r="P193" s="50">
        <f t="shared" si="315"/>
        <v>358127983982</v>
      </c>
      <c r="Q193" s="50">
        <f t="shared" si="301"/>
        <v>0</v>
      </c>
      <c r="R193" s="50">
        <f t="shared" si="315"/>
        <v>358127983982</v>
      </c>
      <c r="S193" s="50">
        <f t="shared" si="315"/>
        <v>0</v>
      </c>
      <c r="T193" s="50">
        <f t="shared" si="315"/>
        <v>0</v>
      </c>
      <c r="U193" s="50">
        <f t="shared" si="315"/>
        <v>88666535429</v>
      </c>
      <c r="V193" s="50">
        <f t="shared" si="316"/>
        <v>269461448553</v>
      </c>
      <c r="W193" s="50">
        <f t="shared" si="316"/>
        <v>88666535429</v>
      </c>
      <c r="X193" s="50">
        <f t="shared" si="316"/>
        <v>0</v>
      </c>
      <c r="Y193" s="52">
        <f t="shared" si="222"/>
        <v>1</v>
      </c>
      <c r="Z193" s="52">
        <f t="shared" si="223"/>
        <v>0.24758337632017191</v>
      </c>
      <c r="AA193" s="52">
        <f t="shared" si="224"/>
        <v>0.24758337632017191</v>
      </c>
      <c r="AB193" s="52">
        <f t="shared" si="225"/>
        <v>0.24758337632017191</v>
      </c>
      <c r="AC193" s="53">
        <f t="shared" si="226"/>
        <v>1</v>
      </c>
    </row>
    <row r="194" spans="1:29" ht="42" customHeight="1" x14ac:dyDescent="0.25">
      <c r="A194" s="46" t="s">
        <v>338</v>
      </c>
      <c r="B194" s="47" t="s">
        <v>38</v>
      </c>
      <c r="C194" s="47">
        <v>11</v>
      </c>
      <c r="D194" s="47" t="s">
        <v>39</v>
      </c>
      <c r="E194" s="105" t="s">
        <v>267</v>
      </c>
      <c r="F194" s="50">
        <f t="shared" si="315"/>
        <v>358127983982</v>
      </c>
      <c r="G194" s="50">
        <f t="shared" si="315"/>
        <v>0</v>
      </c>
      <c r="H194" s="50">
        <f t="shared" si="315"/>
        <v>0</v>
      </c>
      <c r="I194" s="50">
        <f t="shared" si="315"/>
        <v>0</v>
      </c>
      <c r="J194" s="50">
        <f t="shared" si="315"/>
        <v>0</v>
      </c>
      <c r="K194" s="50">
        <f t="shared" si="315"/>
        <v>0</v>
      </c>
      <c r="L194" s="50">
        <f t="shared" si="273"/>
        <v>0</v>
      </c>
      <c r="M194" s="50">
        <f t="shared" si="315"/>
        <v>358127983982</v>
      </c>
      <c r="N194" s="51">
        <f t="shared" si="303"/>
        <v>3.4934574203017037E-2</v>
      </c>
      <c r="O194" s="50">
        <f t="shared" si="315"/>
        <v>0</v>
      </c>
      <c r="P194" s="50">
        <f t="shared" si="315"/>
        <v>358127983982</v>
      </c>
      <c r="Q194" s="50">
        <f t="shared" si="301"/>
        <v>0</v>
      </c>
      <c r="R194" s="50">
        <f t="shared" si="315"/>
        <v>358127983982</v>
      </c>
      <c r="S194" s="50">
        <f t="shared" si="315"/>
        <v>0</v>
      </c>
      <c r="T194" s="50">
        <f t="shared" si="315"/>
        <v>0</v>
      </c>
      <c r="U194" s="50">
        <f t="shared" si="315"/>
        <v>88666535429</v>
      </c>
      <c r="V194" s="50">
        <f t="shared" si="316"/>
        <v>269461448553</v>
      </c>
      <c r="W194" s="50">
        <f t="shared" si="316"/>
        <v>88666535429</v>
      </c>
      <c r="X194" s="50">
        <f t="shared" si="316"/>
        <v>0</v>
      </c>
      <c r="Y194" s="52">
        <f t="shared" si="222"/>
        <v>1</v>
      </c>
      <c r="Z194" s="52">
        <f t="shared" si="223"/>
        <v>0.24758337632017191</v>
      </c>
      <c r="AA194" s="52">
        <f t="shared" si="224"/>
        <v>0.24758337632017191</v>
      </c>
      <c r="AB194" s="52">
        <f t="shared" si="225"/>
        <v>0.24758337632017191</v>
      </c>
      <c r="AC194" s="53">
        <f t="shared" si="226"/>
        <v>1</v>
      </c>
    </row>
    <row r="195" spans="1:29" ht="42" customHeight="1" x14ac:dyDescent="0.25">
      <c r="A195" s="54" t="s">
        <v>339</v>
      </c>
      <c r="B195" s="55" t="s">
        <v>38</v>
      </c>
      <c r="C195" s="55">
        <v>11</v>
      </c>
      <c r="D195" s="55" t="s">
        <v>39</v>
      </c>
      <c r="E195" s="69" t="s">
        <v>262</v>
      </c>
      <c r="F195" s="57">
        <v>358127983982</v>
      </c>
      <c r="G195" s="57">
        <v>0</v>
      </c>
      <c r="H195" s="57">
        <v>0</v>
      </c>
      <c r="I195" s="57">
        <v>0</v>
      </c>
      <c r="J195" s="57">
        <v>0</v>
      </c>
      <c r="K195" s="57">
        <v>0</v>
      </c>
      <c r="L195" s="57">
        <f t="shared" si="273"/>
        <v>0</v>
      </c>
      <c r="M195" s="58">
        <f>+F195+L195</f>
        <v>358127983982</v>
      </c>
      <c r="N195" s="59">
        <f t="shared" si="303"/>
        <v>3.4934574203017037E-2</v>
      </c>
      <c r="O195" s="57">
        <v>0</v>
      </c>
      <c r="P195" s="57">
        <v>358127983982</v>
      </c>
      <c r="Q195" s="57">
        <f t="shared" ref="Q195" si="317">M195-P195</f>
        <v>0</v>
      </c>
      <c r="R195" s="109">
        <v>358127983982</v>
      </c>
      <c r="S195" s="57">
        <f t="shared" ref="S195" si="318">+M195-R195</f>
        <v>0</v>
      </c>
      <c r="T195" s="57">
        <f>P195-R195</f>
        <v>0</v>
      </c>
      <c r="U195" s="109">
        <v>88666535429</v>
      </c>
      <c r="V195" s="57">
        <f t="shared" ref="V195" si="319">+R195-U195</f>
        <v>269461448553</v>
      </c>
      <c r="W195" s="109">
        <v>88666535429</v>
      </c>
      <c r="X195" s="60">
        <f t="shared" ref="X195" si="320">+U195-W195</f>
        <v>0</v>
      </c>
      <c r="Y195" s="61">
        <f t="shared" si="222"/>
        <v>1</v>
      </c>
      <c r="Z195" s="61">
        <f t="shared" si="223"/>
        <v>0.24758337632017191</v>
      </c>
      <c r="AA195" s="61">
        <f t="shared" si="224"/>
        <v>0.24758337632017191</v>
      </c>
      <c r="AB195" s="61">
        <f t="shared" si="225"/>
        <v>0.24758337632017191</v>
      </c>
      <c r="AC195" s="62">
        <f t="shared" si="226"/>
        <v>1</v>
      </c>
    </row>
    <row r="196" spans="1:29" ht="78.75" customHeight="1" x14ac:dyDescent="0.25">
      <c r="A196" s="46" t="s">
        <v>340</v>
      </c>
      <c r="B196" s="47" t="s">
        <v>38</v>
      </c>
      <c r="C196" s="47">
        <v>10</v>
      </c>
      <c r="D196" s="47" t="s">
        <v>39</v>
      </c>
      <c r="E196" s="105" t="s">
        <v>341</v>
      </c>
      <c r="F196" s="50">
        <f t="shared" ref="F196:M198" si="321">+F197</f>
        <v>194871742826</v>
      </c>
      <c r="G196" s="50">
        <f t="shared" si="321"/>
        <v>0</v>
      </c>
      <c r="H196" s="50">
        <f t="shared" si="321"/>
        <v>0</v>
      </c>
      <c r="I196" s="50">
        <f t="shared" si="321"/>
        <v>0</v>
      </c>
      <c r="J196" s="50">
        <f t="shared" si="321"/>
        <v>0</v>
      </c>
      <c r="K196" s="50">
        <f t="shared" si="321"/>
        <v>0</v>
      </c>
      <c r="L196" s="50">
        <f t="shared" si="273"/>
        <v>0</v>
      </c>
      <c r="M196" s="50">
        <f t="shared" si="321"/>
        <v>194871742826</v>
      </c>
      <c r="N196" s="51">
        <f t="shared" si="303"/>
        <v>1.9009297414100755E-2</v>
      </c>
      <c r="O196" s="50">
        <f t="shared" ref="O196:X198" si="322">+O197</f>
        <v>0</v>
      </c>
      <c r="P196" s="50">
        <f t="shared" si="322"/>
        <v>194871742826</v>
      </c>
      <c r="Q196" s="50">
        <f t="shared" si="322"/>
        <v>0</v>
      </c>
      <c r="R196" s="50">
        <f t="shared" si="322"/>
        <v>194871742826</v>
      </c>
      <c r="S196" s="50">
        <f t="shared" si="322"/>
        <v>0</v>
      </c>
      <c r="T196" s="50">
        <f t="shared" si="322"/>
        <v>0</v>
      </c>
      <c r="U196" s="50">
        <f t="shared" si="322"/>
        <v>0</v>
      </c>
      <c r="V196" s="50">
        <f t="shared" si="322"/>
        <v>194871742826</v>
      </c>
      <c r="W196" s="50">
        <f t="shared" si="322"/>
        <v>0</v>
      </c>
      <c r="X196" s="50">
        <f t="shared" si="322"/>
        <v>0</v>
      </c>
      <c r="Y196" s="52">
        <f t="shared" si="222"/>
        <v>1</v>
      </c>
      <c r="Z196" s="52">
        <f t="shared" si="223"/>
        <v>0</v>
      </c>
      <c r="AA196" s="52">
        <f t="shared" si="224"/>
        <v>0</v>
      </c>
      <c r="AB196" s="52">
        <f t="shared" si="225"/>
        <v>0</v>
      </c>
      <c r="AC196" s="53" t="s">
        <v>41</v>
      </c>
    </row>
    <row r="197" spans="1:29" ht="78.75" customHeight="1" x14ac:dyDescent="0.25">
      <c r="A197" s="46" t="s">
        <v>342</v>
      </c>
      <c r="B197" s="47" t="s">
        <v>38</v>
      </c>
      <c r="C197" s="47">
        <v>10</v>
      </c>
      <c r="D197" s="47" t="s">
        <v>39</v>
      </c>
      <c r="E197" s="105" t="s">
        <v>258</v>
      </c>
      <c r="F197" s="50">
        <f t="shared" si="321"/>
        <v>194871742826</v>
      </c>
      <c r="G197" s="50">
        <f t="shared" si="321"/>
        <v>0</v>
      </c>
      <c r="H197" s="50">
        <f t="shared" si="321"/>
        <v>0</v>
      </c>
      <c r="I197" s="50">
        <f t="shared" si="321"/>
        <v>0</v>
      </c>
      <c r="J197" s="50">
        <f t="shared" si="321"/>
        <v>0</v>
      </c>
      <c r="K197" s="50">
        <f t="shared" si="321"/>
        <v>0</v>
      </c>
      <c r="L197" s="50">
        <f t="shared" si="273"/>
        <v>0</v>
      </c>
      <c r="M197" s="50">
        <f t="shared" si="321"/>
        <v>194871742826</v>
      </c>
      <c r="N197" s="51">
        <f t="shared" si="303"/>
        <v>1.9009297414100755E-2</v>
      </c>
      <c r="O197" s="50">
        <f t="shared" si="322"/>
        <v>0</v>
      </c>
      <c r="P197" s="50">
        <f t="shared" si="322"/>
        <v>194871742826</v>
      </c>
      <c r="Q197" s="50">
        <f t="shared" si="322"/>
        <v>0</v>
      </c>
      <c r="R197" s="50">
        <f t="shared" si="322"/>
        <v>194871742826</v>
      </c>
      <c r="S197" s="50">
        <f t="shared" si="322"/>
        <v>0</v>
      </c>
      <c r="T197" s="50">
        <f t="shared" si="322"/>
        <v>0</v>
      </c>
      <c r="U197" s="50">
        <f t="shared" si="322"/>
        <v>0</v>
      </c>
      <c r="V197" s="50">
        <f t="shared" si="322"/>
        <v>194871742826</v>
      </c>
      <c r="W197" s="50">
        <f t="shared" si="322"/>
        <v>0</v>
      </c>
      <c r="X197" s="50">
        <f t="shared" si="322"/>
        <v>0</v>
      </c>
      <c r="Y197" s="52">
        <f t="shared" si="222"/>
        <v>1</v>
      </c>
      <c r="Z197" s="52">
        <f t="shared" si="223"/>
        <v>0</v>
      </c>
      <c r="AA197" s="52">
        <f t="shared" si="224"/>
        <v>0</v>
      </c>
      <c r="AB197" s="52">
        <f t="shared" si="225"/>
        <v>0</v>
      </c>
      <c r="AC197" s="53" t="s">
        <v>41</v>
      </c>
    </row>
    <row r="198" spans="1:29" ht="42" customHeight="1" x14ac:dyDescent="0.25">
      <c r="A198" s="46" t="s">
        <v>343</v>
      </c>
      <c r="B198" s="47" t="s">
        <v>38</v>
      </c>
      <c r="C198" s="47">
        <v>10</v>
      </c>
      <c r="D198" s="47" t="s">
        <v>39</v>
      </c>
      <c r="E198" s="48" t="s">
        <v>267</v>
      </c>
      <c r="F198" s="50">
        <f t="shared" si="321"/>
        <v>194871742826</v>
      </c>
      <c r="G198" s="50">
        <f t="shared" si="321"/>
        <v>0</v>
      </c>
      <c r="H198" s="50">
        <f t="shared" si="321"/>
        <v>0</v>
      </c>
      <c r="I198" s="50">
        <f t="shared" si="321"/>
        <v>0</v>
      </c>
      <c r="J198" s="50">
        <f t="shared" si="321"/>
        <v>0</v>
      </c>
      <c r="K198" s="50">
        <f t="shared" si="321"/>
        <v>0</v>
      </c>
      <c r="L198" s="50">
        <f t="shared" si="273"/>
        <v>0</v>
      </c>
      <c r="M198" s="50">
        <f t="shared" si="321"/>
        <v>194871742826</v>
      </c>
      <c r="N198" s="51">
        <f t="shared" si="303"/>
        <v>1.9009297414100755E-2</v>
      </c>
      <c r="O198" s="50">
        <f t="shared" si="322"/>
        <v>0</v>
      </c>
      <c r="P198" s="50">
        <f t="shared" si="322"/>
        <v>194871742826</v>
      </c>
      <c r="Q198" s="50">
        <f t="shared" si="322"/>
        <v>0</v>
      </c>
      <c r="R198" s="50">
        <f t="shared" si="322"/>
        <v>194871742826</v>
      </c>
      <c r="S198" s="50">
        <f t="shared" si="322"/>
        <v>0</v>
      </c>
      <c r="T198" s="50">
        <f t="shared" si="322"/>
        <v>0</v>
      </c>
      <c r="U198" s="50">
        <f t="shared" si="322"/>
        <v>0</v>
      </c>
      <c r="V198" s="50">
        <f t="shared" si="322"/>
        <v>194871742826</v>
      </c>
      <c r="W198" s="50">
        <f t="shared" si="322"/>
        <v>0</v>
      </c>
      <c r="X198" s="50">
        <f t="shared" si="322"/>
        <v>0</v>
      </c>
      <c r="Y198" s="52">
        <f t="shared" si="222"/>
        <v>1</v>
      </c>
      <c r="Z198" s="52">
        <f t="shared" si="223"/>
        <v>0</v>
      </c>
      <c r="AA198" s="52">
        <f t="shared" si="224"/>
        <v>0</v>
      </c>
      <c r="AB198" s="52">
        <f t="shared" si="225"/>
        <v>0</v>
      </c>
      <c r="AC198" s="53" t="s">
        <v>41</v>
      </c>
    </row>
    <row r="199" spans="1:29" ht="42" customHeight="1" x14ac:dyDescent="0.25">
      <c r="A199" s="54" t="s">
        <v>344</v>
      </c>
      <c r="B199" s="55" t="s">
        <v>38</v>
      </c>
      <c r="C199" s="55">
        <v>10</v>
      </c>
      <c r="D199" s="55" t="s">
        <v>39</v>
      </c>
      <c r="E199" s="69" t="s">
        <v>262</v>
      </c>
      <c r="F199" s="57">
        <v>194871742826</v>
      </c>
      <c r="G199" s="57">
        <v>0</v>
      </c>
      <c r="H199" s="57">
        <v>0</v>
      </c>
      <c r="I199" s="57">
        <v>0</v>
      </c>
      <c r="J199" s="57">
        <v>0</v>
      </c>
      <c r="K199" s="57">
        <v>0</v>
      </c>
      <c r="L199" s="57">
        <f t="shared" si="273"/>
        <v>0</v>
      </c>
      <c r="M199" s="58">
        <f>+F199+L199</f>
        <v>194871742826</v>
      </c>
      <c r="N199" s="59">
        <f t="shared" si="303"/>
        <v>1.9009297414100755E-2</v>
      </c>
      <c r="O199" s="57">
        <v>0</v>
      </c>
      <c r="P199" s="57">
        <v>194871742826</v>
      </c>
      <c r="Q199" s="57">
        <f t="shared" ref="Q199" si="323">M199-P199</f>
        <v>0</v>
      </c>
      <c r="R199" s="109">
        <v>194871742826</v>
      </c>
      <c r="S199" s="57">
        <f t="shared" ref="S199" si="324">+M199-R199</f>
        <v>0</v>
      </c>
      <c r="T199" s="57">
        <f>P199-R199</f>
        <v>0</v>
      </c>
      <c r="U199" s="57">
        <v>0</v>
      </c>
      <c r="V199" s="57">
        <f t="shared" ref="V199" si="325">+R199-U199</f>
        <v>194871742826</v>
      </c>
      <c r="W199" s="57">
        <v>0</v>
      </c>
      <c r="X199" s="60">
        <f t="shared" ref="X199" si="326">+U199-W199</f>
        <v>0</v>
      </c>
      <c r="Y199" s="61">
        <f t="shared" si="222"/>
        <v>1</v>
      </c>
      <c r="Z199" s="61">
        <f t="shared" si="223"/>
        <v>0</v>
      </c>
      <c r="AA199" s="61">
        <f t="shared" si="224"/>
        <v>0</v>
      </c>
      <c r="AB199" s="61">
        <f t="shared" si="225"/>
        <v>0</v>
      </c>
      <c r="AC199" s="62" t="s">
        <v>41</v>
      </c>
    </row>
    <row r="200" spans="1:29" ht="84.75" customHeight="1" x14ac:dyDescent="0.25">
      <c r="A200" s="46" t="s">
        <v>345</v>
      </c>
      <c r="B200" s="47" t="s">
        <v>38</v>
      </c>
      <c r="C200" s="47">
        <v>10</v>
      </c>
      <c r="D200" s="47" t="s">
        <v>39</v>
      </c>
      <c r="E200" s="105" t="s">
        <v>346</v>
      </c>
      <c r="F200" s="50">
        <f t="shared" ref="F200:U202" si="327">+F201</f>
        <v>443201573124</v>
      </c>
      <c r="G200" s="50">
        <f t="shared" si="327"/>
        <v>0</v>
      </c>
      <c r="H200" s="50">
        <f t="shared" si="327"/>
        <v>0</v>
      </c>
      <c r="I200" s="50">
        <f t="shared" si="327"/>
        <v>0</v>
      </c>
      <c r="J200" s="50">
        <f t="shared" si="327"/>
        <v>0</v>
      </c>
      <c r="K200" s="50">
        <f t="shared" si="327"/>
        <v>0</v>
      </c>
      <c r="L200" s="50">
        <f t="shared" si="273"/>
        <v>0</v>
      </c>
      <c r="M200" s="50">
        <f t="shared" si="327"/>
        <v>443201573124</v>
      </c>
      <c r="N200" s="51">
        <f t="shared" si="303"/>
        <v>4.3233310256962379E-2</v>
      </c>
      <c r="O200" s="50">
        <f t="shared" si="327"/>
        <v>0</v>
      </c>
      <c r="P200" s="50">
        <f t="shared" si="327"/>
        <v>443201573124</v>
      </c>
      <c r="Q200" s="50">
        <f t="shared" si="327"/>
        <v>0</v>
      </c>
      <c r="R200" s="50">
        <f t="shared" si="327"/>
        <v>443201573124</v>
      </c>
      <c r="S200" s="50">
        <f t="shared" si="327"/>
        <v>0</v>
      </c>
      <c r="T200" s="50">
        <f t="shared" si="327"/>
        <v>0</v>
      </c>
      <c r="U200" s="50">
        <f t="shared" si="327"/>
        <v>98830717629</v>
      </c>
      <c r="V200" s="50">
        <f t="shared" ref="P200:X202" si="328">+V201</f>
        <v>344370855495</v>
      </c>
      <c r="W200" s="50">
        <f t="shared" si="328"/>
        <v>98830717629</v>
      </c>
      <c r="X200" s="50">
        <f t="shared" si="328"/>
        <v>0</v>
      </c>
      <c r="Y200" s="52">
        <f t="shared" si="222"/>
        <v>1</v>
      </c>
      <c r="Z200" s="52">
        <f t="shared" si="223"/>
        <v>0.22299270494996393</v>
      </c>
      <c r="AA200" s="52">
        <f t="shared" si="224"/>
        <v>0.22299270494996393</v>
      </c>
      <c r="AB200" s="52">
        <f t="shared" si="225"/>
        <v>0.22299270494996393</v>
      </c>
      <c r="AC200" s="53">
        <f t="shared" si="226"/>
        <v>1</v>
      </c>
    </row>
    <row r="201" spans="1:29" ht="84.75" customHeight="1" x14ac:dyDescent="0.25">
      <c r="A201" s="46" t="s">
        <v>347</v>
      </c>
      <c r="B201" s="47" t="s">
        <v>38</v>
      </c>
      <c r="C201" s="47">
        <v>10</v>
      </c>
      <c r="D201" s="47" t="s">
        <v>39</v>
      </c>
      <c r="E201" s="105" t="s">
        <v>258</v>
      </c>
      <c r="F201" s="50">
        <f t="shared" si="327"/>
        <v>443201573124</v>
      </c>
      <c r="G201" s="50">
        <f t="shared" si="327"/>
        <v>0</v>
      </c>
      <c r="H201" s="50">
        <f t="shared" si="327"/>
        <v>0</v>
      </c>
      <c r="I201" s="50">
        <f t="shared" si="327"/>
        <v>0</v>
      </c>
      <c r="J201" s="50">
        <f t="shared" si="327"/>
        <v>0</v>
      </c>
      <c r="K201" s="50">
        <f t="shared" si="327"/>
        <v>0</v>
      </c>
      <c r="L201" s="50">
        <f t="shared" si="273"/>
        <v>0</v>
      </c>
      <c r="M201" s="50">
        <f t="shared" si="327"/>
        <v>443201573124</v>
      </c>
      <c r="N201" s="51">
        <f t="shared" si="303"/>
        <v>4.3233310256962379E-2</v>
      </c>
      <c r="O201" s="50">
        <f t="shared" si="327"/>
        <v>0</v>
      </c>
      <c r="P201" s="50">
        <f t="shared" si="328"/>
        <v>443201573124</v>
      </c>
      <c r="Q201" s="50">
        <f t="shared" si="328"/>
        <v>0</v>
      </c>
      <c r="R201" s="50">
        <f t="shared" si="328"/>
        <v>443201573124</v>
      </c>
      <c r="S201" s="50">
        <f t="shared" si="328"/>
        <v>0</v>
      </c>
      <c r="T201" s="50">
        <f t="shared" si="328"/>
        <v>0</v>
      </c>
      <c r="U201" s="50">
        <f t="shared" si="327"/>
        <v>98830717629</v>
      </c>
      <c r="V201" s="50">
        <f t="shared" si="328"/>
        <v>344370855495</v>
      </c>
      <c r="W201" s="50">
        <f t="shared" si="328"/>
        <v>98830717629</v>
      </c>
      <c r="X201" s="50">
        <f t="shared" si="328"/>
        <v>0</v>
      </c>
      <c r="Y201" s="52">
        <f t="shared" si="222"/>
        <v>1</v>
      </c>
      <c r="Z201" s="52">
        <f t="shared" si="223"/>
        <v>0.22299270494996393</v>
      </c>
      <c r="AA201" s="52">
        <f t="shared" si="224"/>
        <v>0.22299270494996393</v>
      </c>
      <c r="AB201" s="52">
        <f t="shared" si="225"/>
        <v>0.22299270494996393</v>
      </c>
      <c r="AC201" s="53">
        <f t="shared" si="226"/>
        <v>1</v>
      </c>
    </row>
    <row r="202" spans="1:29" ht="42" customHeight="1" x14ac:dyDescent="0.25">
      <c r="A202" s="46" t="s">
        <v>348</v>
      </c>
      <c r="B202" s="47" t="s">
        <v>38</v>
      </c>
      <c r="C202" s="47">
        <v>10</v>
      </c>
      <c r="D202" s="47" t="s">
        <v>39</v>
      </c>
      <c r="E202" s="48" t="s">
        <v>267</v>
      </c>
      <c r="F202" s="50">
        <f t="shared" si="327"/>
        <v>443201573124</v>
      </c>
      <c r="G202" s="50">
        <f t="shared" si="327"/>
        <v>0</v>
      </c>
      <c r="H202" s="50">
        <f t="shared" si="327"/>
        <v>0</v>
      </c>
      <c r="I202" s="50">
        <f t="shared" si="327"/>
        <v>0</v>
      </c>
      <c r="J202" s="50">
        <f t="shared" si="327"/>
        <v>0</v>
      </c>
      <c r="K202" s="50">
        <f t="shared" si="327"/>
        <v>0</v>
      </c>
      <c r="L202" s="50">
        <f t="shared" si="273"/>
        <v>0</v>
      </c>
      <c r="M202" s="50">
        <f t="shared" si="327"/>
        <v>443201573124</v>
      </c>
      <c r="N202" s="51">
        <f t="shared" si="303"/>
        <v>4.3233310256962379E-2</v>
      </c>
      <c r="O202" s="50">
        <f t="shared" si="327"/>
        <v>0</v>
      </c>
      <c r="P202" s="50">
        <f t="shared" si="328"/>
        <v>443201573124</v>
      </c>
      <c r="Q202" s="50">
        <f t="shared" si="328"/>
        <v>0</v>
      </c>
      <c r="R202" s="50">
        <f t="shared" si="328"/>
        <v>443201573124</v>
      </c>
      <c r="S202" s="50">
        <f t="shared" si="328"/>
        <v>0</v>
      </c>
      <c r="T202" s="50">
        <f t="shared" si="328"/>
        <v>0</v>
      </c>
      <c r="U202" s="50">
        <f t="shared" si="327"/>
        <v>98830717629</v>
      </c>
      <c r="V202" s="50">
        <f t="shared" si="328"/>
        <v>344370855495</v>
      </c>
      <c r="W202" s="50">
        <f t="shared" si="328"/>
        <v>98830717629</v>
      </c>
      <c r="X202" s="50">
        <f t="shared" si="328"/>
        <v>0</v>
      </c>
      <c r="Y202" s="52">
        <f t="shared" si="222"/>
        <v>1</v>
      </c>
      <c r="Z202" s="52">
        <f t="shared" si="223"/>
        <v>0.22299270494996393</v>
      </c>
      <c r="AA202" s="52">
        <f t="shared" si="224"/>
        <v>0.22299270494996393</v>
      </c>
      <c r="AB202" s="52">
        <f t="shared" si="225"/>
        <v>0.22299270494996393</v>
      </c>
      <c r="AC202" s="53">
        <f t="shared" si="226"/>
        <v>1</v>
      </c>
    </row>
    <row r="203" spans="1:29" ht="42" customHeight="1" x14ac:dyDescent="0.25">
      <c r="A203" s="54" t="s">
        <v>349</v>
      </c>
      <c r="B203" s="55" t="s">
        <v>38</v>
      </c>
      <c r="C203" s="55">
        <v>10</v>
      </c>
      <c r="D203" s="55" t="s">
        <v>39</v>
      </c>
      <c r="E203" s="69" t="s">
        <v>262</v>
      </c>
      <c r="F203" s="57">
        <v>443201573124</v>
      </c>
      <c r="G203" s="57">
        <v>0</v>
      </c>
      <c r="H203" s="57">
        <v>0</v>
      </c>
      <c r="I203" s="57">
        <v>0</v>
      </c>
      <c r="J203" s="57">
        <v>0</v>
      </c>
      <c r="K203" s="57">
        <v>0</v>
      </c>
      <c r="L203" s="57">
        <f t="shared" si="273"/>
        <v>0</v>
      </c>
      <c r="M203" s="58">
        <f>+F203+L203</f>
        <v>443201573124</v>
      </c>
      <c r="N203" s="59">
        <f t="shared" si="303"/>
        <v>4.3233310256962379E-2</v>
      </c>
      <c r="O203" s="57">
        <v>0</v>
      </c>
      <c r="P203" s="57">
        <v>443201573124</v>
      </c>
      <c r="Q203" s="57">
        <f t="shared" ref="Q203" si="329">M203-P203</f>
        <v>0</v>
      </c>
      <c r="R203" s="109">
        <v>443201573124</v>
      </c>
      <c r="S203" s="57">
        <f t="shared" ref="S203" si="330">+M203-R203</f>
        <v>0</v>
      </c>
      <c r="T203" s="57">
        <f>P203-R203</f>
        <v>0</v>
      </c>
      <c r="U203" s="109">
        <v>98830717629</v>
      </c>
      <c r="V203" s="57">
        <f t="shared" ref="V203" si="331">+R203-U203</f>
        <v>344370855495</v>
      </c>
      <c r="W203" s="109">
        <v>98830717629</v>
      </c>
      <c r="X203" s="60">
        <f t="shared" ref="X203" si="332">+U203-W203</f>
        <v>0</v>
      </c>
      <c r="Y203" s="61">
        <f t="shared" ref="Y203:Y266" si="333">+R203/M203</f>
        <v>1</v>
      </c>
      <c r="Z203" s="61">
        <f t="shared" ref="Z203:Z266" si="334">+U203/M203</f>
        <v>0.22299270494996393</v>
      </c>
      <c r="AA203" s="61">
        <f t="shared" ref="AA203:AA266" si="335">+W203/M203</f>
        <v>0.22299270494996393</v>
      </c>
      <c r="AB203" s="61">
        <f t="shared" ref="AB203:AB264" si="336">+U203/R203</f>
        <v>0.22299270494996393</v>
      </c>
      <c r="AC203" s="62">
        <f t="shared" ref="AC203:AC219" si="337">+W203/U203</f>
        <v>1</v>
      </c>
    </row>
    <row r="204" spans="1:29" ht="71.25" customHeight="1" x14ac:dyDescent="0.25">
      <c r="A204" s="46" t="s">
        <v>350</v>
      </c>
      <c r="B204" s="47" t="s">
        <v>38</v>
      </c>
      <c r="C204" s="47">
        <v>10</v>
      </c>
      <c r="D204" s="47" t="s">
        <v>39</v>
      </c>
      <c r="E204" s="105" t="s">
        <v>351</v>
      </c>
      <c r="F204" s="50">
        <f t="shared" ref="F204:U210" si="338">+F205</f>
        <v>148478830384</v>
      </c>
      <c r="G204" s="50">
        <f t="shared" si="338"/>
        <v>0</v>
      </c>
      <c r="H204" s="50">
        <f t="shared" si="338"/>
        <v>0</v>
      </c>
      <c r="I204" s="50">
        <f t="shared" si="338"/>
        <v>0</v>
      </c>
      <c r="J204" s="50">
        <f t="shared" si="338"/>
        <v>0</v>
      </c>
      <c r="K204" s="50">
        <f t="shared" si="338"/>
        <v>0</v>
      </c>
      <c r="L204" s="50">
        <f t="shared" si="273"/>
        <v>0</v>
      </c>
      <c r="M204" s="50">
        <f t="shared" si="338"/>
        <v>148478830384</v>
      </c>
      <c r="N204" s="51">
        <f t="shared" si="303"/>
        <v>1.4483773817261196E-2</v>
      </c>
      <c r="O204" s="50">
        <f t="shared" si="338"/>
        <v>0</v>
      </c>
      <c r="P204" s="50">
        <f t="shared" si="338"/>
        <v>148478830384</v>
      </c>
      <c r="Q204" s="50">
        <f t="shared" si="338"/>
        <v>0</v>
      </c>
      <c r="R204" s="50">
        <f t="shared" si="338"/>
        <v>148478830384</v>
      </c>
      <c r="S204" s="50">
        <f t="shared" si="338"/>
        <v>0</v>
      </c>
      <c r="T204" s="50">
        <f t="shared" si="338"/>
        <v>0</v>
      </c>
      <c r="U204" s="50">
        <f t="shared" si="338"/>
        <v>20190328806</v>
      </c>
      <c r="V204" s="50">
        <f t="shared" ref="V204:X206" si="339">+V205</f>
        <v>128288501578</v>
      </c>
      <c r="W204" s="50">
        <f t="shared" si="339"/>
        <v>20190328806</v>
      </c>
      <c r="X204" s="50">
        <f t="shared" si="339"/>
        <v>0</v>
      </c>
      <c r="Y204" s="52">
        <f t="shared" si="333"/>
        <v>1</v>
      </c>
      <c r="Z204" s="52">
        <f t="shared" si="334"/>
        <v>0.13598119512245094</v>
      </c>
      <c r="AA204" s="52">
        <f t="shared" si="335"/>
        <v>0.13598119512245094</v>
      </c>
      <c r="AB204" s="52">
        <f t="shared" si="336"/>
        <v>0.13598119512245094</v>
      </c>
      <c r="AC204" s="53">
        <f t="shared" si="337"/>
        <v>1</v>
      </c>
    </row>
    <row r="205" spans="1:29" ht="87" customHeight="1" x14ac:dyDescent="0.25">
      <c r="A205" s="46" t="s">
        <v>352</v>
      </c>
      <c r="B205" s="47" t="s">
        <v>38</v>
      </c>
      <c r="C205" s="47">
        <v>10</v>
      </c>
      <c r="D205" s="47" t="s">
        <v>39</v>
      </c>
      <c r="E205" s="105" t="s">
        <v>258</v>
      </c>
      <c r="F205" s="50">
        <f t="shared" si="338"/>
        <v>148478830384</v>
      </c>
      <c r="G205" s="50">
        <f t="shared" si="338"/>
        <v>0</v>
      </c>
      <c r="H205" s="50">
        <f t="shared" si="338"/>
        <v>0</v>
      </c>
      <c r="I205" s="50">
        <f t="shared" si="338"/>
        <v>0</v>
      </c>
      <c r="J205" s="50">
        <f t="shared" si="338"/>
        <v>0</v>
      </c>
      <c r="K205" s="50">
        <f t="shared" si="338"/>
        <v>0</v>
      </c>
      <c r="L205" s="50">
        <f t="shared" si="273"/>
        <v>0</v>
      </c>
      <c r="M205" s="50">
        <f t="shared" si="338"/>
        <v>148478830384</v>
      </c>
      <c r="N205" s="51">
        <f t="shared" si="303"/>
        <v>1.4483773817261196E-2</v>
      </c>
      <c r="O205" s="50">
        <f t="shared" si="338"/>
        <v>0</v>
      </c>
      <c r="P205" s="50">
        <f t="shared" si="338"/>
        <v>148478830384</v>
      </c>
      <c r="Q205" s="50">
        <f t="shared" si="338"/>
        <v>0</v>
      </c>
      <c r="R205" s="50">
        <f t="shared" si="338"/>
        <v>148478830384</v>
      </c>
      <c r="S205" s="50">
        <f t="shared" si="338"/>
        <v>0</v>
      </c>
      <c r="T205" s="50">
        <f t="shared" si="338"/>
        <v>0</v>
      </c>
      <c r="U205" s="50">
        <f t="shared" si="338"/>
        <v>20190328806</v>
      </c>
      <c r="V205" s="50">
        <f t="shared" si="339"/>
        <v>128288501578</v>
      </c>
      <c r="W205" s="50">
        <f t="shared" si="339"/>
        <v>20190328806</v>
      </c>
      <c r="X205" s="50">
        <f t="shared" si="339"/>
        <v>0</v>
      </c>
      <c r="Y205" s="52">
        <f t="shared" si="333"/>
        <v>1</v>
      </c>
      <c r="Z205" s="52">
        <f t="shared" si="334"/>
        <v>0.13598119512245094</v>
      </c>
      <c r="AA205" s="52">
        <f t="shared" si="335"/>
        <v>0.13598119512245094</v>
      </c>
      <c r="AB205" s="52">
        <f t="shared" si="336"/>
        <v>0.13598119512245094</v>
      </c>
      <c r="AC205" s="53">
        <f t="shared" si="337"/>
        <v>1</v>
      </c>
    </row>
    <row r="206" spans="1:29" ht="42" customHeight="1" x14ac:dyDescent="0.25">
      <c r="A206" s="46" t="s">
        <v>353</v>
      </c>
      <c r="B206" s="47" t="s">
        <v>38</v>
      </c>
      <c r="C206" s="47">
        <v>10</v>
      </c>
      <c r="D206" s="47" t="s">
        <v>39</v>
      </c>
      <c r="E206" s="105" t="s">
        <v>267</v>
      </c>
      <c r="F206" s="50">
        <f t="shared" si="338"/>
        <v>148478830384</v>
      </c>
      <c r="G206" s="50">
        <f t="shared" si="338"/>
        <v>0</v>
      </c>
      <c r="H206" s="50">
        <f t="shared" si="338"/>
        <v>0</v>
      </c>
      <c r="I206" s="50">
        <f t="shared" si="338"/>
        <v>0</v>
      </c>
      <c r="J206" s="50">
        <f t="shared" si="338"/>
        <v>0</v>
      </c>
      <c r="K206" s="50">
        <f t="shared" si="338"/>
        <v>0</v>
      </c>
      <c r="L206" s="50">
        <f t="shared" si="273"/>
        <v>0</v>
      </c>
      <c r="M206" s="50">
        <f t="shared" si="338"/>
        <v>148478830384</v>
      </c>
      <c r="N206" s="51">
        <f t="shared" si="303"/>
        <v>1.4483773817261196E-2</v>
      </c>
      <c r="O206" s="50">
        <f t="shared" si="338"/>
        <v>0</v>
      </c>
      <c r="P206" s="50">
        <f t="shared" si="338"/>
        <v>148478830384</v>
      </c>
      <c r="Q206" s="50">
        <f t="shared" si="338"/>
        <v>0</v>
      </c>
      <c r="R206" s="50">
        <f t="shared" si="338"/>
        <v>148478830384</v>
      </c>
      <c r="S206" s="50">
        <f t="shared" si="338"/>
        <v>0</v>
      </c>
      <c r="T206" s="50">
        <f t="shared" si="338"/>
        <v>0</v>
      </c>
      <c r="U206" s="50">
        <f t="shared" si="338"/>
        <v>20190328806</v>
      </c>
      <c r="V206" s="50">
        <f t="shared" si="339"/>
        <v>128288501578</v>
      </c>
      <c r="W206" s="50">
        <f t="shared" si="339"/>
        <v>20190328806</v>
      </c>
      <c r="X206" s="50">
        <f t="shared" si="339"/>
        <v>0</v>
      </c>
      <c r="Y206" s="52">
        <f t="shared" si="333"/>
        <v>1</v>
      </c>
      <c r="Z206" s="52">
        <f t="shared" si="334"/>
        <v>0.13598119512245094</v>
      </c>
      <c r="AA206" s="52">
        <f t="shared" si="335"/>
        <v>0.13598119512245094</v>
      </c>
      <c r="AB206" s="52">
        <f t="shared" si="336"/>
        <v>0.13598119512245094</v>
      </c>
      <c r="AC206" s="53">
        <f t="shared" si="337"/>
        <v>1</v>
      </c>
    </row>
    <row r="207" spans="1:29" ht="42" customHeight="1" x14ac:dyDescent="0.25">
      <c r="A207" s="54" t="s">
        <v>354</v>
      </c>
      <c r="B207" s="55" t="s">
        <v>38</v>
      </c>
      <c r="C207" s="55">
        <v>10</v>
      </c>
      <c r="D207" s="55" t="s">
        <v>39</v>
      </c>
      <c r="E207" s="69" t="s">
        <v>262</v>
      </c>
      <c r="F207" s="57">
        <v>148478830384</v>
      </c>
      <c r="G207" s="57">
        <v>0</v>
      </c>
      <c r="H207" s="57">
        <v>0</v>
      </c>
      <c r="I207" s="57">
        <v>0</v>
      </c>
      <c r="J207" s="57">
        <v>0</v>
      </c>
      <c r="K207" s="57">
        <v>0</v>
      </c>
      <c r="L207" s="57">
        <f t="shared" si="273"/>
        <v>0</v>
      </c>
      <c r="M207" s="58">
        <f>+F207+L207</f>
        <v>148478830384</v>
      </c>
      <c r="N207" s="59">
        <f t="shared" si="303"/>
        <v>1.4483773817261196E-2</v>
      </c>
      <c r="O207" s="57">
        <v>0</v>
      </c>
      <c r="P207" s="57">
        <v>148478830384</v>
      </c>
      <c r="Q207" s="57">
        <f t="shared" ref="Q207" si="340">M207-P207</f>
        <v>0</v>
      </c>
      <c r="R207" s="109">
        <v>148478830384</v>
      </c>
      <c r="S207" s="57">
        <f t="shared" ref="S207" si="341">+M207-R207</f>
        <v>0</v>
      </c>
      <c r="T207" s="57">
        <f>P207-R207</f>
        <v>0</v>
      </c>
      <c r="U207" s="109">
        <v>20190328806</v>
      </c>
      <c r="V207" s="57">
        <f t="shared" ref="V207" si="342">+R207-U207</f>
        <v>128288501578</v>
      </c>
      <c r="W207" s="109">
        <v>20190328806</v>
      </c>
      <c r="X207" s="60">
        <f t="shared" ref="X207" si="343">+U207-W207</f>
        <v>0</v>
      </c>
      <c r="Y207" s="61">
        <f t="shared" si="333"/>
        <v>1</v>
      </c>
      <c r="Z207" s="61">
        <f t="shared" si="334"/>
        <v>0.13598119512245094</v>
      </c>
      <c r="AA207" s="61">
        <f t="shared" si="335"/>
        <v>0.13598119512245094</v>
      </c>
      <c r="AB207" s="61">
        <f t="shared" si="336"/>
        <v>0.13598119512245094</v>
      </c>
      <c r="AC207" s="62">
        <f t="shared" si="337"/>
        <v>1</v>
      </c>
    </row>
    <row r="208" spans="1:29" ht="94.5" customHeight="1" x14ac:dyDescent="0.25">
      <c r="A208" s="46" t="s">
        <v>355</v>
      </c>
      <c r="B208" s="47" t="s">
        <v>38</v>
      </c>
      <c r="C208" s="47">
        <v>10</v>
      </c>
      <c r="D208" s="47" t="s">
        <v>39</v>
      </c>
      <c r="E208" s="105" t="s">
        <v>356</v>
      </c>
      <c r="F208" s="50">
        <f t="shared" ref="F208:U210" si="344">+F209</f>
        <v>440897072997</v>
      </c>
      <c r="G208" s="50">
        <f t="shared" si="344"/>
        <v>0</v>
      </c>
      <c r="H208" s="50">
        <f t="shared" si="344"/>
        <v>0</v>
      </c>
      <c r="I208" s="50">
        <f t="shared" si="344"/>
        <v>0</v>
      </c>
      <c r="J208" s="50">
        <f t="shared" si="344"/>
        <v>0</v>
      </c>
      <c r="K208" s="50">
        <f t="shared" si="344"/>
        <v>0</v>
      </c>
      <c r="L208" s="50">
        <f t="shared" si="273"/>
        <v>0</v>
      </c>
      <c r="M208" s="50">
        <f t="shared" si="344"/>
        <v>440897072997</v>
      </c>
      <c r="N208" s="51">
        <f t="shared" si="303"/>
        <v>4.3008511485885081E-2</v>
      </c>
      <c r="O208" s="50">
        <f t="shared" si="344"/>
        <v>0</v>
      </c>
      <c r="P208" s="50">
        <f t="shared" si="344"/>
        <v>440897072997</v>
      </c>
      <c r="Q208" s="50">
        <f t="shared" si="338"/>
        <v>0</v>
      </c>
      <c r="R208" s="50">
        <f t="shared" si="344"/>
        <v>440897072997</v>
      </c>
      <c r="S208" s="50">
        <f t="shared" si="344"/>
        <v>0</v>
      </c>
      <c r="T208" s="50">
        <f t="shared" si="344"/>
        <v>0</v>
      </c>
      <c r="U208" s="50">
        <f t="shared" si="344"/>
        <v>91537433236</v>
      </c>
      <c r="V208" s="50">
        <f t="shared" ref="P208:X210" si="345">+V209</f>
        <v>349359639761</v>
      </c>
      <c r="W208" s="50">
        <f t="shared" si="345"/>
        <v>91537433236</v>
      </c>
      <c r="X208" s="50">
        <f t="shared" si="345"/>
        <v>0</v>
      </c>
      <c r="Y208" s="52">
        <f t="shared" si="333"/>
        <v>1</v>
      </c>
      <c r="Z208" s="52">
        <f t="shared" si="334"/>
        <v>0.20761633234209032</v>
      </c>
      <c r="AA208" s="52">
        <f t="shared" si="335"/>
        <v>0.20761633234209032</v>
      </c>
      <c r="AB208" s="52">
        <f t="shared" si="336"/>
        <v>0.20761633234209032</v>
      </c>
      <c r="AC208" s="53">
        <f t="shared" si="337"/>
        <v>1</v>
      </c>
    </row>
    <row r="209" spans="1:29" ht="78" customHeight="1" x14ac:dyDescent="0.25">
      <c r="A209" s="46" t="s">
        <v>357</v>
      </c>
      <c r="B209" s="47" t="s">
        <v>38</v>
      </c>
      <c r="C209" s="47">
        <v>10</v>
      </c>
      <c r="D209" s="47" t="s">
        <v>39</v>
      </c>
      <c r="E209" s="105" t="s">
        <v>258</v>
      </c>
      <c r="F209" s="50">
        <f t="shared" si="344"/>
        <v>440897072997</v>
      </c>
      <c r="G209" s="50">
        <f t="shared" si="344"/>
        <v>0</v>
      </c>
      <c r="H209" s="50">
        <f t="shared" si="344"/>
        <v>0</v>
      </c>
      <c r="I209" s="50">
        <f t="shared" si="344"/>
        <v>0</v>
      </c>
      <c r="J209" s="50">
        <f t="shared" si="344"/>
        <v>0</v>
      </c>
      <c r="K209" s="50">
        <f t="shared" si="344"/>
        <v>0</v>
      </c>
      <c r="L209" s="50">
        <f t="shared" si="273"/>
        <v>0</v>
      </c>
      <c r="M209" s="50">
        <f t="shared" si="344"/>
        <v>440897072997</v>
      </c>
      <c r="N209" s="51">
        <f t="shared" si="303"/>
        <v>4.3008511485885081E-2</v>
      </c>
      <c r="O209" s="50">
        <f t="shared" si="344"/>
        <v>0</v>
      </c>
      <c r="P209" s="50">
        <f t="shared" si="345"/>
        <v>440897072997</v>
      </c>
      <c r="Q209" s="50">
        <f t="shared" si="338"/>
        <v>0</v>
      </c>
      <c r="R209" s="50">
        <f t="shared" si="345"/>
        <v>440897072997</v>
      </c>
      <c r="S209" s="50">
        <f t="shared" si="345"/>
        <v>0</v>
      </c>
      <c r="T209" s="50">
        <f t="shared" si="345"/>
        <v>0</v>
      </c>
      <c r="U209" s="50">
        <f t="shared" si="344"/>
        <v>91537433236</v>
      </c>
      <c r="V209" s="50">
        <f t="shared" si="345"/>
        <v>349359639761</v>
      </c>
      <c r="W209" s="50">
        <f t="shared" si="345"/>
        <v>91537433236</v>
      </c>
      <c r="X209" s="50">
        <f t="shared" si="345"/>
        <v>0</v>
      </c>
      <c r="Y209" s="52">
        <f t="shared" si="333"/>
        <v>1</v>
      </c>
      <c r="Z209" s="52">
        <f t="shared" si="334"/>
        <v>0.20761633234209032</v>
      </c>
      <c r="AA209" s="52">
        <f t="shared" si="335"/>
        <v>0.20761633234209032</v>
      </c>
      <c r="AB209" s="52">
        <f t="shared" si="336"/>
        <v>0.20761633234209032</v>
      </c>
      <c r="AC209" s="53">
        <f t="shared" si="337"/>
        <v>1</v>
      </c>
    </row>
    <row r="210" spans="1:29" ht="42" customHeight="1" x14ac:dyDescent="0.25">
      <c r="A210" s="46" t="s">
        <v>358</v>
      </c>
      <c r="B210" s="47" t="s">
        <v>38</v>
      </c>
      <c r="C210" s="47">
        <v>10</v>
      </c>
      <c r="D210" s="47" t="s">
        <v>39</v>
      </c>
      <c r="E210" s="48" t="s">
        <v>267</v>
      </c>
      <c r="F210" s="50">
        <f t="shared" si="344"/>
        <v>440897072997</v>
      </c>
      <c r="G210" s="50">
        <f t="shared" si="344"/>
        <v>0</v>
      </c>
      <c r="H210" s="50">
        <f t="shared" si="344"/>
        <v>0</v>
      </c>
      <c r="I210" s="50">
        <f t="shared" si="344"/>
        <v>0</v>
      </c>
      <c r="J210" s="50">
        <f t="shared" si="344"/>
        <v>0</v>
      </c>
      <c r="K210" s="50">
        <f t="shared" si="344"/>
        <v>0</v>
      </c>
      <c r="L210" s="50">
        <f t="shared" si="273"/>
        <v>0</v>
      </c>
      <c r="M210" s="50">
        <f t="shared" si="344"/>
        <v>440897072997</v>
      </c>
      <c r="N210" s="51">
        <f t="shared" si="303"/>
        <v>4.3008511485885081E-2</v>
      </c>
      <c r="O210" s="50">
        <f t="shared" si="344"/>
        <v>0</v>
      </c>
      <c r="P210" s="50">
        <f t="shared" si="345"/>
        <v>440897072997</v>
      </c>
      <c r="Q210" s="50">
        <f t="shared" si="338"/>
        <v>0</v>
      </c>
      <c r="R210" s="50">
        <f t="shared" si="345"/>
        <v>440897072997</v>
      </c>
      <c r="S210" s="50">
        <f t="shared" si="345"/>
        <v>0</v>
      </c>
      <c r="T210" s="50">
        <f t="shared" si="345"/>
        <v>0</v>
      </c>
      <c r="U210" s="50">
        <f t="shared" si="344"/>
        <v>91537433236</v>
      </c>
      <c r="V210" s="50">
        <f t="shared" si="345"/>
        <v>349359639761</v>
      </c>
      <c r="W210" s="50">
        <f t="shared" si="345"/>
        <v>91537433236</v>
      </c>
      <c r="X210" s="50">
        <f t="shared" si="345"/>
        <v>0</v>
      </c>
      <c r="Y210" s="52">
        <f t="shared" si="333"/>
        <v>1</v>
      </c>
      <c r="Z210" s="52">
        <f t="shared" si="334"/>
        <v>0.20761633234209032</v>
      </c>
      <c r="AA210" s="52">
        <f t="shared" si="335"/>
        <v>0.20761633234209032</v>
      </c>
      <c r="AB210" s="52">
        <f t="shared" si="336"/>
        <v>0.20761633234209032</v>
      </c>
      <c r="AC210" s="53">
        <f t="shared" si="337"/>
        <v>1</v>
      </c>
    </row>
    <row r="211" spans="1:29" ht="42" customHeight="1" x14ac:dyDescent="0.25">
      <c r="A211" s="54" t="s">
        <v>359</v>
      </c>
      <c r="B211" s="55" t="s">
        <v>38</v>
      </c>
      <c r="C211" s="55">
        <v>10</v>
      </c>
      <c r="D211" s="55" t="s">
        <v>39</v>
      </c>
      <c r="E211" s="69" t="s">
        <v>262</v>
      </c>
      <c r="F211" s="57">
        <v>440897072997</v>
      </c>
      <c r="G211" s="57">
        <v>0</v>
      </c>
      <c r="H211" s="57">
        <v>0</v>
      </c>
      <c r="I211" s="57">
        <v>0</v>
      </c>
      <c r="J211" s="57">
        <v>0</v>
      </c>
      <c r="K211" s="57">
        <v>0</v>
      </c>
      <c r="L211" s="57">
        <f t="shared" si="273"/>
        <v>0</v>
      </c>
      <c r="M211" s="58">
        <f>+F211+L211</f>
        <v>440897072997</v>
      </c>
      <c r="N211" s="59">
        <f t="shared" si="303"/>
        <v>4.3008511485885081E-2</v>
      </c>
      <c r="O211" s="57">
        <v>0</v>
      </c>
      <c r="P211" s="57">
        <v>440897072997</v>
      </c>
      <c r="Q211" s="57">
        <f t="shared" ref="Q211" si="346">M211-P211</f>
        <v>0</v>
      </c>
      <c r="R211" s="109">
        <v>440897072997</v>
      </c>
      <c r="S211" s="57">
        <f t="shared" ref="S211" si="347">+M211-R211</f>
        <v>0</v>
      </c>
      <c r="T211" s="57">
        <f>P211-R211</f>
        <v>0</v>
      </c>
      <c r="U211" s="109">
        <v>91537433236</v>
      </c>
      <c r="V211" s="57">
        <f t="shared" ref="V211" si="348">+R211-U211</f>
        <v>349359639761</v>
      </c>
      <c r="W211" s="109">
        <v>91537433236</v>
      </c>
      <c r="X211" s="60">
        <f t="shared" ref="X211" si="349">+U211-W211</f>
        <v>0</v>
      </c>
      <c r="Y211" s="61">
        <f t="shared" si="333"/>
        <v>1</v>
      </c>
      <c r="Z211" s="61">
        <f t="shared" si="334"/>
        <v>0.20761633234209032</v>
      </c>
      <c r="AA211" s="61">
        <f t="shared" si="335"/>
        <v>0.20761633234209032</v>
      </c>
      <c r="AB211" s="61">
        <f t="shared" si="336"/>
        <v>0.20761633234209032</v>
      </c>
      <c r="AC211" s="62">
        <f t="shared" si="337"/>
        <v>1</v>
      </c>
    </row>
    <row r="212" spans="1:29" ht="75.75" customHeight="1" x14ac:dyDescent="0.25">
      <c r="A212" s="46" t="s">
        <v>360</v>
      </c>
      <c r="B212" s="47" t="s">
        <v>38</v>
      </c>
      <c r="C212" s="47">
        <v>10</v>
      </c>
      <c r="D212" s="47" t="s">
        <v>39</v>
      </c>
      <c r="E212" s="105" t="s">
        <v>361</v>
      </c>
      <c r="F212" s="50">
        <f t="shared" ref="F212:U218" si="350">+F213</f>
        <v>80015521846</v>
      </c>
      <c r="G212" s="50">
        <f t="shared" si="350"/>
        <v>0</v>
      </c>
      <c r="H212" s="50">
        <f t="shared" si="350"/>
        <v>0</v>
      </c>
      <c r="I212" s="50">
        <f t="shared" si="350"/>
        <v>0</v>
      </c>
      <c r="J212" s="50">
        <f t="shared" si="350"/>
        <v>0</v>
      </c>
      <c r="K212" s="50">
        <f t="shared" si="350"/>
        <v>0</v>
      </c>
      <c r="L212" s="50">
        <f t="shared" si="273"/>
        <v>0</v>
      </c>
      <c r="M212" s="50">
        <f t="shared" si="350"/>
        <v>80015521846</v>
      </c>
      <c r="N212" s="51">
        <f t="shared" si="303"/>
        <v>7.8053330383216117E-3</v>
      </c>
      <c r="O212" s="50">
        <f t="shared" si="350"/>
        <v>0</v>
      </c>
      <c r="P212" s="50">
        <f t="shared" si="350"/>
        <v>80015521846</v>
      </c>
      <c r="Q212" s="50">
        <f t="shared" si="350"/>
        <v>0</v>
      </c>
      <c r="R212" s="50">
        <f t="shared" si="350"/>
        <v>80015521846</v>
      </c>
      <c r="S212" s="50">
        <f t="shared" si="350"/>
        <v>0</v>
      </c>
      <c r="T212" s="50">
        <f t="shared" si="350"/>
        <v>0</v>
      </c>
      <c r="U212" s="50">
        <f t="shared" si="350"/>
        <v>16817128222</v>
      </c>
      <c r="V212" s="50">
        <f t="shared" ref="V212:X214" si="351">+V213</f>
        <v>63198393624</v>
      </c>
      <c r="W212" s="50">
        <f t="shared" si="351"/>
        <v>16817128222</v>
      </c>
      <c r="X212" s="50">
        <f t="shared" si="351"/>
        <v>0</v>
      </c>
      <c r="Y212" s="52">
        <f t="shared" si="333"/>
        <v>1</v>
      </c>
      <c r="Z212" s="52">
        <f t="shared" si="334"/>
        <v>0.21017332430033628</v>
      </c>
      <c r="AA212" s="52">
        <f t="shared" si="335"/>
        <v>0.21017332430033628</v>
      </c>
      <c r="AB212" s="52">
        <f t="shared" si="336"/>
        <v>0.21017332430033628</v>
      </c>
      <c r="AC212" s="53">
        <f t="shared" si="337"/>
        <v>1</v>
      </c>
    </row>
    <row r="213" spans="1:29" ht="75.75" customHeight="1" x14ac:dyDescent="0.25">
      <c r="A213" s="46" t="s">
        <v>362</v>
      </c>
      <c r="B213" s="47" t="s">
        <v>38</v>
      </c>
      <c r="C213" s="47">
        <v>10</v>
      </c>
      <c r="D213" s="47" t="s">
        <v>39</v>
      </c>
      <c r="E213" s="105" t="s">
        <v>258</v>
      </c>
      <c r="F213" s="50">
        <f t="shared" si="350"/>
        <v>80015521846</v>
      </c>
      <c r="G213" s="50">
        <f t="shared" si="350"/>
        <v>0</v>
      </c>
      <c r="H213" s="50">
        <f t="shared" si="350"/>
        <v>0</v>
      </c>
      <c r="I213" s="50">
        <f t="shared" si="350"/>
        <v>0</v>
      </c>
      <c r="J213" s="50">
        <f t="shared" si="350"/>
        <v>0</v>
      </c>
      <c r="K213" s="50">
        <f t="shared" si="350"/>
        <v>0</v>
      </c>
      <c r="L213" s="50">
        <f t="shared" si="273"/>
        <v>0</v>
      </c>
      <c r="M213" s="50">
        <f t="shared" si="350"/>
        <v>80015521846</v>
      </c>
      <c r="N213" s="51">
        <f t="shared" si="303"/>
        <v>7.8053330383216117E-3</v>
      </c>
      <c r="O213" s="50">
        <f t="shared" si="350"/>
        <v>0</v>
      </c>
      <c r="P213" s="50">
        <f t="shared" si="350"/>
        <v>80015521846</v>
      </c>
      <c r="Q213" s="50">
        <f t="shared" si="350"/>
        <v>0</v>
      </c>
      <c r="R213" s="50">
        <f t="shared" si="350"/>
        <v>80015521846</v>
      </c>
      <c r="S213" s="50">
        <f t="shared" si="350"/>
        <v>0</v>
      </c>
      <c r="T213" s="50">
        <f t="shared" si="350"/>
        <v>0</v>
      </c>
      <c r="U213" s="50">
        <f t="shared" si="350"/>
        <v>16817128222</v>
      </c>
      <c r="V213" s="50">
        <f t="shared" si="351"/>
        <v>63198393624</v>
      </c>
      <c r="W213" s="50">
        <f t="shared" si="351"/>
        <v>16817128222</v>
      </c>
      <c r="X213" s="50">
        <f t="shared" si="351"/>
        <v>0</v>
      </c>
      <c r="Y213" s="52">
        <f t="shared" si="333"/>
        <v>1</v>
      </c>
      <c r="Z213" s="52">
        <f t="shared" si="334"/>
        <v>0.21017332430033628</v>
      </c>
      <c r="AA213" s="52">
        <f t="shared" si="335"/>
        <v>0.21017332430033628</v>
      </c>
      <c r="AB213" s="52">
        <f t="shared" si="336"/>
        <v>0.21017332430033628</v>
      </c>
      <c r="AC213" s="53">
        <f t="shared" si="337"/>
        <v>1</v>
      </c>
    </row>
    <row r="214" spans="1:29" ht="42" customHeight="1" x14ac:dyDescent="0.25">
      <c r="A214" s="46" t="s">
        <v>363</v>
      </c>
      <c r="B214" s="47" t="s">
        <v>38</v>
      </c>
      <c r="C214" s="47">
        <v>10</v>
      </c>
      <c r="D214" s="47" t="s">
        <v>39</v>
      </c>
      <c r="E214" s="105" t="s">
        <v>267</v>
      </c>
      <c r="F214" s="50">
        <f t="shared" si="350"/>
        <v>80015521846</v>
      </c>
      <c r="G214" s="50">
        <f t="shared" si="350"/>
        <v>0</v>
      </c>
      <c r="H214" s="50">
        <f t="shared" si="350"/>
        <v>0</v>
      </c>
      <c r="I214" s="50">
        <f t="shared" si="350"/>
        <v>0</v>
      </c>
      <c r="J214" s="50">
        <f t="shared" si="350"/>
        <v>0</v>
      </c>
      <c r="K214" s="50">
        <f t="shared" si="350"/>
        <v>0</v>
      </c>
      <c r="L214" s="50">
        <f t="shared" si="273"/>
        <v>0</v>
      </c>
      <c r="M214" s="50">
        <f t="shared" si="350"/>
        <v>80015521846</v>
      </c>
      <c r="N214" s="51">
        <f t="shared" si="303"/>
        <v>7.8053330383216117E-3</v>
      </c>
      <c r="O214" s="50">
        <f t="shared" si="350"/>
        <v>0</v>
      </c>
      <c r="P214" s="50">
        <f t="shared" si="350"/>
        <v>80015521846</v>
      </c>
      <c r="Q214" s="50">
        <f t="shared" si="350"/>
        <v>0</v>
      </c>
      <c r="R214" s="50">
        <f t="shared" si="350"/>
        <v>80015521846</v>
      </c>
      <c r="S214" s="50">
        <f t="shared" si="350"/>
        <v>0</v>
      </c>
      <c r="T214" s="50">
        <f t="shared" si="350"/>
        <v>0</v>
      </c>
      <c r="U214" s="50">
        <f t="shared" si="350"/>
        <v>16817128222</v>
      </c>
      <c r="V214" s="50">
        <f t="shared" si="351"/>
        <v>63198393624</v>
      </c>
      <c r="W214" s="50">
        <f t="shared" si="351"/>
        <v>16817128222</v>
      </c>
      <c r="X214" s="50">
        <f t="shared" si="351"/>
        <v>0</v>
      </c>
      <c r="Y214" s="52">
        <f t="shared" si="333"/>
        <v>1</v>
      </c>
      <c r="Z214" s="52">
        <f t="shared" si="334"/>
        <v>0.21017332430033628</v>
      </c>
      <c r="AA214" s="52">
        <f t="shared" si="335"/>
        <v>0.21017332430033628</v>
      </c>
      <c r="AB214" s="52">
        <f t="shared" si="336"/>
        <v>0.21017332430033628</v>
      </c>
      <c r="AC214" s="53">
        <f t="shared" si="337"/>
        <v>1</v>
      </c>
    </row>
    <row r="215" spans="1:29" ht="42" customHeight="1" x14ac:dyDescent="0.25">
      <c r="A215" s="54" t="s">
        <v>364</v>
      </c>
      <c r="B215" s="55" t="s">
        <v>38</v>
      </c>
      <c r="C215" s="55">
        <v>10</v>
      </c>
      <c r="D215" s="55" t="s">
        <v>39</v>
      </c>
      <c r="E215" s="69" t="s">
        <v>262</v>
      </c>
      <c r="F215" s="57">
        <v>80015521846</v>
      </c>
      <c r="G215" s="57">
        <v>0</v>
      </c>
      <c r="H215" s="57">
        <v>0</v>
      </c>
      <c r="I215" s="57">
        <v>0</v>
      </c>
      <c r="J215" s="57">
        <v>0</v>
      </c>
      <c r="K215" s="57">
        <v>0</v>
      </c>
      <c r="L215" s="57">
        <f t="shared" si="273"/>
        <v>0</v>
      </c>
      <c r="M215" s="58">
        <f>+F215+L215</f>
        <v>80015521846</v>
      </c>
      <c r="N215" s="59">
        <f t="shared" si="303"/>
        <v>7.8053330383216117E-3</v>
      </c>
      <c r="O215" s="57">
        <v>0</v>
      </c>
      <c r="P215" s="57">
        <v>80015521846</v>
      </c>
      <c r="Q215" s="57">
        <f t="shared" ref="Q215" si="352">M215-P215</f>
        <v>0</v>
      </c>
      <c r="R215" s="109">
        <v>80015521846</v>
      </c>
      <c r="S215" s="57">
        <f t="shared" ref="S215" si="353">+M215-R215</f>
        <v>0</v>
      </c>
      <c r="T215" s="57">
        <f>P215-R215</f>
        <v>0</v>
      </c>
      <c r="U215" s="109">
        <v>16817128222</v>
      </c>
      <c r="V215" s="57">
        <f t="shared" ref="V215" si="354">+R215-U215</f>
        <v>63198393624</v>
      </c>
      <c r="W215" s="109">
        <v>16817128222</v>
      </c>
      <c r="X215" s="60">
        <f t="shared" ref="X215" si="355">+U215-W215</f>
        <v>0</v>
      </c>
      <c r="Y215" s="61">
        <f t="shared" si="333"/>
        <v>1</v>
      </c>
      <c r="Z215" s="61">
        <f t="shared" si="334"/>
        <v>0.21017332430033628</v>
      </c>
      <c r="AA215" s="61">
        <f t="shared" si="335"/>
        <v>0.21017332430033628</v>
      </c>
      <c r="AB215" s="61">
        <f t="shared" si="336"/>
        <v>0.21017332430033628</v>
      </c>
      <c r="AC215" s="62">
        <f t="shared" si="337"/>
        <v>1</v>
      </c>
    </row>
    <row r="216" spans="1:29" ht="67.5" customHeight="1" x14ac:dyDescent="0.25">
      <c r="A216" s="46" t="s">
        <v>365</v>
      </c>
      <c r="B216" s="115" t="s">
        <v>38</v>
      </c>
      <c r="C216" s="47">
        <v>10</v>
      </c>
      <c r="D216" s="47" t="s">
        <v>39</v>
      </c>
      <c r="E216" s="105" t="s">
        <v>366</v>
      </c>
      <c r="F216" s="50">
        <f t="shared" ref="F216:U218" si="356">+F217</f>
        <v>46376806594</v>
      </c>
      <c r="G216" s="50">
        <f t="shared" si="356"/>
        <v>0</v>
      </c>
      <c r="H216" s="50">
        <f t="shared" si="356"/>
        <v>0</v>
      </c>
      <c r="I216" s="50">
        <f t="shared" si="356"/>
        <v>0</v>
      </c>
      <c r="J216" s="50">
        <f t="shared" si="356"/>
        <v>0</v>
      </c>
      <c r="K216" s="50">
        <f t="shared" si="356"/>
        <v>0</v>
      </c>
      <c r="L216" s="50">
        <f t="shared" si="273"/>
        <v>0</v>
      </c>
      <c r="M216" s="50">
        <f t="shared" si="356"/>
        <v>46376806594</v>
      </c>
      <c r="N216" s="51">
        <f t="shared" si="303"/>
        <v>4.523952507823276E-3</v>
      </c>
      <c r="O216" s="50">
        <f t="shared" si="356"/>
        <v>0</v>
      </c>
      <c r="P216" s="50">
        <f t="shared" si="356"/>
        <v>42296642651</v>
      </c>
      <c r="Q216" s="50">
        <f t="shared" si="350"/>
        <v>4080163943</v>
      </c>
      <c r="R216" s="50">
        <f t="shared" si="356"/>
        <v>42277796712.07</v>
      </c>
      <c r="S216" s="50">
        <f t="shared" si="356"/>
        <v>4099009881.9300003</v>
      </c>
      <c r="T216" s="50">
        <f t="shared" si="356"/>
        <v>18845938.930000305</v>
      </c>
      <c r="U216" s="50">
        <f t="shared" si="356"/>
        <v>1908618927.0699999</v>
      </c>
      <c r="V216" s="50">
        <f t="shared" ref="V216:X218" si="357">+V217</f>
        <v>40369177785</v>
      </c>
      <c r="W216" s="50">
        <f t="shared" si="357"/>
        <v>1908618927.0699999</v>
      </c>
      <c r="X216" s="50">
        <f t="shared" si="357"/>
        <v>0</v>
      </c>
      <c r="Y216" s="52">
        <f t="shared" si="333"/>
        <v>0.91161508989149953</v>
      </c>
      <c r="Z216" s="52">
        <f t="shared" si="334"/>
        <v>4.1154600052107242E-2</v>
      </c>
      <c r="AA216" s="52">
        <f t="shared" si="335"/>
        <v>4.1154600052107242E-2</v>
      </c>
      <c r="AB216" s="52">
        <f t="shared" si="336"/>
        <v>4.5144711302448341E-2</v>
      </c>
      <c r="AC216" s="53">
        <f t="shared" si="337"/>
        <v>1</v>
      </c>
    </row>
    <row r="217" spans="1:29" ht="67.5" customHeight="1" x14ac:dyDescent="0.25">
      <c r="A217" s="46" t="s">
        <v>367</v>
      </c>
      <c r="B217" s="115" t="s">
        <v>38</v>
      </c>
      <c r="C217" s="47">
        <v>10</v>
      </c>
      <c r="D217" s="47" t="s">
        <v>39</v>
      </c>
      <c r="E217" s="105" t="s">
        <v>258</v>
      </c>
      <c r="F217" s="50">
        <f t="shared" si="356"/>
        <v>46376806594</v>
      </c>
      <c r="G217" s="50">
        <f t="shared" si="356"/>
        <v>0</v>
      </c>
      <c r="H217" s="50">
        <f t="shared" si="356"/>
        <v>0</v>
      </c>
      <c r="I217" s="50">
        <f t="shared" si="356"/>
        <v>0</v>
      </c>
      <c r="J217" s="50">
        <f t="shared" si="356"/>
        <v>0</v>
      </c>
      <c r="K217" s="50">
        <f t="shared" si="356"/>
        <v>0</v>
      </c>
      <c r="L217" s="50">
        <f t="shared" si="273"/>
        <v>0</v>
      </c>
      <c r="M217" s="50">
        <f t="shared" si="356"/>
        <v>46376806594</v>
      </c>
      <c r="N217" s="51">
        <f t="shared" si="303"/>
        <v>4.523952507823276E-3</v>
      </c>
      <c r="O217" s="50">
        <f t="shared" si="356"/>
        <v>0</v>
      </c>
      <c r="P217" s="50">
        <f t="shared" si="356"/>
        <v>42296642651</v>
      </c>
      <c r="Q217" s="50">
        <f t="shared" si="350"/>
        <v>4080163943</v>
      </c>
      <c r="R217" s="50">
        <f t="shared" si="356"/>
        <v>42277796712.07</v>
      </c>
      <c r="S217" s="50">
        <f t="shared" si="356"/>
        <v>4099009881.9300003</v>
      </c>
      <c r="T217" s="50">
        <f t="shared" si="356"/>
        <v>18845938.930000305</v>
      </c>
      <c r="U217" s="50">
        <f t="shared" si="356"/>
        <v>1908618927.0699999</v>
      </c>
      <c r="V217" s="50">
        <f t="shared" si="357"/>
        <v>40369177785</v>
      </c>
      <c r="W217" s="50">
        <f t="shared" si="357"/>
        <v>1908618927.0699999</v>
      </c>
      <c r="X217" s="50">
        <f t="shared" si="357"/>
        <v>0</v>
      </c>
      <c r="Y217" s="52">
        <f t="shared" si="333"/>
        <v>0.91161508989149953</v>
      </c>
      <c r="Z217" s="52">
        <f t="shared" si="334"/>
        <v>4.1154600052107242E-2</v>
      </c>
      <c r="AA217" s="52">
        <f t="shared" si="335"/>
        <v>4.1154600052107242E-2</v>
      </c>
      <c r="AB217" s="52">
        <f t="shared" si="336"/>
        <v>4.5144711302448341E-2</v>
      </c>
      <c r="AC217" s="53">
        <f t="shared" si="337"/>
        <v>1</v>
      </c>
    </row>
    <row r="218" spans="1:29" ht="41.25" customHeight="1" x14ac:dyDescent="0.25">
      <c r="A218" s="46" t="s">
        <v>368</v>
      </c>
      <c r="B218" s="115" t="s">
        <v>38</v>
      </c>
      <c r="C218" s="47">
        <v>10</v>
      </c>
      <c r="D218" s="47" t="s">
        <v>39</v>
      </c>
      <c r="E218" s="48" t="s">
        <v>267</v>
      </c>
      <c r="F218" s="50">
        <f t="shared" si="356"/>
        <v>46376806594</v>
      </c>
      <c r="G218" s="50">
        <f t="shared" si="356"/>
        <v>0</v>
      </c>
      <c r="H218" s="50">
        <f t="shared" si="356"/>
        <v>0</v>
      </c>
      <c r="I218" s="50">
        <f t="shared" si="356"/>
        <v>0</v>
      </c>
      <c r="J218" s="50">
        <f t="shared" si="356"/>
        <v>0</v>
      </c>
      <c r="K218" s="50">
        <f t="shared" si="356"/>
        <v>0</v>
      </c>
      <c r="L218" s="50">
        <f t="shared" si="273"/>
        <v>0</v>
      </c>
      <c r="M218" s="50">
        <f t="shared" si="356"/>
        <v>46376806594</v>
      </c>
      <c r="N218" s="51">
        <f t="shared" si="303"/>
        <v>4.523952507823276E-3</v>
      </c>
      <c r="O218" s="50">
        <f t="shared" si="356"/>
        <v>0</v>
      </c>
      <c r="P218" s="50">
        <f t="shared" si="356"/>
        <v>42296642651</v>
      </c>
      <c r="Q218" s="50">
        <f t="shared" si="350"/>
        <v>4080163943</v>
      </c>
      <c r="R218" s="50">
        <f t="shared" si="356"/>
        <v>42277796712.07</v>
      </c>
      <c r="S218" s="50">
        <f t="shared" si="356"/>
        <v>4099009881.9300003</v>
      </c>
      <c r="T218" s="50">
        <f t="shared" si="356"/>
        <v>18845938.930000305</v>
      </c>
      <c r="U218" s="50">
        <f t="shared" si="356"/>
        <v>1908618927.0699999</v>
      </c>
      <c r="V218" s="50">
        <f t="shared" si="357"/>
        <v>40369177785</v>
      </c>
      <c r="W218" s="50">
        <f t="shared" si="357"/>
        <v>1908618927.0699999</v>
      </c>
      <c r="X218" s="50">
        <f t="shared" si="357"/>
        <v>0</v>
      </c>
      <c r="Y218" s="52">
        <f t="shared" si="333"/>
        <v>0.91161508989149953</v>
      </c>
      <c r="Z218" s="52">
        <f t="shared" si="334"/>
        <v>4.1154600052107242E-2</v>
      </c>
      <c r="AA218" s="52">
        <f t="shared" si="335"/>
        <v>4.1154600052107242E-2</v>
      </c>
      <c r="AB218" s="52">
        <f t="shared" si="336"/>
        <v>4.5144711302448341E-2</v>
      </c>
      <c r="AC218" s="53">
        <f t="shared" si="337"/>
        <v>1</v>
      </c>
    </row>
    <row r="219" spans="1:29" ht="42" customHeight="1" x14ac:dyDescent="0.25">
      <c r="A219" s="54" t="s">
        <v>369</v>
      </c>
      <c r="B219" s="116" t="s">
        <v>38</v>
      </c>
      <c r="C219" s="55">
        <v>10</v>
      </c>
      <c r="D219" s="55" t="s">
        <v>39</v>
      </c>
      <c r="E219" s="69" t="s">
        <v>262</v>
      </c>
      <c r="F219" s="57">
        <v>46376806594</v>
      </c>
      <c r="G219" s="57">
        <v>0</v>
      </c>
      <c r="H219" s="57">
        <v>0</v>
      </c>
      <c r="I219" s="57">
        <v>0</v>
      </c>
      <c r="J219" s="57">
        <v>0</v>
      </c>
      <c r="K219" s="57">
        <v>0</v>
      </c>
      <c r="L219" s="57">
        <f t="shared" si="273"/>
        <v>0</v>
      </c>
      <c r="M219" s="58">
        <f>+F219+L219</f>
        <v>46376806594</v>
      </c>
      <c r="N219" s="59">
        <f t="shared" si="303"/>
        <v>4.523952507823276E-3</v>
      </c>
      <c r="O219" s="57">
        <v>0</v>
      </c>
      <c r="P219" s="57">
        <v>42296642651</v>
      </c>
      <c r="Q219" s="57">
        <f t="shared" ref="Q219" si="358">M219-P219</f>
        <v>4080163943</v>
      </c>
      <c r="R219" s="57">
        <v>42277796712.07</v>
      </c>
      <c r="S219" s="57">
        <f t="shared" ref="S219" si="359">+M219-R219</f>
        <v>4099009881.9300003</v>
      </c>
      <c r="T219" s="57">
        <f>P219-R219</f>
        <v>18845938.930000305</v>
      </c>
      <c r="U219" s="57">
        <v>1908618927.0699999</v>
      </c>
      <c r="V219" s="57">
        <f t="shared" ref="V219" si="360">+R219-U219</f>
        <v>40369177785</v>
      </c>
      <c r="W219" s="57">
        <v>1908618927.0699999</v>
      </c>
      <c r="X219" s="60">
        <f t="shared" ref="X219" si="361">+U219-W219</f>
        <v>0</v>
      </c>
      <c r="Y219" s="61">
        <f t="shared" si="333"/>
        <v>0.91161508989149953</v>
      </c>
      <c r="Z219" s="61">
        <f t="shared" si="334"/>
        <v>4.1154600052107242E-2</v>
      </c>
      <c r="AA219" s="61">
        <f t="shared" si="335"/>
        <v>4.1154600052107242E-2</v>
      </c>
      <c r="AB219" s="61">
        <f t="shared" si="336"/>
        <v>4.5144711302448341E-2</v>
      </c>
      <c r="AC219" s="62">
        <f t="shared" si="337"/>
        <v>1</v>
      </c>
    </row>
    <row r="220" spans="1:29" ht="88.5" customHeight="1" x14ac:dyDescent="0.25">
      <c r="A220" s="46" t="s">
        <v>370</v>
      </c>
      <c r="B220" s="115" t="s">
        <v>38</v>
      </c>
      <c r="C220" s="47">
        <v>10</v>
      </c>
      <c r="D220" s="47" t="s">
        <v>39</v>
      </c>
      <c r="E220" s="105" t="s">
        <v>371</v>
      </c>
      <c r="F220" s="50">
        <f t="shared" ref="F220:U222" si="362">+F221</f>
        <v>367475464543</v>
      </c>
      <c r="G220" s="50">
        <f t="shared" si="362"/>
        <v>0</v>
      </c>
      <c r="H220" s="50">
        <f t="shared" si="362"/>
        <v>0</v>
      </c>
      <c r="I220" s="50">
        <f t="shared" si="362"/>
        <v>0</v>
      </c>
      <c r="J220" s="50">
        <f t="shared" si="362"/>
        <v>0</v>
      </c>
      <c r="K220" s="50">
        <f t="shared" si="362"/>
        <v>0</v>
      </c>
      <c r="L220" s="50">
        <f t="shared" si="273"/>
        <v>0</v>
      </c>
      <c r="M220" s="50">
        <f t="shared" si="362"/>
        <v>367475464543</v>
      </c>
      <c r="N220" s="51">
        <f t="shared" si="303"/>
        <v>3.5846399773414035E-2</v>
      </c>
      <c r="O220" s="50">
        <f t="shared" si="362"/>
        <v>0</v>
      </c>
      <c r="P220" s="50">
        <f t="shared" si="362"/>
        <v>367475464543</v>
      </c>
      <c r="Q220" s="50">
        <f t="shared" si="362"/>
        <v>0</v>
      </c>
      <c r="R220" s="50">
        <f t="shared" si="362"/>
        <v>367475464543</v>
      </c>
      <c r="S220" s="50">
        <f t="shared" si="362"/>
        <v>0</v>
      </c>
      <c r="T220" s="50">
        <f t="shared" si="362"/>
        <v>0</v>
      </c>
      <c r="U220" s="50">
        <f t="shared" si="362"/>
        <v>0</v>
      </c>
      <c r="V220" s="50">
        <f t="shared" ref="V220:X222" si="363">+V221</f>
        <v>367475464543</v>
      </c>
      <c r="W220" s="50">
        <f t="shared" si="363"/>
        <v>0</v>
      </c>
      <c r="X220" s="50">
        <f t="shared" si="363"/>
        <v>0</v>
      </c>
      <c r="Y220" s="52">
        <f t="shared" si="333"/>
        <v>1</v>
      </c>
      <c r="Z220" s="52">
        <f t="shared" si="334"/>
        <v>0</v>
      </c>
      <c r="AA220" s="52">
        <f t="shared" si="335"/>
        <v>0</v>
      </c>
      <c r="AB220" s="52">
        <f t="shared" si="336"/>
        <v>0</v>
      </c>
      <c r="AC220" s="53" t="s">
        <v>41</v>
      </c>
    </row>
    <row r="221" spans="1:29" ht="83.25" customHeight="1" x14ac:dyDescent="0.25">
      <c r="A221" s="46" t="s">
        <v>372</v>
      </c>
      <c r="B221" s="115" t="s">
        <v>38</v>
      </c>
      <c r="C221" s="47">
        <v>10</v>
      </c>
      <c r="D221" s="47" t="s">
        <v>39</v>
      </c>
      <c r="E221" s="105" t="s">
        <v>258</v>
      </c>
      <c r="F221" s="50">
        <f t="shared" si="362"/>
        <v>367475464543</v>
      </c>
      <c r="G221" s="50">
        <f t="shared" si="362"/>
        <v>0</v>
      </c>
      <c r="H221" s="50">
        <f t="shared" si="362"/>
        <v>0</v>
      </c>
      <c r="I221" s="50">
        <f t="shared" si="362"/>
        <v>0</v>
      </c>
      <c r="J221" s="50">
        <f t="shared" si="362"/>
        <v>0</v>
      </c>
      <c r="K221" s="50">
        <f t="shared" si="362"/>
        <v>0</v>
      </c>
      <c r="L221" s="50">
        <f t="shared" si="273"/>
        <v>0</v>
      </c>
      <c r="M221" s="50">
        <f t="shared" si="362"/>
        <v>367475464543</v>
      </c>
      <c r="N221" s="51">
        <f t="shared" si="303"/>
        <v>3.5846399773414035E-2</v>
      </c>
      <c r="O221" s="50">
        <f t="shared" si="362"/>
        <v>0</v>
      </c>
      <c r="P221" s="50">
        <f t="shared" si="362"/>
        <v>367475464543</v>
      </c>
      <c r="Q221" s="50">
        <f t="shared" si="362"/>
        <v>0</v>
      </c>
      <c r="R221" s="50">
        <f t="shared" si="362"/>
        <v>367475464543</v>
      </c>
      <c r="S221" s="50">
        <f t="shared" si="362"/>
        <v>0</v>
      </c>
      <c r="T221" s="50">
        <f t="shared" si="362"/>
        <v>0</v>
      </c>
      <c r="U221" s="50">
        <f t="shared" si="362"/>
        <v>0</v>
      </c>
      <c r="V221" s="50">
        <f t="shared" si="363"/>
        <v>367475464543</v>
      </c>
      <c r="W221" s="50">
        <f t="shared" si="363"/>
        <v>0</v>
      </c>
      <c r="X221" s="50">
        <f t="shared" si="363"/>
        <v>0</v>
      </c>
      <c r="Y221" s="52">
        <f t="shared" si="333"/>
        <v>1</v>
      </c>
      <c r="Z221" s="52">
        <f t="shared" si="334"/>
        <v>0</v>
      </c>
      <c r="AA221" s="52">
        <f t="shared" si="335"/>
        <v>0</v>
      </c>
      <c r="AB221" s="52">
        <f t="shared" si="336"/>
        <v>0</v>
      </c>
      <c r="AC221" s="53" t="s">
        <v>41</v>
      </c>
    </row>
    <row r="222" spans="1:29" ht="42" customHeight="1" x14ac:dyDescent="0.25">
      <c r="A222" s="46" t="s">
        <v>373</v>
      </c>
      <c r="B222" s="115" t="s">
        <v>38</v>
      </c>
      <c r="C222" s="47">
        <v>10</v>
      </c>
      <c r="D222" s="47" t="s">
        <v>39</v>
      </c>
      <c r="E222" s="48" t="s">
        <v>267</v>
      </c>
      <c r="F222" s="50">
        <f t="shared" si="362"/>
        <v>367475464543</v>
      </c>
      <c r="G222" s="50">
        <f t="shared" si="362"/>
        <v>0</v>
      </c>
      <c r="H222" s="50">
        <f t="shared" si="362"/>
        <v>0</v>
      </c>
      <c r="I222" s="50">
        <f t="shared" si="362"/>
        <v>0</v>
      </c>
      <c r="J222" s="50">
        <f t="shared" si="362"/>
        <v>0</v>
      </c>
      <c r="K222" s="50">
        <f t="shared" si="362"/>
        <v>0</v>
      </c>
      <c r="L222" s="50">
        <f t="shared" si="273"/>
        <v>0</v>
      </c>
      <c r="M222" s="50">
        <f t="shared" si="362"/>
        <v>367475464543</v>
      </c>
      <c r="N222" s="51">
        <f t="shared" si="303"/>
        <v>3.5846399773414035E-2</v>
      </c>
      <c r="O222" s="50">
        <f t="shared" si="362"/>
        <v>0</v>
      </c>
      <c r="P222" s="50">
        <f t="shared" si="362"/>
        <v>367475464543</v>
      </c>
      <c r="Q222" s="50">
        <f t="shared" si="362"/>
        <v>0</v>
      </c>
      <c r="R222" s="50">
        <f t="shared" si="362"/>
        <v>367475464543</v>
      </c>
      <c r="S222" s="50">
        <f t="shared" si="362"/>
        <v>0</v>
      </c>
      <c r="T222" s="50">
        <f t="shared" si="362"/>
        <v>0</v>
      </c>
      <c r="U222" s="50">
        <f t="shared" si="362"/>
        <v>0</v>
      </c>
      <c r="V222" s="50">
        <f t="shared" si="363"/>
        <v>367475464543</v>
      </c>
      <c r="W222" s="50">
        <f t="shared" si="363"/>
        <v>0</v>
      </c>
      <c r="X222" s="50">
        <f t="shared" si="363"/>
        <v>0</v>
      </c>
      <c r="Y222" s="52">
        <f t="shared" si="333"/>
        <v>1</v>
      </c>
      <c r="Z222" s="52">
        <f t="shared" si="334"/>
        <v>0</v>
      </c>
      <c r="AA222" s="52">
        <f t="shared" si="335"/>
        <v>0</v>
      </c>
      <c r="AB222" s="52">
        <f t="shared" si="336"/>
        <v>0</v>
      </c>
      <c r="AC222" s="53" t="s">
        <v>41</v>
      </c>
    </row>
    <row r="223" spans="1:29" ht="42" customHeight="1" x14ac:dyDescent="0.25">
      <c r="A223" s="54" t="s">
        <v>374</v>
      </c>
      <c r="B223" s="116" t="s">
        <v>38</v>
      </c>
      <c r="C223" s="55">
        <v>10</v>
      </c>
      <c r="D223" s="55" t="s">
        <v>39</v>
      </c>
      <c r="E223" s="69" t="s">
        <v>262</v>
      </c>
      <c r="F223" s="57">
        <v>367475464543</v>
      </c>
      <c r="G223" s="57">
        <v>0</v>
      </c>
      <c r="H223" s="57">
        <v>0</v>
      </c>
      <c r="I223" s="57">
        <v>0</v>
      </c>
      <c r="J223" s="57">
        <v>0</v>
      </c>
      <c r="K223" s="57">
        <v>0</v>
      </c>
      <c r="L223" s="57">
        <f t="shared" si="273"/>
        <v>0</v>
      </c>
      <c r="M223" s="58">
        <f>+F223+L223</f>
        <v>367475464543</v>
      </c>
      <c r="N223" s="59">
        <f t="shared" si="303"/>
        <v>3.5846399773414035E-2</v>
      </c>
      <c r="O223" s="57">
        <v>0</v>
      </c>
      <c r="P223" s="57">
        <v>367475464543</v>
      </c>
      <c r="Q223" s="57">
        <f t="shared" ref="Q223" si="364">M223-P223</f>
        <v>0</v>
      </c>
      <c r="R223" s="57">
        <v>367475464543</v>
      </c>
      <c r="S223" s="57">
        <f t="shared" ref="S223" si="365">+M223-R223</f>
        <v>0</v>
      </c>
      <c r="T223" s="57">
        <f>P223-R223</f>
        <v>0</v>
      </c>
      <c r="U223" s="57">
        <v>0</v>
      </c>
      <c r="V223" s="57">
        <f t="shared" ref="V223" si="366">+R223-U223</f>
        <v>367475464543</v>
      </c>
      <c r="W223" s="57">
        <v>0</v>
      </c>
      <c r="X223" s="60">
        <f t="shared" ref="X223" si="367">+U223-W223</f>
        <v>0</v>
      </c>
      <c r="Y223" s="61">
        <f t="shared" si="333"/>
        <v>1</v>
      </c>
      <c r="Z223" s="61">
        <f t="shared" si="334"/>
        <v>0</v>
      </c>
      <c r="AA223" s="61">
        <f t="shared" si="335"/>
        <v>0</v>
      </c>
      <c r="AB223" s="61">
        <f t="shared" si="336"/>
        <v>0</v>
      </c>
      <c r="AC223" s="62" t="s">
        <v>41</v>
      </c>
    </row>
    <row r="224" spans="1:29" ht="84" customHeight="1" x14ac:dyDescent="0.25">
      <c r="A224" s="46" t="s">
        <v>375</v>
      </c>
      <c r="B224" s="115" t="s">
        <v>38</v>
      </c>
      <c r="C224" s="47">
        <v>10</v>
      </c>
      <c r="D224" s="47" t="s">
        <v>39</v>
      </c>
      <c r="E224" s="105" t="s">
        <v>376</v>
      </c>
      <c r="F224" s="50">
        <f t="shared" ref="F224:U226" si="368">+F225</f>
        <v>179912305650</v>
      </c>
      <c r="G224" s="50">
        <f t="shared" si="368"/>
        <v>0</v>
      </c>
      <c r="H224" s="50">
        <f t="shared" si="368"/>
        <v>0</v>
      </c>
      <c r="I224" s="50">
        <f t="shared" si="368"/>
        <v>0</v>
      </c>
      <c r="J224" s="50">
        <f t="shared" si="368"/>
        <v>0</v>
      </c>
      <c r="K224" s="50">
        <f t="shared" si="368"/>
        <v>0</v>
      </c>
      <c r="L224" s="50">
        <f t="shared" si="273"/>
        <v>0</v>
      </c>
      <c r="M224" s="50">
        <f t="shared" si="368"/>
        <v>179912305650</v>
      </c>
      <c r="N224" s="51">
        <f t="shared" si="303"/>
        <v>1.7550038178758203E-2</v>
      </c>
      <c r="O224" s="50">
        <f t="shared" si="368"/>
        <v>0</v>
      </c>
      <c r="P224" s="50">
        <f t="shared" si="368"/>
        <v>179912305650</v>
      </c>
      <c r="Q224" s="50">
        <f t="shared" si="368"/>
        <v>0</v>
      </c>
      <c r="R224" s="50">
        <f t="shared" si="368"/>
        <v>179912305650</v>
      </c>
      <c r="S224" s="50">
        <f t="shared" si="368"/>
        <v>0</v>
      </c>
      <c r="T224" s="50">
        <f t="shared" si="368"/>
        <v>0</v>
      </c>
      <c r="U224" s="50">
        <f t="shared" si="368"/>
        <v>0</v>
      </c>
      <c r="V224" s="50">
        <f t="shared" ref="V224:X226" si="369">+V225</f>
        <v>179912305650</v>
      </c>
      <c r="W224" s="50">
        <f t="shared" si="369"/>
        <v>0</v>
      </c>
      <c r="X224" s="50">
        <f t="shared" si="369"/>
        <v>0</v>
      </c>
      <c r="Y224" s="52">
        <f t="shared" si="333"/>
        <v>1</v>
      </c>
      <c r="Z224" s="52">
        <f t="shared" si="334"/>
        <v>0</v>
      </c>
      <c r="AA224" s="52">
        <f t="shared" si="335"/>
        <v>0</v>
      </c>
      <c r="AB224" s="52">
        <f t="shared" si="336"/>
        <v>0</v>
      </c>
      <c r="AC224" s="53" t="s">
        <v>41</v>
      </c>
    </row>
    <row r="225" spans="1:29" ht="76.5" customHeight="1" x14ac:dyDescent="0.25">
      <c r="A225" s="46" t="s">
        <v>377</v>
      </c>
      <c r="B225" s="115" t="s">
        <v>38</v>
      </c>
      <c r="C225" s="47">
        <v>10</v>
      </c>
      <c r="D225" s="47" t="s">
        <v>39</v>
      </c>
      <c r="E225" s="105" t="s">
        <v>258</v>
      </c>
      <c r="F225" s="50">
        <f t="shared" si="368"/>
        <v>179912305650</v>
      </c>
      <c r="G225" s="50">
        <f t="shared" si="368"/>
        <v>0</v>
      </c>
      <c r="H225" s="50">
        <f t="shared" si="368"/>
        <v>0</v>
      </c>
      <c r="I225" s="50">
        <f t="shared" si="368"/>
        <v>0</v>
      </c>
      <c r="J225" s="50">
        <f t="shared" si="368"/>
        <v>0</v>
      </c>
      <c r="K225" s="50">
        <f t="shared" si="368"/>
        <v>0</v>
      </c>
      <c r="L225" s="50">
        <f t="shared" si="273"/>
        <v>0</v>
      </c>
      <c r="M225" s="50">
        <f t="shared" si="368"/>
        <v>179912305650</v>
      </c>
      <c r="N225" s="51">
        <f t="shared" si="303"/>
        <v>1.7550038178758203E-2</v>
      </c>
      <c r="O225" s="50">
        <f t="shared" si="368"/>
        <v>0</v>
      </c>
      <c r="P225" s="50">
        <f t="shared" si="368"/>
        <v>179912305650</v>
      </c>
      <c r="Q225" s="50">
        <f t="shared" si="368"/>
        <v>0</v>
      </c>
      <c r="R225" s="50">
        <f t="shared" si="368"/>
        <v>179912305650</v>
      </c>
      <c r="S225" s="50">
        <f t="shared" si="368"/>
        <v>0</v>
      </c>
      <c r="T225" s="50">
        <f t="shared" si="368"/>
        <v>0</v>
      </c>
      <c r="U225" s="50">
        <f t="shared" si="368"/>
        <v>0</v>
      </c>
      <c r="V225" s="50">
        <f t="shared" si="369"/>
        <v>179912305650</v>
      </c>
      <c r="W225" s="50">
        <f t="shared" si="369"/>
        <v>0</v>
      </c>
      <c r="X225" s="50">
        <f t="shared" si="369"/>
        <v>0</v>
      </c>
      <c r="Y225" s="52">
        <f t="shared" si="333"/>
        <v>1</v>
      </c>
      <c r="Z225" s="52">
        <f t="shared" si="334"/>
        <v>0</v>
      </c>
      <c r="AA225" s="52">
        <f t="shared" si="335"/>
        <v>0</v>
      </c>
      <c r="AB225" s="52">
        <f t="shared" si="336"/>
        <v>0</v>
      </c>
      <c r="AC225" s="53" t="s">
        <v>41</v>
      </c>
    </row>
    <row r="226" spans="1:29" ht="42" customHeight="1" x14ac:dyDescent="0.25">
      <c r="A226" s="46" t="s">
        <v>378</v>
      </c>
      <c r="B226" s="115" t="s">
        <v>38</v>
      </c>
      <c r="C226" s="47">
        <v>10</v>
      </c>
      <c r="D226" s="47" t="s">
        <v>39</v>
      </c>
      <c r="E226" s="48" t="s">
        <v>267</v>
      </c>
      <c r="F226" s="50">
        <f t="shared" si="368"/>
        <v>179912305650</v>
      </c>
      <c r="G226" s="50">
        <f t="shared" si="368"/>
        <v>0</v>
      </c>
      <c r="H226" s="50">
        <f t="shared" si="368"/>
        <v>0</v>
      </c>
      <c r="I226" s="50">
        <f t="shared" si="368"/>
        <v>0</v>
      </c>
      <c r="J226" s="50">
        <f t="shared" si="368"/>
        <v>0</v>
      </c>
      <c r="K226" s="50">
        <f t="shared" si="368"/>
        <v>0</v>
      </c>
      <c r="L226" s="50">
        <f t="shared" si="273"/>
        <v>0</v>
      </c>
      <c r="M226" s="50">
        <f t="shared" si="368"/>
        <v>179912305650</v>
      </c>
      <c r="N226" s="51">
        <f t="shared" si="303"/>
        <v>1.7550038178758203E-2</v>
      </c>
      <c r="O226" s="50">
        <f t="shared" si="368"/>
        <v>0</v>
      </c>
      <c r="P226" s="50">
        <f t="shared" si="368"/>
        <v>179912305650</v>
      </c>
      <c r="Q226" s="50">
        <f t="shared" si="368"/>
        <v>0</v>
      </c>
      <c r="R226" s="50">
        <f t="shared" si="368"/>
        <v>179912305650</v>
      </c>
      <c r="S226" s="50">
        <f t="shared" si="368"/>
        <v>0</v>
      </c>
      <c r="T226" s="50">
        <f t="shared" si="368"/>
        <v>0</v>
      </c>
      <c r="U226" s="50">
        <f t="shared" si="368"/>
        <v>0</v>
      </c>
      <c r="V226" s="50">
        <f t="shared" si="369"/>
        <v>179912305650</v>
      </c>
      <c r="W226" s="50">
        <f t="shared" si="369"/>
        <v>0</v>
      </c>
      <c r="X226" s="50">
        <f t="shared" si="369"/>
        <v>0</v>
      </c>
      <c r="Y226" s="52">
        <f t="shared" si="333"/>
        <v>1</v>
      </c>
      <c r="Z226" s="52">
        <f t="shared" si="334"/>
        <v>0</v>
      </c>
      <c r="AA226" s="52">
        <f t="shared" si="335"/>
        <v>0</v>
      </c>
      <c r="AB226" s="52">
        <f t="shared" si="336"/>
        <v>0</v>
      </c>
      <c r="AC226" s="53" t="s">
        <v>41</v>
      </c>
    </row>
    <row r="227" spans="1:29" ht="42" customHeight="1" x14ac:dyDescent="0.25">
      <c r="A227" s="54" t="s">
        <v>379</v>
      </c>
      <c r="B227" s="116" t="s">
        <v>38</v>
      </c>
      <c r="C227" s="55">
        <v>10</v>
      </c>
      <c r="D227" s="55" t="s">
        <v>39</v>
      </c>
      <c r="E227" s="69" t="s">
        <v>262</v>
      </c>
      <c r="F227" s="57">
        <v>179912305650</v>
      </c>
      <c r="G227" s="57">
        <v>0</v>
      </c>
      <c r="H227" s="57">
        <v>0</v>
      </c>
      <c r="I227" s="57">
        <v>0</v>
      </c>
      <c r="J227" s="57">
        <v>0</v>
      </c>
      <c r="K227" s="57">
        <v>0</v>
      </c>
      <c r="L227" s="57">
        <f t="shared" si="273"/>
        <v>0</v>
      </c>
      <c r="M227" s="58">
        <f>+F227+L227</f>
        <v>179912305650</v>
      </c>
      <c r="N227" s="59">
        <f t="shared" si="303"/>
        <v>1.7550038178758203E-2</v>
      </c>
      <c r="O227" s="57">
        <v>0</v>
      </c>
      <c r="P227" s="57">
        <v>179912305650</v>
      </c>
      <c r="Q227" s="57">
        <f t="shared" ref="Q227" si="370">M227-P227</f>
        <v>0</v>
      </c>
      <c r="R227" s="57">
        <v>179912305650</v>
      </c>
      <c r="S227" s="57">
        <f t="shared" ref="S227" si="371">+M227-R227</f>
        <v>0</v>
      </c>
      <c r="T227" s="57">
        <f>P227-R227</f>
        <v>0</v>
      </c>
      <c r="U227" s="57">
        <v>0</v>
      </c>
      <c r="V227" s="57">
        <f t="shared" ref="V227" si="372">+R227-U227</f>
        <v>179912305650</v>
      </c>
      <c r="W227" s="57">
        <v>0</v>
      </c>
      <c r="X227" s="60">
        <f t="shared" ref="X227" si="373">+U227-W227</f>
        <v>0</v>
      </c>
      <c r="Y227" s="61">
        <f t="shared" si="333"/>
        <v>1</v>
      </c>
      <c r="Z227" s="61">
        <f t="shared" si="334"/>
        <v>0</v>
      </c>
      <c r="AA227" s="61">
        <f t="shared" si="335"/>
        <v>0</v>
      </c>
      <c r="AB227" s="61">
        <f t="shared" si="336"/>
        <v>0</v>
      </c>
      <c r="AC227" s="62" t="s">
        <v>41</v>
      </c>
    </row>
    <row r="228" spans="1:29" ht="85.5" customHeight="1" x14ac:dyDescent="0.25">
      <c r="A228" s="46" t="s">
        <v>380</v>
      </c>
      <c r="B228" s="115" t="s">
        <v>38</v>
      </c>
      <c r="C228" s="47">
        <v>10</v>
      </c>
      <c r="D228" s="47" t="s">
        <v>39</v>
      </c>
      <c r="E228" s="105" t="s">
        <v>381</v>
      </c>
      <c r="F228" s="50">
        <f t="shared" ref="F228:U230" si="374">+F229</f>
        <v>247257176862</v>
      </c>
      <c r="G228" s="50">
        <f t="shared" si="374"/>
        <v>0</v>
      </c>
      <c r="H228" s="50">
        <f t="shared" si="374"/>
        <v>0</v>
      </c>
      <c r="I228" s="50">
        <f t="shared" si="374"/>
        <v>0</v>
      </c>
      <c r="J228" s="50">
        <f t="shared" si="374"/>
        <v>0</v>
      </c>
      <c r="K228" s="50">
        <f t="shared" si="374"/>
        <v>0</v>
      </c>
      <c r="L228" s="50">
        <f t="shared" si="273"/>
        <v>0</v>
      </c>
      <c r="M228" s="50">
        <f t="shared" si="374"/>
        <v>247257176862</v>
      </c>
      <c r="N228" s="51">
        <f t="shared" si="303"/>
        <v>2.4119377928166024E-2</v>
      </c>
      <c r="O228" s="50">
        <f t="shared" si="374"/>
        <v>0</v>
      </c>
      <c r="P228" s="50">
        <f t="shared" si="374"/>
        <v>247257176862</v>
      </c>
      <c r="Q228" s="50">
        <f t="shared" si="374"/>
        <v>0</v>
      </c>
      <c r="R228" s="50">
        <f t="shared" si="374"/>
        <v>247257176862</v>
      </c>
      <c r="S228" s="50">
        <f t="shared" si="374"/>
        <v>0</v>
      </c>
      <c r="T228" s="50">
        <f t="shared" si="374"/>
        <v>0</v>
      </c>
      <c r="U228" s="50">
        <f t="shared" si="374"/>
        <v>0</v>
      </c>
      <c r="V228" s="50">
        <f t="shared" ref="V228:X230" si="375">+V229</f>
        <v>247257176862</v>
      </c>
      <c r="W228" s="50">
        <f t="shared" si="375"/>
        <v>0</v>
      </c>
      <c r="X228" s="50">
        <f t="shared" si="375"/>
        <v>0</v>
      </c>
      <c r="Y228" s="52">
        <f t="shared" si="333"/>
        <v>1</v>
      </c>
      <c r="Z228" s="52">
        <f t="shared" si="334"/>
        <v>0</v>
      </c>
      <c r="AA228" s="52">
        <f t="shared" si="335"/>
        <v>0</v>
      </c>
      <c r="AB228" s="52">
        <f t="shared" si="336"/>
        <v>0</v>
      </c>
      <c r="AC228" s="53" t="s">
        <v>41</v>
      </c>
    </row>
    <row r="229" spans="1:29" ht="85.5" customHeight="1" x14ac:dyDescent="0.25">
      <c r="A229" s="46" t="s">
        <v>382</v>
      </c>
      <c r="B229" s="115" t="s">
        <v>38</v>
      </c>
      <c r="C229" s="47">
        <v>10</v>
      </c>
      <c r="D229" s="47" t="s">
        <v>39</v>
      </c>
      <c r="E229" s="105" t="s">
        <v>258</v>
      </c>
      <c r="F229" s="50">
        <f t="shared" si="374"/>
        <v>247257176862</v>
      </c>
      <c r="G229" s="50">
        <f t="shared" si="374"/>
        <v>0</v>
      </c>
      <c r="H229" s="50">
        <f t="shared" si="374"/>
        <v>0</v>
      </c>
      <c r="I229" s="50">
        <f t="shared" si="374"/>
        <v>0</v>
      </c>
      <c r="J229" s="50">
        <f t="shared" si="374"/>
        <v>0</v>
      </c>
      <c r="K229" s="50">
        <f t="shared" si="374"/>
        <v>0</v>
      </c>
      <c r="L229" s="50">
        <f t="shared" si="273"/>
        <v>0</v>
      </c>
      <c r="M229" s="50">
        <f t="shared" si="374"/>
        <v>247257176862</v>
      </c>
      <c r="N229" s="51">
        <f t="shared" si="303"/>
        <v>2.4119377928166024E-2</v>
      </c>
      <c r="O229" s="50">
        <f t="shared" si="374"/>
        <v>0</v>
      </c>
      <c r="P229" s="50">
        <f t="shared" si="374"/>
        <v>247257176862</v>
      </c>
      <c r="Q229" s="50">
        <f t="shared" si="374"/>
        <v>0</v>
      </c>
      <c r="R229" s="50">
        <f t="shared" si="374"/>
        <v>247257176862</v>
      </c>
      <c r="S229" s="50">
        <f t="shared" si="374"/>
        <v>0</v>
      </c>
      <c r="T229" s="50">
        <f t="shared" si="374"/>
        <v>0</v>
      </c>
      <c r="U229" s="50">
        <f t="shared" si="374"/>
        <v>0</v>
      </c>
      <c r="V229" s="50">
        <f t="shared" si="375"/>
        <v>247257176862</v>
      </c>
      <c r="W229" s="50">
        <f t="shared" si="375"/>
        <v>0</v>
      </c>
      <c r="X229" s="50">
        <f t="shared" si="375"/>
        <v>0</v>
      </c>
      <c r="Y229" s="52">
        <f t="shared" si="333"/>
        <v>1</v>
      </c>
      <c r="Z229" s="52">
        <f t="shared" si="334"/>
        <v>0</v>
      </c>
      <c r="AA229" s="52">
        <f t="shared" si="335"/>
        <v>0</v>
      </c>
      <c r="AB229" s="52">
        <f t="shared" si="336"/>
        <v>0</v>
      </c>
      <c r="AC229" s="53" t="s">
        <v>41</v>
      </c>
    </row>
    <row r="230" spans="1:29" ht="42" customHeight="1" x14ac:dyDescent="0.25">
      <c r="A230" s="46" t="s">
        <v>383</v>
      </c>
      <c r="B230" s="115" t="s">
        <v>38</v>
      </c>
      <c r="C230" s="47">
        <v>10</v>
      </c>
      <c r="D230" s="47" t="s">
        <v>39</v>
      </c>
      <c r="E230" s="105" t="s">
        <v>267</v>
      </c>
      <c r="F230" s="50">
        <f t="shared" si="374"/>
        <v>247257176862</v>
      </c>
      <c r="G230" s="50">
        <f t="shared" si="374"/>
        <v>0</v>
      </c>
      <c r="H230" s="50">
        <f t="shared" si="374"/>
        <v>0</v>
      </c>
      <c r="I230" s="50">
        <f t="shared" si="374"/>
        <v>0</v>
      </c>
      <c r="J230" s="50">
        <f t="shared" si="374"/>
        <v>0</v>
      </c>
      <c r="K230" s="50">
        <f t="shared" si="374"/>
        <v>0</v>
      </c>
      <c r="L230" s="50">
        <f t="shared" si="273"/>
        <v>0</v>
      </c>
      <c r="M230" s="50">
        <f t="shared" si="374"/>
        <v>247257176862</v>
      </c>
      <c r="N230" s="51">
        <f t="shared" si="303"/>
        <v>2.4119377928166024E-2</v>
      </c>
      <c r="O230" s="50">
        <f t="shared" si="374"/>
        <v>0</v>
      </c>
      <c r="P230" s="50">
        <f t="shared" si="374"/>
        <v>247257176862</v>
      </c>
      <c r="Q230" s="50">
        <f t="shared" si="374"/>
        <v>0</v>
      </c>
      <c r="R230" s="50">
        <f t="shared" si="374"/>
        <v>247257176862</v>
      </c>
      <c r="S230" s="50">
        <f t="shared" si="374"/>
        <v>0</v>
      </c>
      <c r="T230" s="50">
        <f t="shared" si="374"/>
        <v>0</v>
      </c>
      <c r="U230" s="50">
        <f t="shared" si="374"/>
        <v>0</v>
      </c>
      <c r="V230" s="50">
        <f t="shared" si="375"/>
        <v>247257176862</v>
      </c>
      <c r="W230" s="50">
        <f t="shared" si="375"/>
        <v>0</v>
      </c>
      <c r="X230" s="50">
        <f t="shared" si="375"/>
        <v>0</v>
      </c>
      <c r="Y230" s="52">
        <f t="shared" si="333"/>
        <v>1</v>
      </c>
      <c r="Z230" s="52">
        <f t="shared" si="334"/>
        <v>0</v>
      </c>
      <c r="AA230" s="52">
        <f t="shared" si="335"/>
        <v>0</v>
      </c>
      <c r="AB230" s="52">
        <f t="shared" si="336"/>
        <v>0</v>
      </c>
      <c r="AC230" s="53" t="s">
        <v>41</v>
      </c>
    </row>
    <row r="231" spans="1:29" ht="42" customHeight="1" x14ac:dyDescent="0.25">
      <c r="A231" s="54" t="s">
        <v>384</v>
      </c>
      <c r="B231" s="116" t="s">
        <v>38</v>
      </c>
      <c r="C231" s="55">
        <v>10</v>
      </c>
      <c r="D231" s="55" t="s">
        <v>39</v>
      </c>
      <c r="E231" s="69" t="s">
        <v>262</v>
      </c>
      <c r="F231" s="57">
        <v>247257176862</v>
      </c>
      <c r="G231" s="57">
        <v>0</v>
      </c>
      <c r="H231" s="57">
        <v>0</v>
      </c>
      <c r="I231" s="57">
        <v>0</v>
      </c>
      <c r="J231" s="57">
        <v>0</v>
      </c>
      <c r="K231" s="57">
        <v>0</v>
      </c>
      <c r="L231" s="57">
        <f t="shared" si="273"/>
        <v>0</v>
      </c>
      <c r="M231" s="58">
        <f>+F231+L231</f>
        <v>247257176862</v>
      </c>
      <c r="N231" s="59">
        <f t="shared" si="303"/>
        <v>2.4119377928166024E-2</v>
      </c>
      <c r="O231" s="57">
        <v>0</v>
      </c>
      <c r="P231" s="57">
        <v>247257176862</v>
      </c>
      <c r="Q231" s="57">
        <f t="shared" ref="Q231" si="376">M231-P231</f>
        <v>0</v>
      </c>
      <c r="R231" s="57">
        <v>247257176862</v>
      </c>
      <c r="S231" s="57">
        <f t="shared" ref="S231" si="377">+M231-R231</f>
        <v>0</v>
      </c>
      <c r="T231" s="57">
        <f>P231-R231</f>
        <v>0</v>
      </c>
      <c r="U231" s="57">
        <v>0</v>
      </c>
      <c r="V231" s="57">
        <f t="shared" ref="V231" si="378">+R231-U231</f>
        <v>247257176862</v>
      </c>
      <c r="W231" s="57">
        <v>0</v>
      </c>
      <c r="X231" s="60">
        <f t="shared" ref="X231" si="379">+U231-W231</f>
        <v>0</v>
      </c>
      <c r="Y231" s="61">
        <f t="shared" si="333"/>
        <v>1</v>
      </c>
      <c r="Z231" s="61">
        <f t="shared" si="334"/>
        <v>0</v>
      </c>
      <c r="AA231" s="61">
        <f t="shared" si="335"/>
        <v>0</v>
      </c>
      <c r="AB231" s="61">
        <f t="shared" si="336"/>
        <v>0</v>
      </c>
      <c r="AC231" s="62" t="s">
        <v>41</v>
      </c>
    </row>
    <row r="232" spans="1:29" ht="51.75" customHeight="1" x14ac:dyDescent="0.25">
      <c r="A232" s="312" t="s">
        <v>385</v>
      </c>
      <c r="B232" s="115" t="s">
        <v>38</v>
      </c>
      <c r="C232" s="47">
        <v>10</v>
      </c>
      <c r="D232" s="47" t="s">
        <v>39</v>
      </c>
      <c r="E232" s="308" t="s">
        <v>386</v>
      </c>
      <c r="F232" s="50">
        <f>+F234</f>
        <v>7330000000</v>
      </c>
      <c r="G232" s="50">
        <f t="shared" ref="G232:K234" si="380">+G234</f>
        <v>0</v>
      </c>
      <c r="H232" s="50">
        <f t="shared" si="380"/>
        <v>0</v>
      </c>
      <c r="I232" s="50">
        <f t="shared" si="380"/>
        <v>0</v>
      </c>
      <c r="J232" s="50">
        <f t="shared" si="380"/>
        <v>0</v>
      </c>
      <c r="K232" s="50">
        <f t="shared" si="380"/>
        <v>0</v>
      </c>
      <c r="L232" s="50">
        <f t="shared" ref="L232:L316" si="381">+G232-H232-I232+J232-K232</f>
        <v>0</v>
      </c>
      <c r="M232" s="50">
        <f>+M234</f>
        <v>7330000000</v>
      </c>
      <c r="N232" s="51">
        <f t="shared" ref="N232" si="382">+N234</f>
        <v>1.2628375416217949E-3</v>
      </c>
      <c r="O232" s="50">
        <f>+O234</f>
        <v>0</v>
      </c>
      <c r="P232" s="50">
        <f t="shared" ref="P232:X234" si="383">+P234</f>
        <v>2989928405</v>
      </c>
      <c r="Q232" s="50">
        <f t="shared" si="383"/>
        <v>4340071595</v>
      </c>
      <c r="R232" s="50">
        <f t="shared" si="383"/>
        <v>2983082795.1900001</v>
      </c>
      <c r="S232" s="50">
        <f t="shared" si="383"/>
        <v>4346917204.8099995</v>
      </c>
      <c r="T232" s="50">
        <f t="shared" si="383"/>
        <v>6845609.8099999428</v>
      </c>
      <c r="U232" s="50">
        <f t="shared" si="383"/>
        <v>1413793470.1900001</v>
      </c>
      <c r="V232" s="50">
        <f t="shared" si="383"/>
        <v>1569289325</v>
      </c>
      <c r="W232" s="50">
        <f t="shared" si="383"/>
        <v>1407716470.1900001</v>
      </c>
      <c r="X232" s="50">
        <f t="shared" si="383"/>
        <v>6077000</v>
      </c>
      <c r="Y232" s="52">
        <f t="shared" si="333"/>
        <v>0.40696900343656206</v>
      </c>
      <c r="Z232" s="52">
        <f t="shared" si="334"/>
        <v>0.19287769033969987</v>
      </c>
      <c r="AA232" s="52">
        <f t="shared" si="335"/>
        <v>0.19204863167667122</v>
      </c>
      <c r="AB232" s="52">
        <f t="shared" si="336"/>
        <v>0.47393705346349663</v>
      </c>
      <c r="AC232" s="53">
        <f t="shared" ref="AC232:AC261" si="384">+W232/U232</f>
        <v>0.99570163526134881</v>
      </c>
    </row>
    <row r="233" spans="1:29" ht="51.75" customHeight="1" x14ac:dyDescent="0.25">
      <c r="A233" s="312"/>
      <c r="B233" s="115" t="s">
        <v>42</v>
      </c>
      <c r="C233" s="47">
        <v>21</v>
      </c>
      <c r="D233" s="47" t="s">
        <v>39</v>
      </c>
      <c r="E233" s="308"/>
      <c r="F233" s="50">
        <f>+F235</f>
        <v>20290000000</v>
      </c>
      <c r="G233" s="50">
        <f t="shared" si="380"/>
        <v>0</v>
      </c>
      <c r="H233" s="50">
        <f t="shared" si="380"/>
        <v>0</v>
      </c>
      <c r="I233" s="50">
        <f t="shared" si="380"/>
        <v>0</v>
      </c>
      <c r="J233" s="50">
        <f t="shared" si="380"/>
        <v>0</v>
      </c>
      <c r="K233" s="50">
        <f t="shared" si="380"/>
        <v>0</v>
      </c>
      <c r="L233" s="50">
        <f t="shared" si="381"/>
        <v>0</v>
      </c>
      <c r="M233" s="50">
        <f>+M235</f>
        <v>20290000000</v>
      </c>
      <c r="N233" s="51">
        <f t="shared" ref="N233" si="385">+N240</f>
        <v>5.4781263331698811E-4</v>
      </c>
      <c r="O233" s="50">
        <f>+O235</f>
        <v>0</v>
      </c>
      <c r="P233" s="50">
        <f t="shared" si="383"/>
        <v>3415841568</v>
      </c>
      <c r="Q233" s="50">
        <f t="shared" si="383"/>
        <v>16874158432</v>
      </c>
      <c r="R233" s="50">
        <f t="shared" si="383"/>
        <v>0</v>
      </c>
      <c r="S233" s="50">
        <f t="shared" si="383"/>
        <v>20290000000</v>
      </c>
      <c r="T233" s="50">
        <f t="shared" si="383"/>
        <v>3415841568</v>
      </c>
      <c r="U233" s="50">
        <f t="shared" si="383"/>
        <v>0</v>
      </c>
      <c r="V233" s="50">
        <f t="shared" si="383"/>
        <v>0</v>
      </c>
      <c r="W233" s="50">
        <f t="shared" si="383"/>
        <v>0</v>
      </c>
      <c r="X233" s="50">
        <f t="shared" si="383"/>
        <v>0</v>
      </c>
      <c r="Y233" s="52">
        <f t="shared" si="333"/>
        <v>0</v>
      </c>
      <c r="Z233" s="52">
        <f t="shared" si="334"/>
        <v>0</v>
      </c>
      <c r="AA233" s="52">
        <f t="shared" si="335"/>
        <v>0</v>
      </c>
      <c r="AB233" s="52" t="s">
        <v>41</v>
      </c>
      <c r="AC233" s="53" t="s">
        <v>41</v>
      </c>
    </row>
    <row r="234" spans="1:29" ht="48.75" customHeight="1" x14ac:dyDescent="0.25">
      <c r="A234" s="312" t="s">
        <v>387</v>
      </c>
      <c r="B234" s="115" t="s">
        <v>38</v>
      </c>
      <c r="C234" s="47">
        <v>10</v>
      </c>
      <c r="D234" s="47" t="s">
        <v>39</v>
      </c>
      <c r="E234" s="308" t="s">
        <v>388</v>
      </c>
      <c r="F234" s="50">
        <f>+F236</f>
        <v>7330000000</v>
      </c>
      <c r="G234" s="50">
        <f t="shared" si="380"/>
        <v>0</v>
      </c>
      <c r="H234" s="50">
        <f t="shared" si="380"/>
        <v>0</v>
      </c>
      <c r="I234" s="50">
        <f t="shared" si="380"/>
        <v>0</v>
      </c>
      <c r="J234" s="50">
        <f t="shared" si="380"/>
        <v>0</v>
      </c>
      <c r="K234" s="50">
        <f t="shared" si="380"/>
        <v>0</v>
      </c>
      <c r="L234" s="50">
        <f t="shared" si="381"/>
        <v>0</v>
      </c>
      <c r="M234" s="50">
        <f>+M236</f>
        <v>7330000000</v>
      </c>
      <c r="N234" s="51">
        <f>+N240+N236</f>
        <v>1.2628375416217949E-3</v>
      </c>
      <c r="O234" s="50">
        <f>+O236</f>
        <v>0</v>
      </c>
      <c r="P234" s="50">
        <f t="shared" si="383"/>
        <v>2989928405</v>
      </c>
      <c r="Q234" s="50">
        <f t="shared" si="383"/>
        <v>4340071595</v>
      </c>
      <c r="R234" s="50">
        <f t="shared" si="383"/>
        <v>2983082795.1900001</v>
      </c>
      <c r="S234" s="50">
        <f t="shared" si="383"/>
        <v>4346917204.8099995</v>
      </c>
      <c r="T234" s="50">
        <f t="shared" si="383"/>
        <v>6845609.8099999428</v>
      </c>
      <c r="U234" s="50">
        <f t="shared" si="383"/>
        <v>1413793470.1900001</v>
      </c>
      <c r="V234" s="50">
        <f t="shared" si="383"/>
        <v>1569289325</v>
      </c>
      <c r="W234" s="50">
        <f t="shared" si="383"/>
        <v>1407716470.1900001</v>
      </c>
      <c r="X234" s="50">
        <f t="shared" si="383"/>
        <v>6077000</v>
      </c>
      <c r="Y234" s="52">
        <f t="shared" si="333"/>
        <v>0.40696900343656206</v>
      </c>
      <c r="Z234" s="52">
        <f t="shared" si="334"/>
        <v>0.19287769033969987</v>
      </c>
      <c r="AA234" s="52">
        <f t="shared" si="335"/>
        <v>0.19204863167667122</v>
      </c>
      <c r="AB234" s="52">
        <f t="shared" si="336"/>
        <v>0.47393705346349663</v>
      </c>
      <c r="AC234" s="53">
        <f t="shared" si="384"/>
        <v>0.99570163526134881</v>
      </c>
    </row>
    <row r="235" spans="1:29" ht="48.75" customHeight="1" x14ac:dyDescent="0.25">
      <c r="A235" s="312"/>
      <c r="B235" s="115" t="s">
        <v>42</v>
      </c>
      <c r="C235" s="47">
        <v>21</v>
      </c>
      <c r="D235" s="47" t="s">
        <v>39</v>
      </c>
      <c r="E235" s="308"/>
      <c r="F235" s="50">
        <f>+F240+F237</f>
        <v>20290000000</v>
      </c>
      <c r="G235" s="50">
        <f t="shared" ref="G235:K235" si="386">+G240+G237</f>
        <v>0</v>
      </c>
      <c r="H235" s="50">
        <f t="shared" si="386"/>
        <v>0</v>
      </c>
      <c r="I235" s="50">
        <f t="shared" si="386"/>
        <v>0</v>
      </c>
      <c r="J235" s="50">
        <f t="shared" si="386"/>
        <v>0</v>
      </c>
      <c r="K235" s="50">
        <f t="shared" si="386"/>
        <v>0</v>
      </c>
      <c r="L235" s="50">
        <f t="shared" si="381"/>
        <v>0</v>
      </c>
      <c r="M235" s="50">
        <f>+M240+M237</f>
        <v>20290000000</v>
      </c>
      <c r="N235" s="51">
        <f>+N241+N238</f>
        <v>1.2628375416217949E-3</v>
      </c>
      <c r="O235" s="50">
        <f>+O240+O237</f>
        <v>0</v>
      </c>
      <c r="P235" s="50">
        <f t="shared" ref="P235:X235" si="387">+P240+P237</f>
        <v>3415841568</v>
      </c>
      <c r="Q235" s="50">
        <f t="shared" si="387"/>
        <v>16874158432</v>
      </c>
      <c r="R235" s="50">
        <f t="shared" si="387"/>
        <v>0</v>
      </c>
      <c r="S235" s="50">
        <f t="shared" si="387"/>
        <v>20290000000</v>
      </c>
      <c r="T235" s="50">
        <f t="shared" si="387"/>
        <v>3415841568</v>
      </c>
      <c r="U235" s="50">
        <f t="shared" si="387"/>
        <v>0</v>
      </c>
      <c r="V235" s="50">
        <f t="shared" si="387"/>
        <v>0</v>
      </c>
      <c r="W235" s="50">
        <f t="shared" si="387"/>
        <v>0</v>
      </c>
      <c r="X235" s="50">
        <f t="shared" si="387"/>
        <v>0</v>
      </c>
      <c r="Y235" s="52">
        <f t="shared" si="333"/>
        <v>0</v>
      </c>
      <c r="Z235" s="52">
        <f t="shared" si="334"/>
        <v>0</v>
      </c>
      <c r="AA235" s="52">
        <f t="shared" si="335"/>
        <v>0</v>
      </c>
      <c r="AB235" s="52" t="s">
        <v>41</v>
      </c>
      <c r="AC235" s="53" t="s">
        <v>41</v>
      </c>
    </row>
    <row r="236" spans="1:29" ht="39" customHeight="1" x14ac:dyDescent="0.25">
      <c r="A236" s="312" t="s">
        <v>389</v>
      </c>
      <c r="B236" s="115" t="s">
        <v>38</v>
      </c>
      <c r="C236" s="47">
        <v>10</v>
      </c>
      <c r="D236" s="47" t="s">
        <v>39</v>
      </c>
      <c r="E236" s="308" t="s">
        <v>390</v>
      </c>
      <c r="F236" s="50">
        <f t="shared" ref="F236:K237" si="388">+F238</f>
        <v>7330000000</v>
      </c>
      <c r="G236" s="50">
        <f t="shared" si="388"/>
        <v>0</v>
      </c>
      <c r="H236" s="50">
        <f t="shared" si="388"/>
        <v>0</v>
      </c>
      <c r="I236" s="50">
        <f t="shared" si="388"/>
        <v>0</v>
      </c>
      <c r="J236" s="50">
        <f t="shared" si="388"/>
        <v>0</v>
      </c>
      <c r="K236" s="50">
        <f t="shared" si="388"/>
        <v>0</v>
      </c>
      <c r="L236" s="50">
        <f>+G236-H236-I236+J236-K236</f>
        <v>0</v>
      </c>
      <c r="M236" s="50">
        <f t="shared" ref="M236:M237" si="389">+M238</f>
        <v>7330000000</v>
      </c>
      <c r="N236" s="51">
        <f t="shared" ref="N236:N250" si="390">M236/$M$347</f>
        <v>7.1502490830480678E-4</v>
      </c>
      <c r="O236" s="50">
        <f t="shared" ref="O236:X237" si="391">+O238</f>
        <v>0</v>
      </c>
      <c r="P236" s="50">
        <f t="shared" si="391"/>
        <v>2989928405</v>
      </c>
      <c r="Q236" s="50">
        <f t="shared" si="391"/>
        <v>4340071595</v>
      </c>
      <c r="R236" s="50">
        <f t="shared" si="391"/>
        <v>2983082795.1900001</v>
      </c>
      <c r="S236" s="50">
        <f t="shared" si="391"/>
        <v>4346917204.8099995</v>
      </c>
      <c r="T236" s="50">
        <f t="shared" si="391"/>
        <v>6845609.8099999428</v>
      </c>
      <c r="U236" s="50">
        <f t="shared" si="391"/>
        <v>1413793470.1900001</v>
      </c>
      <c r="V236" s="50">
        <f t="shared" si="391"/>
        <v>1569289325</v>
      </c>
      <c r="W236" s="50">
        <f t="shared" si="391"/>
        <v>1407716470.1900001</v>
      </c>
      <c r="X236" s="50">
        <f t="shared" si="391"/>
        <v>6077000</v>
      </c>
      <c r="Y236" s="52">
        <f t="shared" si="333"/>
        <v>0.40696900343656206</v>
      </c>
      <c r="Z236" s="52">
        <f t="shared" si="334"/>
        <v>0.19287769033969987</v>
      </c>
      <c r="AA236" s="52">
        <f t="shared" si="335"/>
        <v>0.19204863167667122</v>
      </c>
      <c r="AB236" s="52">
        <f t="shared" si="336"/>
        <v>0.47393705346349663</v>
      </c>
      <c r="AC236" s="53">
        <f t="shared" si="384"/>
        <v>0.99570163526134881</v>
      </c>
    </row>
    <row r="237" spans="1:29" ht="39" customHeight="1" x14ac:dyDescent="0.25">
      <c r="A237" s="312"/>
      <c r="B237" s="115" t="s">
        <v>42</v>
      </c>
      <c r="C237" s="47">
        <v>21</v>
      </c>
      <c r="D237" s="47" t="s">
        <v>39</v>
      </c>
      <c r="E237" s="308"/>
      <c r="F237" s="50">
        <f t="shared" si="388"/>
        <v>14674158432</v>
      </c>
      <c r="G237" s="50">
        <f t="shared" si="388"/>
        <v>0</v>
      </c>
      <c r="H237" s="50">
        <f t="shared" si="388"/>
        <v>0</v>
      </c>
      <c r="I237" s="50">
        <f t="shared" si="388"/>
        <v>0</v>
      </c>
      <c r="J237" s="50">
        <f t="shared" si="388"/>
        <v>0</v>
      </c>
      <c r="K237" s="50">
        <f t="shared" si="388"/>
        <v>0</v>
      </c>
      <c r="L237" s="50">
        <f t="shared" ref="L237:L239" si="392">+G237-H237-I237+J237-K237</f>
        <v>0</v>
      </c>
      <c r="M237" s="50">
        <f t="shared" si="389"/>
        <v>14674158432</v>
      </c>
      <c r="N237" s="51">
        <f t="shared" si="390"/>
        <v>1.4314309396031388E-3</v>
      </c>
      <c r="O237" s="50">
        <f t="shared" si="391"/>
        <v>0</v>
      </c>
      <c r="P237" s="50">
        <f t="shared" si="391"/>
        <v>0</v>
      </c>
      <c r="Q237" s="50">
        <f t="shared" si="391"/>
        <v>14674158432</v>
      </c>
      <c r="R237" s="50">
        <f t="shared" si="391"/>
        <v>0</v>
      </c>
      <c r="S237" s="50">
        <f t="shared" si="391"/>
        <v>14674158432</v>
      </c>
      <c r="T237" s="50">
        <f t="shared" si="391"/>
        <v>0</v>
      </c>
      <c r="U237" s="50">
        <f t="shared" si="391"/>
        <v>0</v>
      </c>
      <c r="V237" s="50">
        <f t="shared" si="391"/>
        <v>0</v>
      </c>
      <c r="W237" s="50">
        <f t="shared" si="391"/>
        <v>0</v>
      </c>
      <c r="X237" s="50">
        <f t="shared" si="391"/>
        <v>0</v>
      </c>
      <c r="Y237" s="52">
        <f t="shared" si="333"/>
        <v>0</v>
      </c>
      <c r="Z237" s="52">
        <f t="shared" si="334"/>
        <v>0</v>
      </c>
      <c r="AA237" s="52">
        <f t="shared" si="335"/>
        <v>0</v>
      </c>
      <c r="AB237" s="52" t="s">
        <v>41</v>
      </c>
      <c r="AC237" s="53" t="s">
        <v>41</v>
      </c>
    </row>
    <row r="238" spans="1:29" ht="34.5" customHeight="1" x14ac:dyDescent="0.25">
      <c r="A238" s="321" t="s">
        <v>391</v>
      </c>
      <c r="B238" s="116" t="s">
        <v>38</v>
      </c>
      <c r="C238" s="55">
        <v>10</v>
      </c>
      <c r="D238" s="322" t="s">
        <v>39</v>
      </c>
      <c r="E238" s="323" t="s">
        <v>262</v>
      </c>
      <c r="F238" s="57">
        <v>7330000000</v>
      </c>
      <c r="G238" s="57">
        <v>0</v>
      </c>
      <c r="H238" s="57">
        <v>0</v>
      </c>
      <c r="I238" s="57">
        <v>0</v>
      </c>
      <c r="J238" s="57">
        <v>0</v>
      </c>
      <c r="K238" s="57"/>
      <c r="L238" s="57">
        <f>+G238-H238-I238+J238-K238</f>
        <v>0</v>
      </c>
      <c r="M238" s="58">
        <f>+F238+L238</f>
        <v>7330000000</v>
      </c>
      <c r="N238" s="59">
        <f t="shared" si="390"/>
        <v>7.1502490830480678E-4</v>
      </c>
      <c r="O238" s="58">
        <v>0</v>
      </c>
      <c r="P238" s="57">
        <v>2989928405</v>
      </c>
      <c r="Q238" s="57">
        <f t="shared" ref="Q238:Q239" si="393">M238-P238</f>
        <v>4340071595</v>
      </c>
      <c r="R238" s="57">
        <v>2983082795.1900001</v>
      </c>
      <c r="S238" s="57">
        <f t="shared" ref="S238:S239" si="394">+M238-R238</f>
        <v>4346917204.8099995</v>
      </c>
      <c r="T238" s="57">
        <f t="shared" ref="T238:T241" si="395">P238-R238</f>
        <v>6845609.8099999428</v>
      </c>
      <c r="U238" s="57">
        <v>1413793470.1900001</v>
      </c>
      <c r="V238" s="57">
        <f t="shared" ref="V238:V239" si="396">+R238-U238</f>
        <v>1569289325</v>
      </c>
      <c r="W238" s="57">
        <v>1407716470.1900001</v>
      </c>
      <c r="X238" s="60">
        <f t="shared" ref="X238:X239" si="397">+U238-W238</f>
        <v>6077000</v>
      </c>
      <c r="Y238" s="61">
        <f t="shared" si="333"/>
        <v>0.40696900343656206</v>
      </c>
      <c r="Z238" s="61">
        <f t="shared" si="334"/>
        <v>0.19287769033969987</v>
      </c>
      <c r="AA238" s="61">
        <f t="shared" si="335"/>
        <v>0.19204863167667122</v>
      </c>
      <c r="AB238" s="61">
        <f t="shared" si="336"/>
        <v>0.47393705346349663</v>
      </c>
      <c r="AC238" s="62">
        <f t="shared" si="384"/>
        <v>0.99570163526134881</v>
      </c>
    </row>
    <row r="239" spans="1:29" ht="34.5" customHeight="1" x14ac:dyDescent="0.25">
      <c r="A239" s="321"/>
      <c r="B239" s="116" t="s">
        <v>42</v>
      </c>
      <c r="C239" s="55">
        <v>21</v>
      </c>
      <c r="D239" s="322"/>
      <c r="E239" s="323"/>
      <c r="F239" s="57">
        <v>14674158432</v>
      </c>
      <c r="G239" s="57">
        <v>0</v>
      </c>
      <c r="H239" s="57">
        <v>0</v>
      </c>
      <c r="I239" s="57">
        <v>0</v>
      </c>
      <c r="J239" s="57">
        <v>0</v>
      </c>
      <c r="K239" s="57"/>
      <c r="L239" s="57">
        <f t="shared" si="392"/>
        <v>0</v>
      </c>
      <c r="M239" s="58">
        <f>+F239+L239</f>
        <v>14674158432</v>
      </c>
      <c r="N239" s="59">
        <f t="shared" si="390"/>
        <v>1.4314309396031388E-3</v>
      </c>
      <c r="O239" s="58">
        <v>0</v>
      </c>
      <c r="P239" s="57">
        <v>0</v>
      </c>
      <c r="Q239" s="57">
        <f t="shared" si="393"/>
        <v>14674158432</v>
      </c>
      <c r="R239" s="57">
        <v>0</v>
      </c>
      <c r="S239" s="57">
        <f t="shared" si="394"/>
        <v>14674158432</v>
      </c>
      <c r="T239" s="57">
        <f t="shared" si="395"/>
        <v>0</v>
      </c>
      <c r="U239" s="57">
        <v>0</v>
      </c>
      <c r="V239" s="57">
        <f t="shared" si="396"/>
        <v>0</v>
      </c>
      <c r="W239" s="57">
        <v>0</v>
      </c>
      <c r="X239" s="60">
        <f t="shared" si="397"/>
        <v>0</v>
      </c>
      <c r="Y239" s="61">
        <f t="shared" si="333"/>
        <v>0</v>
      </c>
      <c r="Z239" s="61">
        <f t="shared" si="334"/>
        <v>0</v>
      </c>
      <c r="AA239" s="61">
        <f t="shared" si="335"/>
        <v>0</v>
      </c>
      <c r="AB239" s="61" t="s">
        <v>41</v>
      </c>
      <c r="AC239" s="62" t="s">
        <v>41</v>
      </c>
    </row>
    <row r="240" spans="1:29" ht="47.25" customHeight="1" x14ac:dyDescent="0.25">
      <c r="A240" s="46" t="s">
        <v>392</v>
      </c>
      <c r="B240" s="115" t="s">
        <v>42</v>
      </c>
      <c r="C240" s="47">
        <v>21</v>
      </c>
      <c r="D240" s="47" t="s">
        <v>39</v>
      </c>
      <c r="E240" s="48" t="s">
        <v>393</v>
      </c>
      <c r="F240" s="50">
        <f t="shared" ref="F240:X240" si="398">+F241</f>
        <v>5615841568</v>
      </c>
      <c r="G240" s="50">
        <f t="shared" si="398"/>
        <v>0</v>
      </c>
      <c r="H240" s="50">
        <f t="shared" si="398"/>
        <v>0</v>
      </c>
      <c r="I240" s="50">
        <f t="shared" si="398"/>
        <v>0</v>
      </c>
      <c r="J240" s="50">
        <f t="shared" si="398"/>
        <v>0</v>
      </c>
      <c r="K240" s="50">
        <f t="shared" si="398"/>
        <v>0</v>
      </c>
      <c r="L240" s="50">
        <f t="shared" si="381"/>
        <v>0</v>
      </c>
      <c r="M240" s="50">
        <f t="shared" si="398"/>
        <v>5615841568</v>
      </c>
      <c r="N240" s="51">
        <f t="shared" si="390"/>
        <v>5.4781263331698811E-4</v>
      </c>
      <c r="O240" s="50">
        <f t="shared" si="398"/>
        <v>0</v>
      </c>
      <c r="P240" s="50">
        <f t="shared" si="398"/>
        <v>3415841568</v>
      </c>
      <c r="Q240" s="50">
        <f t="shared" si="398"/>
        <v>2200000000</v>
      </c>
      <c r="R240" s="50">
        <f t="shared" si="398"/>
        <v>0</v>
      </c>
      <c r="S240" s="50">
        <f t="shared" si="398"/>
        <v>5615841568</v>
      </c>
      <c r="T240" s="50">
        <f t="shared" si="398"/>
        <v>3415841568</v>
      </c>
      <c r="U240" s="50">
        <f t="shared" si="398"/>
        <v>0</v>
      </c>
      <c r="V240" s="50">
        <f t="shared" si="398"/>
        <v>0</v>
      </c>
      <c r="W240" s="50">
        <f t="shared" si="398"/>
        <v>0</v>
      </c>
      <c r="X240" s="50">
        <f t="shared" si="398"/>
        <v>0</v>
      </c>
      <c r="Y240" s="52">
        <f t="shared" si="333"/>
        <v>0</v>
      </c>
      <c r="Z240" s="52">
        <f t="shared" si="334"/>
        <v>0</v>
      </c>
      <c r="AA240" s="52">
        <f t="shared" si="335"/>
        <v>0</v>
      </c>
      <c r="AB240" s="52" t="s">
        <v>41</v>
      </c>
      <c r="AC240" s="53" t="s">
        <v>41</v>
      </c>
    </row>
    <row r="241" spans="1:29" ht="32.25" customHeight="1" x14ac:dyDescent="0.25">
      <c r="A241" s="54" t="s">
        <v>394</v>
      </c>
      <c r="B241" s="116" t="s">
        <v>42</v>
      </c>
      <c r="C241" s="55">
        <v>21</v>
      </c>
      <c r="D241" s="55" t="s">
        <v>39</v>
      </c>
      <c r="E241" s="69" t="s">
        <v>262</v>
      </c>
      <c r="F241" s="57">
        <v>5615841568</v>
      </c>
      <c r="G241" s="57">
        <v>0</v>
      </c>
      <c r="H241" s="57">
        <v>0</v>
      </c>
      <c r="I241" s="57">
        <v>0</v>
      </c>
      <c r="J241" s="57">
        <v>0</v>
      </c>
      <c r="K241" s="57">
        <v>0</v>
      </c>
      <c r="L241" s="57">
        <f t="shared" si="381"/>
        <v>0</v>
      </c>
      <c r="M241" s="58">
        <f>+F241+L241</f>
        <v>5615841568</v>
      </c>
      <c r="N241" s="59">
        <f t="shared" si="390"/>
        <v>5.4781263331698811E-4</v>
      </c>
      <c r="O241" s="58">
        <v>0</v>
      </c>
      <c r="P241" s="57">
        <v>3415841568</v>
      </c>
      <c r="Q241" s="57">
        <f t="shared" ref="Q241" si="399">M241-P241</f>
        <v>2200000000</v>
      </c>
      <c r="R241" s="57">
        <v>0</v>
      </c>
      <c r="S241" s="57">
        <f t="shared" ref="S241" si="400">+M241-R241</f>
        <v>5615841568</v>
      </c>
      <c r="T241" s="57">
        <f t="shared" si="395"/>
        <v>3415841568</v>
      </c>
      <c r="U241" s="57">
        <v>0</v>
      </c>
      <c r="V241" s="57">
        <f t="shared" ref="V241" si="401">+R241-U241</f>
        <v>0</v>
      </c>
      <c r="W241" s="57">
        <v>0</v>
      </c>
      <c r="X241" s="60">
        <f t="shared" ref="X241" si="402">+U241-W241</f>
        <v>0</v>
      </c>
      <c r="Y241" s="61">
        <f t="shared" si="333"/>
        <v>0</v>
      </c>
      <c r="Z241" s="61">
        <f t="shared" si="334"/>
        <v>0</v>
      </c>
      <c r="AA241" s="61">
        <f t="shared" si="335"/>
        <v>0</v>
      </c>
      <c r="AB241" s="61" t="s">
        <v>41</v>
      </c>
      <c r="AC241" s="62" t="s">
        <v>41</v>
      </c>
    </row>
    <row r="242" spans="1:29" ht="42" customHeight="1" x14ac:dyDescent="0.25">
      <c r="A242" s="46" t="s">
        <v>395</v>
      </c>
      <c r="B242" s="47" t="s">
        <v>38</v>
      </c>
      <c r="C242" s="47">
        <v>10</v>
      </c>
      <c r="D242" s="47" t="s">
        <v>39</v>
      </c>
      <c r="E242" s="105" t="s">
        <v>396</v>
      </c>
      <c r="F242" s="50">
        <f t="shared" ref="F242:U246" si="403">+F243</f>
        <v>4403281909</v>
      </c>
      <c r="G242" s="50">
        <f t="shared" si="403"/>
        <v>0</v>
      </c>
      <c r="H242" s="50">
        <f t="shared" si="403"/>
        <v>0</v>
      </c>
      <c r="I242" s="50">
        <f t="shared" si="403"/>
        <v>0</v>
      </c>
      <c r="J242" s="50">
        <f t="shared" si="403"/>
        <v>0</v>
      </c>
      <c r="K242" s="50">
        <f t="shared" si="403"/>
        <v>0</v>
      </c>
      <c r="L242" s="50">
        <f t="shared" si="381"/>
        <v>0</v>
      </c>
      <c r="M242" s="50">
        <f t="shared" si="403"/>
        <v>4403281909</v>
      </c>
      <c r="N242" s="51">
        <f t="shared" si="390"/>
        <v>4.2953018325006E-4</v>
      </c>
      <c r="O242" s="50">
        <f t="shared" si="403"/>
        <v>0</v>
      </c>
      <c r="P242" s="50">
        <f t="shared" si="403"/>
        <v>4138678648.8400002</v>
      </c>
      <c r="Q242" s="50">
        <f t="shared" si="403"/>
        <v>264603260.15999985</v>
      </c>
      <c r="R242" s="50">
        <f t="shared" si="403"/>
        <v>4019921741.0599999</v>
      </c>
      <c r="S242" s="50">
        <f t="shared" si="403"/>
        <v>383360167.94000006</v>
      </c>
      <c r="T242" s="50">
        <f t="shared" si="403"/>
        <v>118756907.78000021</v>
      </c>
      <c r="U242" s="50">
        <f t="shared" si="403"/>
        <v>1872508923.22</v>
      </c>
      <c r="V242" s="50">
        <f t="shared" ref="V242:X246" si="404">+V243</f>
        <v>2147412817.8399999</v>
      </c>
      <c r="W242" s="50">
        <f t="shared" si="404"/>
        <v>1790949572.22</v>
      </c>
      <c r="X242" s="50">
        <f t="shared" si="404"/>
        <v>81559351</v>
      </c>
      <c r="Y242" s="52">
        <f t="shared" si="333"/>
        <v>0.91293762791874877</v>
      </c>
      <c r="Z242" s="52">
        <f t="shared" si="334"/>
        <v>0.42525301852527836</v>
      </c>
      <c r="AA242" s="52">
        <f t="shared" si="335"/>
        <v>0.40673061803275062</v>
      </c>
      <c r="AB242" s="52">
        <f t="shared" si="336"/>
        <v>0.46580730766321943</v>
      </c>
      <c r="AC242" s="53">
        <f t="shared" si="384"/>
        <v>0.95644381183521998</v>
      </c>
    </row>
    <row r="243" spans="1:29" ht="42" customHeight="1" x14ac:dyDescent="0.25">
      <c r="A243" s="46" t="s">
        <v>397</v>
      </c>
      <c r="B243" s="47" t="s">
        <v>38</v>
      </c>
      <c r="C243" s="47">
        <v>10</v>
      </c>
      <c r="D243" s="47" t="s">
        <v>39</v>
      </c>
      <c r="E243" s="105" t="s">
        <v>254</v>
      </c>
      <c r="F243" s="50">
        <f>+F244</f>
        <v>4403281909</v>
      </c>
      <c r="G243" s="50">
        <f t="shared" si="403"/>
        <v>0</v>
      </c>
      <c r="H243" s="50">
        <f t="shared" si="403"/>
        <v>0</v>
      </c>
      <c r="I243" s="50">
        <f t="shared" si="403"/>
        <v>0</v>
      </c>
      <c r="J243" s="50">
        <f t="shared" si="403"/>
        <v>0</v>
      </c>
      <c r="K243" s="50">
        <f t="shared" si="403"/>
        <v>0</v>
      </c>
      <c r="L243" s="50">
        <f t="shared" si="381"/>
        <v>0</v>
      </c>
      <c r="M243" s="50">
        <f>+M244</f>
        <v>4403281909</v>
      </c>
      <c r="N243" s="51">
        <f t="shared" si="390"/>
        <v>4.2953018325006E-4</v>
      </c>
      <c r="O243" s="50">
        <f t="shared" si="403"/>
        <v>0</v>
      </c>
      <c r="P243" s="50">
        <f t="shared" si="403"/>
        <v>4138678648.8400002</v>
      </c>
      <c r="Q243" s="50">
        <f t="shared" si="403"/>
        <v>264603260.15999985</v>
      </c>
      <c r="R243" s="50">
        <f t="shared" si="403"/>
        <v>4019921741.0599999</v>
      </c>
      <c r="S243" s="50">
        <f t="shared" si="403"/>
        <v>383360167.94000006</v>
      </c>
      <c r="T243" s="50">
        <f t="shared" si="403"/>
        <v>118756907.78000021</v>
      </c>
      <c r="U243" s="50">
        <f t="shared" si="403"/>
        <v>1872508923.22</v>
      </c>
      <c r="V243" s="50">
        <f t="shared" si="404"/>
        <v>2147412817.8399999</v>
      </c>
      <c r="W243" s="50">
        <f t="shared" si="404"/>
        <v>1790949572.22</v>
      </c>
      <c r="X243" s="50">
        <f t="shared" si="404"/>
        <v>81559351</v>
      </c>
      <c r="Y243" s="52">
        <f t="shared" si="333"/>
        <v>0.91293762791874877</v>
      </c>
      <c r="Z243" s="52">
        <f t="shared" si="334"/>
        <v>0.42525301852527836</v>
      </c>
      <c r="AA243" s="52">
        <f t="shared" si="335"/>
        <v>0.40673061803275062</v>
      </c>
      <c r="AB243" s="52">
        <f t="shared" si="336"/>
        <v>0.46580730766321943</v>
      </c>
      <c r="AC243" s="53">
        <f t="shared" si="384"/>
        <v>0.95644381183521998</v>
      </c>
    </row>
    <row r="244" spans="1:29" s="32" customFormat="1" ht="63.75" customHeight="1" x14ac:dyDescent="0.25">
      <c r="A244" s="46" t="s">
        <v>398</v>
      </c>
      <c r="B244" s="47" t="s">
        <v>38</v>
      </c>
      <c r="C244" s="47">
        <v>10</v>
      </c>
      <c r="D244" s="47" t="s">
        <v>39</v>
      </c>
      <c r="E244" s="105" t="s">
        <v>399</v>
      </c>
      <c r="F244" s="50">
        <f t="shared" ref="F244:T246" si="405">+F245</f>
        <v>4403281909</v>
      </c>
      <c r="G244" s="50">
        <f t="shared" si="405"/>
        <v>0</v>
      </c>
      <c r="H244" s="50">
        <f t="shared" si="405"/>
        <v>0</v>
      </c>
      <c r="I244" s="50">
        <f t="shared" si="405"/>
        <v>0</v>
      </c>
      <c r="J244" s="50">
        <f t="shared" si="405"/>
        <v>0</v>
      </c>
      <c r="K244" s="50">
        <f t="shared" si="405"/>
        <v>0</v>
      </c>
      <c r="L244" s="50">
        <f t="shared" si="381"/>
        <v>0</v>
      </c>
      <c r="M244" s="50">
        <f t="shared" si="405"/>
        <v>4403281909</v>
      </c>
      <c r="N244" s="51">
        <f t="shared" si="390"/>
        <v>4.2953018325006E-4</v>
      </c>
      <c r="O244" s="50">
        <f t="shared" si="405"/>
        <v>0</v>
      </c>
      <c r="P244" s="50">
        <f t="shared" si="405"/>
        <v>4138678648.8400002</v>
      </c>
      <c r="Q244" s="50">
        <f t="shared" si="405"/>
        <v>264603260.15999985</v>
      </c>
      <c r="R244" s="50">
        <f t="shared" si="405"/>
        <v>4019921741.0599999</v>
      </c>
      <c r="S244" s="50">
        <f t="shared" si="405"/>
        <v>383360167.94000006</v>
      </c>
      <c r="T244" s="50">
        <f t="shared" si="405"/>
        <v>118756907.78000021</v>
      </c>
      <c r="U244" s="50">
        <f t="shared" si="403"/>
        <v>1872508923.22</v>
      </c>
      <c r="V244" s="50">
        <f t="shared" si="404"/>
        <v>2147412817.8399999</v>
      </c>
      <c r="W244" s="50">
        <f t="shared" si="404"/>
        <v>1790949572.22</v>
      </c>
      <c r="X244" s="50">
        <f t="shared" si="404"/>
        <v>81559351</v>
      </c>
      <c r="Y244" s="52">
        <f t="shared" si="333"/>
        <v>0.91293762791874877</v>
      </c>
      <c r="Z244" s="52">
        <f t="shared" si="334"/>
        <v>0.42525301852527836</v>
      </c>
      <c r="AA244" s="52">
        <f t="shared" si="335"/>
        <v>0.40673061803275062</v>
      </c>
      <c r="AB244" s="52">
        <f t="shared" si="336"/>
        <v>0.46580730766321943</v>
      </c>
      <c r="AC244" s="53">
        <f t="shared" si="384"/>
        <v>0.95644381183521998</v>
      </c>
    </row>
    <row r="245" spans="1:29" s="32" customFormat="1" ht="63.75" customHeight="1" x14ac:dyDescent="0.25">
      <c r="A245" s="46" t="s">
        <v>400</v>
      </c>
      <c r="B245" s="47" t="s">
        <v>38</v>
      </c>
      <c r="C245" s="47">
        <v>10</v>
      </c>
      <c r="D245" s="47" t="s">
        <v>39</v>
      </c>
      <c r="E245" s="48" t="s">
        <v>401</v>
      </c>
      <c r="F245" s="50">
        <f t="shared" si="405"/>
        <v>4403281909</v>
      </c>
      <c r="G245" s="50">
        <f t="shared" si="405"/>
        <v>0</v>
      </c>
      <c r="H245" s="50">
        <f t="shared" si="405"/>
        <v>0</v>
      </c>
      <c r="I245" s="50">
        <f t="shared" si="405"/>
        <v>0</v>
      </c>
      <c r="J245" s="50">
        <f t="shared" si="405"/>
        <v>0</v>
      </c>
      <c r="K245" s="50">
        <f t="shared" si="405"/>
        <v>0</v>
      </c>
      <c r="L245" s="50">
        <f t="shared" si="381"/>
        <v>0</v>
      </c>
      <c r="M245" s="50">
        <f t="shared" si="405"/>
        <v>4403281909</v>
      </c>
      <c r="N245" s="51">
        <f t="shared" si="390"/>
        <v>4.2953018325006E-4</v>
      </c>
      <c r="O245" s="50">
        <f t="shared" si="405"/>
        <v>0</v>
      </c>
      <c r="P245" s="50">
        <f t="shared" si="405"/>
        <v>4138678648.8400002</v>
      </c>
      <c r="Q245" s="50">
        <f t="shared" si="405"/>
        <v>264603260.15999985</v>
      </c>
      <c r="R245" s="50">
        <f t="shared" si="405"/>
        <v>4019921741.0599999</v>
      </c>
      <c r="S245" s="50">
        <f t="shared" si="405"/>
        <v>383360167.94000006</v>
      </c>
      <c r="T245" s="50">
        <f t="shared" si="405"/>
        <v>118756907.78000021</v>
      </c>
      <c r="U245" s="50">
        <f t="shared" si="403"/>
        <v>1872508923.22</v>
      </c>
      <c r="V245" s="50">
        <f t="shared" si="404"/>
        <v>2147412817.8399999</v>
      </c>
      <c r="W245" s="50">
        <f t="shared" si="404"/>
        <v>1790949572.22</v>
      </c>
      <c r="X245" s="50">
        <f t="shared" si="404"/>
        <v>81559351</v>
      </c>
      <c r="Y245" s="52">
        <f t="shared" si="333"/>
        <v>0.91293762791874877</v>
      </c>
      <c r="Z245" s="52">
        <f t="shared" si="334"/>
        <v>0.42525301852527836</v>
      </c>
      <c r="AA245" s="52">
        <f t="shared" si="335"/>
        <v>0.40673061803275062</v>
      </c>
      <c r="AB245" s="52">
        <f t="shared" si="336"/>
        <v>0.46580730766321943</v>
      </c>
      <c r="AC245" s="53">
        <f t="shared" si="384"/>
        <v>0.95644381183521998</v>
      </c>
    </row>
    <row r="246" spans="1:29" ht="46.5" customHeight="1" x14ac:dyDescent="0.25">
      <c r="A246" s="46" t="s">
        <v>402</v>
      </c>
      <c r="B246" s="47" t="s">
        <v>38</v>
      </c>
      <c r="C246" s="47">
        <v>10</v>
      </c>
      <c r="D246" s="47" t="s">
        <v>39</v>
      </c>
      <c r="E246" s="48" t="s">
        <v>393</v>
      </c>
      <c r="F246" s="50">
        <f t="shared" si="405"/>
        <v>4403281909</v>
      </c>
      <c r="G246" s="50">
        <f t="shared" si="405"/>
        <v>0</v>
      </c>
      <c r="H246" s="50">
        <f t="shared" si="405"/>
        <v>0</v>
      </c>
      <c r="I246" s="50">
        <f t="shared" si="405"/>
        <v>0</v>
      </c>
      <c r="J246" s="50">
        <f t="shared" si="405"/>
        <v>0</v>
      </c>
      <c r="K246" s="50">
        <f t="shared" si="405"/>
        <v>0</v>
      </c>
      <c r="L246" s="50">
        <f t="shared" si="381"/>
        <v>0</v>
      </c>
      <c r="M246" s="50">
        <f t="shared" si="405"/>
        <v>4403281909</v>
      </c>
      <c r="N246" s="51">
        <f t="shared" si="390"/>
        <v>4.2953018325006E-4</v>
      </c>
      <c r="O246" s="50">
        <f t="shared" si="405"/>
        <v>0</v>
      </c>
      <c r="P246" s="50">
        <f t="shared" si="405"/>
        <v>4138678648.8400002</v>
      </c>
      <c r="Q246" s="50">
        <f t="shared" si="405"/>
        <v>264603260.15999985</v>
      </c>
      <c r="R246" s="50">
        <f t="shared" si="405"/>
        <v>4019921741.0599999</v>
      </c>
      <c r="S246" s="50">
        <f t="shared" si="405"/>
        <v>383360167.94000006</v>
      </c>
      <c r="T246" s="50">
        <f t="shared" si="405"/>
        <v>118756907.78000021</v>
      </c>
      <c r="U246" s="50">
        <f t="shared" si="403"/>
        <v>1872508923.22</v>
      </c>
      <c r="V246" s="50">
        <f t="shared" si="404"/>
        <v>2147412817.8399999</v>
      </c>
      <c r="W246" s="50">
        <f t="shared" si="404"/>
        <v>1790949572.22</v>
      </c>
      <c r="X246" s="50">
        <f t="shared" si="404"/>
        <v>81559351</v>
      </c>
      <c r="Y246" s="52">
        <f t="shared" si="333"/>
        <v>0.91293762791874877</v>
      </c>
      <c r="Z246" s="52">
        <f t="shared" si="334"/>
        <v>0.42525301852527836</v>
      </c>
      <c r="AA246" s="52">
        <f t="shared" si="335"/>
        <v>0.40673061803275062</v>
      </c>
      <c r="AB246" s="52">
        <f t="shared" si="336"/>
        <v>0.46580730766321943</v>
      </c>
      <c r="AC246" s="53">
        <f t="shared" si="384"/>
        <v>0.95644381183521998</v>
      </c>
    </row>
    <row r="247" spans="1:29" ht="42" customHeight="1" x14ac:dyDescent="0.25">
      <c r="A247" s="54" t="s">
        <v>403</v>
      </c>
      <c r="B247" s="55" t="s">
        <v>38</v>
      </c>
      <c r="C247" s="55">
        <v>10</v>
      </c>
      <c r="D247" s="55" t="s">
        <v>39</v>
      </c>
      <c r="E247" s="69" t="s">
        <v>262</v>
      </c>
      <c r="F247" s="57">
        <v>4403281909</v>
      </c>
      <c r="G247" s="57">
        <v>0</v>
      </c>
      <c r="H247" s="57">
        <v>0</v>
      </c>
      <c r="I247" s="57">
        <v>0</v>
      </c>
      <c r="J247" s="57">
        <v>0</v>
      </c>
      <c r="K247" s="57">
        <v>0</v>
      </c>
      <c r="L247" s="57">
        <f t="shared" si="381"/>
        <v>0</v>
      </c>
      <c r="M247" s="58">
        <f>+F247+L247</f>
        <v>4403281909</v>
      </c>
      <c r="N247" s="59">
        <f t="shared" si="390"/>
        <v>4.2953018325006E-4</v>
      </c>
      <c r="O247" s="57">
        <v>0</v>
      </c>
      <c r="P247" s="58">
        <v>4138678648.8400002</v>
      </c>
      <c r="Q247" s="57">
        <f t="shared" ref="Q247" si="406">M247-P247</f>
        <v>264603260.15999985</v>
      </c>
      <c r="R247" s="58">
        <v>4019921741.0599999</v>
      </c>
      <c r="S247" s="57">
        <f t="shared" ref="S247" si="407">+M247-R247</f>
        <v>383360167.94000006</v>
      </c>
      <c r="T247" s="57">
        <f t="shared" ref="T247" si="408">P247-R247</f>
        <v>118756907.78000021</v>
      </c>
      <c r="U247" s="58">
        <v>1872508923.22</v>
      </c>
      <c r="V247" s="57">
        <f t="shared" ref="V247" si="409">+R247-U247</f>
        <v>2147412817.8399999</v>
      </c>
      <c r="W247" s="58">
        <v>1790949572.22</v>
      </c>
      <c r="X247" s="60">
        <f t="shared" ref="X247" si="410">+U247-W247</f>
        <v>81559351</v>
      </c>
      <c r="Y247" s="61">
        <f t="shared" si="333"/>
        <v>0.91293762791874877</v>
      </c>
      <c r="Z247" s="61">
        <f t="shared" si="334"/>
        <v>0.42525301852527836</v>
      </c>
      <c r="AA247" s="61">
        <f t="shared" si="335"/>
        <v>0.40673061803275062</v>
      </c>
      <c r="AB247" s="61">
        <f t="shared" si="336"/>
        <v>0.46580730766321943</v>
      </c>
      <c r="AC247" s="62">
        <f t="shared" si="384"/>
        <v>0.95644381183521998</v>
      </c>
    </row>
    <row r="248" spans="1:29" s="32" customFormat="1" ht="39.75" customHeight="1" x14ac:dyDescent="0.25">
      <c r="A248" s="312" t="s">
        <v>404</v>
      </c>
      <c r="B248" s="47" t="s">
        <v>38</v>
      </c>
      <c r="C248" s="47">
        <v>10</v>
      </c>
      <c r="D248" s="316" t="s">
        <v>39</v>
      </c>
      <c r="E248" s="308" t="s">
        <v>405</v>
      </c>
      <c r="F248" s="50">
        <f t="shared" ref="F248:K249" si="411">+F250</f>
        <v>216105072049</v>
      </c>
      <c r="G248" s="50">
        <f t="shared" si="411"/>
        <v>0</v>
      </c>
      <c r="H248" s="50">
        <f t="shared" si="411"/>
        <v>0</v>
      </c>
      <c r="I248" s="50">
        <f t="shared" si="411"/>
        <v>0</v>
      </c>
      <c r="J248" s="50">
        <f t="shared" si="411"/>
        <v>0</v>
      </c>
      <c r="K248" s="50">
        <f t="shared" si="411"/>
        <v>0</v>
      </c>
      <c r="L248" s="50">
        <f t="shared" si="381"/>
        <v>0</v>
      </c>
      <c r="M248" s="50">
        <f t="shared" ref="M248" si="412">+M250</f>
        <v>216105072049</v>
      </c>
      <c r="N248" s="51">
        <f t="shared" si="390"/>
        <v>2.1080560617467926E-2</v>
      </c>
      <c r="O248" s="50">
        <f t="shared" ref="O248:X249" si="413">+O250</f>
        <v>0</v>
      </c>
      <c r="P248" s="50">
        <f t="shared" si="413"/>
        <v>51525598817</v>
      </c>
      <c r="Q248" s="50">
        <f t="shared" si="413"/>
        <v>164579473232</v>
      </c>
      <c r="R248" s="50">
        <f t="shared" si="413"/>
        <v>51525598817</v>
      </c>
      <c r="S248" s="50">
        <f t="shared" si="413"/>
        <v>164579473232</v>
      </c>
      <c r="T248" s="50">
        <f t="shared" si="413"/>
        <v>0</v>
      </c>
      <c r="U248" s="50">
        <f t="shared" si="413"/>
        <v>0</v>
      </c>
      <c r="V248" s="50">
        <f t="shared" si="413"/>
        <v>51525598817</v>
      </c>
      <c r="W248" s="50">
        <f t="shared" si="413"/>
        <v>0</v>
      </c>
      <c r="X248" s="50">
        <f t="shared" si="413"/>
        <v>0</v>
      </c>
      <c r="Y248" s="52">
        <f t="shared" si="333"/>
        <v>0.23842845671533802</v>
      </c>
      <c r="Z248" s="52">
        <f t="shared" si="334"/>
        <v>0</v>
      </c>
      <c r="AA248" s="52">
        <f t="shared" si="335"/>
        <v>0</v>
      </c>
      <c r="AB248" s="52">
        <f t="shared" si="336"/>
        <v>0</v>
      </c>
      <c r="AC248" s="53" t="s">
        <v>41</v>
      </c>
    </row>
    <row r="249" spans="1:29" s="32" customFormat="1" ht="39.75" customHeight="1" x14ac:dyDescent="0.25">
      <c r="A249" s="312"/>
      <c r="B249" s="47" t="s">
        <v>42</v>
      </c>
      <c r="C249" s="47">
        <v>21</v>
      </c>
      <c r="D249" s="316"/>
      <c r="E249" s="308"/>
      <c r="F249" s="50">
        <f>+F251</f>
        <v>576482182828</v>
      </c>
      <c r="G249" s="50">
        <f t="shared" si="411"/>
        <v>0</v>
      </c>
      <c r="H249" s="50">
        <f t="shared" si="411"/>
        <v>0</v>
      </c>
      <c r="I249" s="50">
        <f t="shared" si="411"/>
        <v>0</v>
      </c>
      <c r="J249" s="50">
        <f t="shared" si="411"/>
        <v>0</v>
      </c>
      <c r="K249" s="50">
        <f t="shared" si="411"/>
        <v>0</v>
      </c>
      <c r="L249" s="50">
        <f t="shared" si="381"/>
        <v>0</v>
      </c>
      <c r="M249" s="50">
        <f>+M251</f>
        <v>576482182828</v>
      </c>
      <c r="N249" s="51">
        <f t="shared" si="390"/>
        <v>5.6234532048560104E-2</v>
      </c>
      <c r="O249" s="50">
        <f t="shared" si="413"/>
        <v>0</v>
      </c>
      <c r="P249" s="50">
        <f t="shared" si="413"/>
        <v>393472643194.62</v>
      </c>
      <c r="Q249" s="50">
        <f t="shared" si="413"/>
        <v>183009539633.38</v>
      </c>
      <c r="R249" s="50">
        <f t="shared" si="413"/>
        <v>47025789117.269997</v>
      </c>
      <c r="S249" s="50">
        <f t="shared" si="413"/>
        <v>529456393710.72998</v>
      </c>
      <c r="T249" s="50">
        <f t="shared" si="413"/>
        <v>346446854077.34998</v>
      </c>
      <c r="U249" s="50">
        <f t="shared" si="413"/>
        <v>26556764540.75</v>
      </c>
      <c r="V249" s="50">
        <f t="shared" si="413"/>
        <v>20469024576.52</v>
      </c>
      <c r="W249" s="50">
        <f t="shared" si="413"/>
        <v>26439380994.75</v>
      </c>
      <c r="X249" s="50">
        <f t="shared" si="413"/>
        <v>117383546</v>
      </c>
      <c r="Y249" s="52">
        <f t="shared" si="333"/>
        <v>8.1573707771122342E-2</v>
      </c>
      <c r="Z249" s="52">
        <f t="shared" si="334"/>
        <v>4.6066930309056078E-2</v>
      </c>
      <c r="AA249" s="52">
        <f t="shared" si="335"/>
        <v>4.5863309885916262E-2</v>
      </c>
      <c r="AB249" s="52">
        <f t="shared" si="336"/>
        <v>0.56472767473448215</v>
      </c>
      <c r="AC249" s="53">
        <f t="shared" ref="AC249:AC257" si="414">+W249/U249</f>
        <v>0.9955799003368847</v>
      </c>
    </row>
    <row r="250" spans="1:29" ht="42" customHeight="1" x14ac:dyDescent="0.25">
      <c r="A250" s="312" t="s">
        <v>406</v>
      </c>
      <c r="B250" s="47" t="s">
        <v>38</v>
      </c>
      <c r="C250" s="47">
        <v>10</v>
      </c>
      <c r="D250" s="316" t="s">
        <v>39</v>
      </c>
      <c r="E250" s="308" t="s">
        <v>254</v>
      </c>
      <c r="F250" s="50">
        <f>+F262</f>
        <v>216105072049</v>
      </c>
      <c r="G250" s="50">
        <f t="shared" ref="G250:K250" si="415">+G262</f>
        <v>0</v>
      </c>
      <c r="H250" s="50">
        <f t="shared" si="415"/>
        <v>0</v>
      </c>
      <c r="I250" s="50">
        <f t="shared" si="415"/>
        <v>0</v>
      </c>
      <c r="J250" s="50">
        <f t="shared" si="415"/>
        <v>0</v>
      </c>
      <c r="K250" s="50">
        <f t="shared" si="415"/>
        <v>0</v>
      </c>
      <c r="L250" s="50">
        <f t="shared" si="381"/>
        <v>0</v>
      </c>
      <c r="M250" s="50">
        <f>+M262</f>
        <v>216105072049</v>
      </c>
      <c r="N250" s="51">
        <f t="shared" si="390"/>
        <v>2.1080560617467926E-2</v>
      </c>
      <c r="O250" s="50">
        <f t="shared" ref="O250:X250" si="416">+O262</f>
        <v>0</v>
      </c>
      <c r="P250" s="50">
        <f t="shared" si="416"/>
        <v>51525598817</v>
      </c>
      <c r="Q250" s="50">
        <f t="shared" si="416"/>
        <v>164579473232</v>
      </c>
      <c r="R250" s="50">
        <f t="shared" si="416"/>
        <v>51525598817</v>
      </c>
      <c r="S250" s="50">
        <f t="shared" si="416"/>
        <v>164579473232</v>
      </c>
      <c r="T250" s="50">
        <f t="shared" si="416"/>
        <v>0</v>
      </c>
      <c r="U250" s="50">
        <f t="shared" si="416"/>
        <v>0</v>
      </c>
      <c r="V250" s="50">
        <f t="shared" si="416"/>
        <v>51525598817</v>
      </c>
      <c r="W250" s="50">
        <f t="shared" si="416"/>
        <v>0</v>
      </c>
      <c r="X250" s="50">
        <f t="shared" si="416"/>
        <v>0</v>
      </c>
      <c r="Y250" s="52">
        <f t="shared" si="333"/>
        <v>0.23842845671533802</v>
      </c>
      <c r="Z250" s="52">
        <f t="shared" si="334"/>
        <v>0</v>
      </c>
      <c r="AA250" s="52">
        <f t="shared" si="335"/>
        <v>0</v>
      </c>
      <c r="AB250" s="52">
        <f t="shared" si="336"/>
        <v>0</v>
      </c>
      <c r="AC250" s="53" t="e">
        <f t="shared" si="384"/>
        <v>#DIV/0!</v>
      </c>
    </row>
    <row r="251" spans="1:29" ht="45.75" customHeight="1" x14ac:dyDescent="0.25">
      <c r="A251" s="312"/>
      <c r="B251" s="47" t="s">
        <v>42</v>
      </c>
      <c r="C251" s="47">
        <v>21</v>
      </c>
      <c r="D251" s="316"/>
      <c r="E251" s="308"/>
      <c r="F251" s="50">
        <f>+F252+F258+F273+F279</f>
        <v>576482182828</v>
      </c>
      <c r="G251" s="50">
        <f t="shared" ref="G251:K251" si="417">+G252+G258+G273+G279</f>
        <v>0</v>
      </c>
      <c r="H251" s="50">
        <f t="shared" si="417"/>
        <v>0</v>
      </c>
      <c r="I251" s="50">
        <f t="shared" si="417"/>
        <v>0</v>
      </c>
      <c r="J251" s="50">
        <f t="shared" si="417"/>
        <v>0</v>
      </c>
      <c r="K251" s="50">
        <f t="shared" si="417"/>
        <v>0</v>
      </c>
      <c r="L251" s="50">
        <f t="shared" ref="L251:N251" si="418">+L252</f>
        <v>0</v>
      </c>
      <c r="M251" s="50">
        <f>+M252+M258+M273+M279</f>
        <v>576482182828</v>
      </c>
      <c r="N251" s="95">
        <f t="shared" si="418"/>
        <v>1.9914875972925208E-2</v>
      </c>
      <c r="O251" s="50">
        <f t="shared" ref="O251:X251" si="419">+O252+O258+O273+O279</f>
        <v>0</v>
      </c>
      <c r="P251" s="50">
        <f t="shared" si="419"/>
        <v>393472643194.62</v>
      </c>
      <c r="Q251" s="50">
        <f t="shared" si="419"/>
        <v>183009539633.38</v>
      </c>
      <c r="R251" s="50">
        <f t="shared" si="419"/>
        <v>47025789117.269997</v>
      </c>
      <c r="S251" s="50">
        <f t="shared" si="419"/>
        <v>529456393710.72998</v>
      </c>
      <c r="T251" s="50">
        <f t="shared" si="419"/>
        <v>346446854077.34998</v>
      </c>
      <c r="U251" s="50">
        <f t="shared" si="419"/>
        <v>26556764540.75</v>
      </c>
      <c r="V251" s="50">
        <f t="shared" si="419"/>
        <v>20469024576.52</v>
      </c>
      <c r="W251" s="50">
        <f t="shared" si="419"/>
        <v>26439380994.75</v>
      </c>
      <c r="X251" s="50">
        <f t="shared" si="419"/>
        <v>117383546</v>
      </c>
      <c r="Y251" s="52">
        <f t="shared" si="333"/>
        <v>8.1573707771122342E-2</v>
      </c>
      <c r="Z251" s="52">
        <f t="shared" si="334"/>
        <v>4.6066930309056078E-2</v>
      </c>
      <c r="AA251" s="52">
        <f t="shared" si="335"/>
        <v>4.5863309885916262E-2</v>
      </c>
      <c r="AB251" s="52">
        <f t="shared" si="336"/>
        <v>0.56472767473448215</v>
      </c>
      <c r="AC251" s="53">
        <f t="shared" si="414"/>
        <v>0.9955799003368847</v>
      </c>
    </row>
    <row r="252" spans="1:29" ht="82.5" customHeight="1" x14ac:dyDescent="0.25">
      <c r="A252" s="112" t="s">
        <v>407</v>
      </c>
      <c r="B252" s="47" t="s">
        <v>42</v>
      </c>
      <c r="C252" s="47">
        <v>21</v>
      </c>
      <c r="D252" s="47" t="s">
        <v>39</v>
      </c>
      <c r="E252" s="48" t="s">
        <v>408</v>
      </c>
      <c r="F252" s="50">
        <f>+F253</f>
        <v>204155182828</v>
      </c>
      <c r="G252" s="50">
        <f t="shared" ref="G252:K252" si="420">+G253</f>
        <v>0</v>
      </c>
      <c r="H252" s="50">
        <f t="shared" si="420"/>
        <v>0</v>
      </c>
      <c r="I252" s="50">
        <f t="shared" si="420"/>
        <v>0</v>
      </c>
      <c r="J252" s="50">
        <f t="shared" si="420"/>
        <v>0</v>
      </c>
      <c r="K252" s="50">
        <f t="shared" si="420"/>
        <v>0</v>
      </c>
      <c r="L252" s="50">
        <f t="shared" si="381"/>
        <v>0</v>
      </c>
      <c r="M252" s="50">
        <f>+M253</f>
        <v>204155182828</v>
      </c>
      <c r="N252" s="51">
        <f t="shared" ref="N252:N306" si="421">M252/$M$347</f>
        <v>1.9914875972925208E-2</v>
      </c>
      <c r="O252" s="50">
        <f t="shared" ref="O252:X252" si="422">+O253</f>
        <v>0</v>
      </c>
      <c r="P252" s="50">
        <f t="shared" si="422"/>
        <v>39784428965.559998</v>
      </c>
      <c r="Q252" s="50">
        <f t="shared" si="422"/>
        <v>164370753862.44</v>
      </c>
      <c r="R252" s="50">
        <f t="shared" si="422"/>
        <v>39784428965.559998</v>
      </c>
      <c r="S252" s="50">
        <f t="shared" si="422"/>
        <v>164370753862.44</v>
      </c>
      <c r="T252" s="50">
        <f t="shared" si="422"/>
        <v>0</v>
      </c>
      <c r="U252" s="50">
        <f t="shared" si="422"/>
        <v>23152662285.099998</v>
      </c>
      <c r="V252" s="50">
        <f t="shared" si="422"/>
        <v>16631766680.459999</v>
      </c>
      <c r="W252" s="50">
        <f t="shared" si="422"/>
        <v>23152662285.099998</v>
      </c>
      <c r="X252" s="50">
        <f t="shared" si="422"/>
        <v>0</v>
      </c>
      <c r="Y252" s="52">
        <f t="shared" si="333"/>
        <v>0.1948734703398553</v>
      </c>
      <c r="Z252" s="52">
        <f t="shared" si="334"/>
        <v>0.11340717372140403</v>
      </c>
      <c r="AA252" s="52">
        <f t="shared" si="335"/>
        <v>0.11340717372140403</v>
      </c>
      <c r="AB252" s="52">
        <f t="shared" si="336"/>
        <v>0.58195286163695992</v>
      </c>
      <c r="AC252" s="53">
        <f t="shared" si="414"/>
        <v>1</v>
      </c>
    </row>
    <row r="253" spans="1:29" ht="110.25" customHeight="1" x14ac:dyDescent="0.25">
      <c r="A253" s="46" t="s">
        <v>409</v>
      </c>
      <c r="B253" s="47" t="s">
        <v>42</v>
      </c>
      <c r="C253" s="47">
        <v>21</v>
      </c>
      <c r="D253" s="47" t="s">
        <v>39</v>
      </c>
      <c r="E253" s="48" t="s">
        <v>410</v>
      </c>
      <c r="F253" s="50">
        <f>+F254+F256</f>
        <v>204155182828</v>
      </c>
      <c r="G253" s="50">
        <f t="shared" ref="G253:K253" si="423">+G254+G256</f>
        <v>0</v>
      </c>
      <c r="H253" s="50">
        <f t="shared" si="423"/>
        <v>0</v>
      </c>
      <c r="I253" s="50">
        <f t="shared" si="423"/>
        <v>0</v>
      </c>
      <c r="J253" s="50">
        <f t="shared" si="423"/>
        <v>0</v>
      </c>
      <c r="K253" s="50">
        <f t="shared" si="423"/>
        <v>0</v>
      </c>
      <c r="L253" s="50">
        <f t="shared" si="381"/>
        <v>0</v>
      </c>
      <c r="M253" s="50">
        <f>+M254+M256</f>
        <v>204155182828</v>
      </c>
      <c r="N253" s="51">
        <f t="shared" si="421"/>
        <v>1.9914875972925208E-2</v>
      </c>
      <c r="O253" s="50">
        <f t="shared" ref="O253:X253" si="424">+O254+O256</f>
        <v>0</v>
      </c>
      <c r="P253" s="50">
        <f t="shared" si="424"/>
        <v>39784428965.559998</v>
      </c>
      <c r="Q253" s="50">
        <f t="shared" si="424"/>
        <v>164370753862.44</v>
      </c>
      <c r="R253" s="50">
        <f t="shared" si="424"/>
        <v>39784428965.559998</v>
      </c>
      <c r="S253" s="50">
        <f t="shared" si="424"/>
        <v>164370753862.44</v>
      </c>
      <c r="T253" s="50">
        <f t="shared" si="424"/>
        <v>0</v>
      </c>
      <c r="U253" s="50">
        <f t="shared" si="424"/>
        <v>23152662285.099998</v>
      </c>
      <c r="V253" s="50">
        <f t="shared" si="424"/>
        <v>16631766680.459999</v>
      </c>
      <c r="W253" s="50">
        <f t="shared" si="424"/>
        <v>23152662285.099998</v>
      </c>
      <c r="X253" s="50">
        <f t="shared" si="424"/>
        <v>0</v>
      </c>
      <c r="Y253" s="52">
        <f t="shared" si="333"/>
        <v>0.1948734703398553</v>
      </c>
      <c r="Z253" s="52">
        <f t="shared" si="334"/>
        <v>0.11340717372140403</v>
      </c>
      <c r="AA253" s="52">
        <f t="shared" si="335"/>
        <v>0.11340717372140403</v>
      </c>
      <c r="AB253" s="52">
        <f t="shared" si="336"/>
        <v>0.58195286163695992</v>
      </c>
      <c r="AC253" s="53">
        <f t="shared" si="414"/>
        <v>1</v>
      </c>
    </row>
    <row r="254" spans="1:29" ht="42" customHeight="1" x14ac:dyDescent="0.25">
      <c r="A254" s="46" t="s">
        <v>411</v>
      </c>
      <c r="B254" s="47" t="s">
        <v>42</v>
      </c>
      <c r="C254" s="47">
        <v>21</v>
      </c>
      <c r="D254" s="47" t="s">
        <v>39</v>
      </c>
      <c r="E254" s="48" t="s">
        <v>412</v>
      </c>
      <c r="F254" s="50">
        <f t="shared" ref="F254:X254" si="425">+F255</f>
        <v>200000000000</v>
      </c>
      <c r="G254" s="50">
        <f t="shared" si="425"/>
        <v>0</v>
      </c>
      <c r="H254" s="50">
        <f t="shared" si="425"/>
        <v>0</v>
      </c>
      <c r="I254" s="50">
        <f t="shared" si="425"/>
        <v>0</v>
      </c>
      <c r="J254" s="50">
        <f t="shared" si="425"/>
        <v>0</v>
      </c>
      <c r="K254" s="50">
        <f t="shared" si="425"/>
        <v>0</v>
      </c>
      <c r="L254" s="50">
        <f t="shared" si="381"/>
        <v>0</v>
      </c>
      <c r="M254" s="50">
        <f t="shared" si="425"/>
        <v>200000000000</v>
      </c>
      <c r="N254" s="51">
        <f t="shared" si="421"/>
        <v>1.9509547293446297E-2</v>
      </c>
      <c r="O254" s="50">
        <f t="shared" si="425"/>
        <v>0</v>
      </c>
      <c r="P254" s="50">
        <f t="shared" si="425"/>
        <v>36992845738.559998</v>
      </c>
      <c r="Q254" s="50">
        <f t="shared" si="425"/>
        <v>163007154261.44</v>
      </c>
      <c r="R254" s="50">
        <f t="shared" si="425"/>
        <v>36992845738.559998</v>
      </c>
      <c r="S254" s="50">
        <f t="shared" si="425"/>
        <v>163007154261.44</v>
      </c>
      <c r="T254" s="50">
        <f t="shared" si="425"/>
        <v>0</v>
      </c>
      <c r="U254" s="50">
        <f t="shared" si="425"/>
        <v>23069146154.099998</v>
      </c>
      <c r="V254" s="50">
        <f t="shared" si="425"/>
        <v>13923699584.459999</v>
      </c>
      <c r="W254" s="50">
        <f t="shared" si="425"/>
        <v>23069146154.099998</v>
      </c>
      <c r="X254" s="50">
        <f t="shared" si="425"/>
        <v>0</v>
      </c>
      <c r="Y254" s="52">
        <f t="shared" si="333"/>
        <v>0.18496422869279999</v>
      </c>
      <c r="Z254" s="52">
        <f t="shared" si="334"/>
        <v>0.11534573077049999</v>
      </c>
      <c r="AA254" s="52">
        <f t="shared" si="335"/>
        <v>0.11534573077049999</v>
      </c>
      <c r="AB254" s="52">
        <f t="shared" si="336"/>
        <v>0.62361101703656063</v>
      </c>
      <c r="AC254" s="53">
        <f t="shared" si="414"/>
        <v>1</v>
      </c>
    </row>
    <row r="255" spans="1:29" ht="42" customHeight="1" x14ac:dyDescent="0.25">
      <c r="A255" s="54" t="s">
        <v>413</v>
      </c>
      <c r="B255" s="55" t="s">
        <v>42</v>
      </c>
      <c r="C255" s="55">
        <v>21</v>
      </c>
      <c r="D255" s="55" t="s">
        <v>39</v>
      </c>
      <c r="E255" s="69" t="s">
        <v>262</v>
      </c>
      <c r="F255" s="57">
        <v>200000000000</v>
      </c>
      <c r="G255" s="57">
        <v>0</v>
      </c>
      <c r="H255" s="57">
        <v>0</v>
      </c>
      <c r="I255" s="57">
        <v>0</v>
      </c>
      <c r="J255" s="57">
        <v>0</v>
      </c>
      <c r="K255" s="57">
        <v>0</v>
      </c>
      <c r="L255" s="57">
        <f t="shared" si="381"/>
        <v>0</v>
      </c>
      <c r="M255" s="58">
        <f>+F255+L255</f>
        <v>200000000000</v>
      </c>
      <c r="N255" s="59">
        <f t="shared" si="421"/>
        <v>1.9509547293446297E-2</v>
      </c>
      <c r="O255" s="57">
        <v>0</v>
      </c>
      <c r="P255" s="58">
        <v>36992845738.559998</v>
      </c>
      <c r="Q255" s="57">
        <f t="shared" ref="Q255" si="426">M255-P255</f>
        <v>163007154261.44</v>
      </c>
      <c r="R255" s="58">
        <v>36992845738.559998</v>
      </c>
      <c r="S255" s="109">
        <f>+M255-R255</f>
        <v>163007154261.44</v>
      </c>
      <c r="T255" s="57">
        <f t="shared" ref="T255" si="427">P255-R255</f>
        <v>0</v>
      </c>
      <c r="U255" s="58">
        <v>23069146154.099998</v>
      </c>
      <c r="V255" s="57">
        <f t="shared" ref="V255" si="428">+R255-U255</f>
        <v>13923699584.459999</v>
      </c>
      <c r="W255" s="58">
        <v>23069146154.099998</v>
      </c>
      <c r="X255" s="60">
        <f t="shared" ref="X255" si="429">+U255-W255</f>
        <v>0</v>
      </c>
      <c r="Y255" s="52">
        <f t="shared" si="333"/>
        <v>0.18496422869279999</v>
      </c>
      <c r="Z255" s="52">
        <f t="shared" si="334"/>
        <v>0.11534573077049999</v>
      </c>
      <c r="AA255" s="52">
        <f t="shared" si="335"/>
        <v>0.11534573077049999</v>
      </c>
      <c r="AB255" s="52">
        <f t="shared" si="336"/>
        <v>0.62361101703656063</v>
      </c>
      <c r="AC255" s="53">
        <f t="shared" si="414"/>
        <v>1</v>
      </c>
    </row>
    <row r="256" spans="1:29" ht="42" customHeight="1" x14ac:dyDescent="0.25">
      <c r="A256" s="46" t="s">
        <v>414</v>
      </c>
      <c r="B256" s="47" t="s">
        <v>42</v>
      </c>
      <c r="C256" s="47">
        <v>21</v>
      </c>
      <c r="D256" s="47" t="s">
        <v>39</v>
      </c>
      <c r="E256" s="48" t="s">
        <v>415</v>
      </c>
      <c r="F256" s="50">
        <f t="shared" ref="F256:X256" si="430">+F257</f>
        <v>4155182828</v>
      </c>
      <c r="G256" s="50">
        <f t="shared" si="430"/>
        <v>0</v>
      </c>
      <c r="H256" s="50">
        <f t="shared" si="430"/>
        <v>0</v>
      </c>
      <c r="I256" s="50">
        <f t="shared" si="430"/>
        <v>0</v>
      </c>
      <c r="J256" s="50">
        <f t="shared" si="430"/>
        <v>0</v>
      </c>
      <c r="K256" s="50">
        <f t="shared" si="430"/>
        <v>0</v>
      </c>
      <c r="L256" s="50">
        <f t="shared" si="381"/>
        <v>0</v>
      </c>
      <c r="M256" s="50">
        <f t="shared" si="430"/>
        <v>4155182828</v>
      </c>
      <c r="N256" s="51">
        <f t="shared" si="421"/>
        <v>4.0532867947890965E-4</v>
      </c>
      <c r="O256" s="50">
        <f t="shared" si="430"/>
        <v>0</v>
      </c>
      <c r="P256" s="50">
        <f t="shared" si="430"/>
        <v>2791583227</v>
      </c>
      <c r="Q256" s="50">
        <f t="shared" si="430"/>
        <v>1363599601</v>
      </c>
      <c r="R256" s="50">
        <f t="shared" si="430"/>
        <v>2791583227</v>
      </c>
      <c r="S256" s="50">
        <f t="shared" si="430"/>
        <v>1363599601</v>
      </c>
      <c r="T256" s="50">
        <f t="shared" si="430"/>
        <v>0</v>
      </c>
      <c r="U256" s="50">
        <f t="shared" si="430"/>
        <v>83516131</v>
      </c>
      <c r="V256" s="50">
        <f t="shared" si="430"/>
        <v>2708067096</v>
      </c>
      <c r="W256" s="50">
        <f t="shared" si="430"/>
        <v>83516131</v>
      </c>
      <c r="X256" s="50">
        <f t="shared" si="430"/>
        <v>0</v>
      </c>
      <c r="Y256" s="52">
        <f t="shared" si="333"/>
        <v>0.67183162391524975</v>
      </c>
      <c r="Z256" s="52">
        <f t="shared" si="334"/>
        <v>2.0099267458755489E-2</v>
      </c>
      <c r="AA256" s="52">
        <f t="shared" si="335"/>
        <v>2.0099267458755489E-2</v>
      </c>
      <c r="AB256" s="52">
        <f t="shared" si="336"/>
        <v>2.9917120217745168E-2</v>
      </c>
      <c r="AC256" s="53">
        <f t="shared" si="414"/>
        <v>1</v>
      </c>
    </row>
    <row r="257" spans="1:29" ht="42" customHeight="1" x14ac:dyDescent="0.25">
      <c r="A257" s="54" t="s">
        <v>416</v>
      </c>
      <c r="B257" s="55" t="s">
        <v>42</v>
      </c>
      <c r="C257" s="55">
        <v>21</v>
      </c>
      <c r="D257" s="55" t="s">
        <v>39</v>
      </c>
      <c r="E257" s="69" t="s">
        <v>262</v>
      </c>
      <c r="F257" s="57">
        <v>4155182828</v>
      </c>
      <c r="G257" s="57">
        <v>0</v>
      </c>
      <c r="H257" s="57">
        <v>0</v>
      </c>
      <c r="I257" s="57">
        <v>0</v>
      </c>
      <c r="J257" s="57">
        <v>0</v>
      </c>
      <c r="K257" s="57">
        <v>0</v>
      </c>
      <c r="L257" s="57">
        <f t="shared" si="381"/>
        <v>0</v>
      </c>
      <c r="M257" s="58">
        <f>+F257+L257</f>
        <v>4155182828</v>
      </c>
      <c r="N257" s="59">
        <f t="shared" si="421"/>
        <v>4.0532867947890965E-4</v>
      </c>
      <c r="O257" s="57">
        <v>0</v>
      </c>
      <c r="P257" s="58">
        <v>2791583227</v>
      </c>
      <c r="Q257" s="57">
        <f t="shared" ref="Q257" si="431">M257-P257</f>
        <v>1363599601</v>
      </c>
      <c r="R257" s="58">
        <v>2791583227</v>
      </c>
      <c r="S257" s="109">
        <f>+M257-R257</f>
        <v>1363599601</v>
      </c>
      <c r="T257" s="57">
        <f t="shared" ref="T257" si="432">P257-R257</f>
        <v>0</v>
      </c>
      <c r="U257" s="58">
        <v>83516131</v>
      </c>
      <c r="V257" s="57">
        <f t="shared" ref="V257" si="433">+R257-U257</f>
        <v>2708067096</v>
      </c>
      <c r="W257" s="58">
        <v>83516131</v>
      </c>
      <c r="X257" s="60">
        <f t="shared" ref="X257" si="434">+U257-W257</f>
        <v>0</v>
      </c>
      <c r="Y257" s="61">
        <f t="shared" si="333"/>
        <v>0.67183162391524975</v>
      </c>
      <c r="Z257" s="61">
        <f t="shared" si="334"/>
        <v>2.0099267458755489E-2</v>
      </c>
      <c r="AA257" s="61">
        <f t="shared" si="335"/>
        <v>2.0099267458755489E-2</v>
      </c>
      <c r="AB257" s="61">
        <f t="shared" si="336"/>
        <v>2.9917120217745168E-2</v>
      </c>
      <c r="AC257" s="62">
        <f t="shared" si="414"/>
        <v>1</v>
      </c>
    </row>
    <row r="258" spans="1:29" ht="55.5" customHeight="1" x14ac:dyDescent="0.25">
      <c r="A258" s="46" t="s">
        <v>417</v>
      </c>
      <c r="B258" s="47" t="s">
        <v>42</v>
      </c>
      <c r="C258" s="47">
        <v>21</v>
      </c>
      <c r="D258" s="47" t="s">
        <v>39</v>
      </c>
      <c r="E258" s="48" t="s">
        <v>418</v>
      </c>
      <c r="F258" s="50">
        <f t="shared" ref="F258:U264" si="435">+F259</f>
        <v>8000000000</v>
      </c>
      <c r="G258" s="50">
        <f t="shared" si="435"/>
        <v>0</v>
      </c>
      <c r="H258" s="50">
        <f t="shared" si="435"/>
        <v>0</v>
      </c>
      <c r="I258" s="50">
        <f t="shared" si="435"/>
        <v>0</v>
      </c>
      <c r="J258" s="50">
        <f t="shared" si="435"/>
        <v>0</v>
      </c>
      <c r="K258" s="50">
        <f t="shared" si="435"/>
        <v>0</v>
      </c>
      <c r="L258" s="50">
        <f t="shared" si="381"/>
        <v>0</v>
      </c>
      <c r="M258" s="50">
        <f t="shared" si="435"/>
        <v>8000000000</v>
      </c>
      <c r="N258" s="51">
        <f t="shared" si="421"/>
        <v>7.8038189173785188E-4</v>
      </c>
      <c r="O258" s="50">
        <f t="shared" si="435"/>
        <v>0</v>
      </c>
      <c r="P258" s="50">
        <f t="shared" si="435"/>
        <v>7436088589.0600004</v>
      </c>
      <c r="Q258" s="50">
        <f t="shared" si="435"/>
        <v>563911410.93999958</v>
      </c>
      <c r="R258" s="50">
        <f t="shared" si="435"/>
        <v>7241360151.71</v>
      </c>
      <c r="S258" s="50">
        <f t="shared" si="435"/>
        <v>758639848.28999996</v>
      </c>
      <c r="T258" s="50">
        <f t="shared" si="435"/>
        <v>194728437.35000038</v>
      </c>
      <c r="U258" s="50">
        <f t="shared" si="435"/>
        <v>3404102255.6500001</v>
      </c>
      <c r="V258" s="50">
        <f t="shared" ref="V258:X260" si="436">+V259</f>
        <v>3837257896.0599999</v>
      </c>
      <c r="W258" s="50">
        <f t="shared" si="436"/>
        <v>3286718709.6500001</v>
      </c>
      <c r="X258" s="50">
        <f t="shared" si="436"/>
        <v>117383546</v>
      </c>
      <c r="Y258" s="52">
        <f t="shared" si="333"/>
        <v>0.90517001896375004</v>
      </c>
      <c r="Z258" s="52">
        <f t="shared" si="334"/>
        <v>0.42551278195625003</v>
      </c>
      <c r="AA258" s="52">
        <f t="shared" si="335"/>
        <v>0.41083983870625002</v>
      </c>
      <c r="AB258" s="52">
        <f t="shared" si="336"/>
        <v>0.47009155522338486</v>
      </c>
      <c r="AC258" s="53">
        <f t="shared" si="384"/>
        <v>0.96551703292544422</v>
      </c>
    </row>
    <row r="259" spans="1:29" ht="113.25" customHeight="1" x14ac:dyDescent="0.25">
      <c r="A259" s="46" t="s">
        <v>419</v>
      </c>
      <c r="B259" s="47" t="s">
        <v>42</v>
      </c>
      <c r="C259" s="47">
        <v>21</v>
      </c>
      <c r="D259" s="47" t="s">
        <v>39</v>
      </c>
      <c r="E259" s="48" t="s">
        <v>410</v>
      </c>
      <c r="F259" s="50">
        <f t="shared" si="435"/>
        <v>8000000000</v>
      </c>
      <c r="G259" s="50">
        <f t="shared" si="435"/>
        <v>0</v>
      </c>
      <c r="H259" s="50">
        <f t="shared" si="435"/>
        <v>0</v>
      </c>
      <c r="I259" s="50">
        <f t="shared" si="435"/>
        <v>0</v>
      </c>
      <c r="J259" s="50">
        <f t="shared" si="435"/>
        <v>0</v>
      </c>
      <c r="K259" s="50">
        <f t="shared" si="435"/>
        <v>0</v>
      </c>
      <c r="L259" s="50">
        <f t="shared" si="381"/>
        <v>0</v>
      </c>
      <c r="M259" s="50">
        <f t="shared" si="435"/>
        <v>8000000000</v>
      </c>
      <c r="N259" s="51">
        <f t="shared" si="421"/>
        <v>7.8038189173785188E-4</v>
      </c>
      <c r="O259" s="50">
        <f t="shared" si="435"/>
        <v>0</v>
      </c>
      <c r="P259" s="50">
        <f t="shared" si="435"/>
        <v>7436088589.0600004</v>
      </c>
      <c r="Q259" s="50">
        <f t="shared" si="435"/>
        <v>563911410.93999958</v>
      </c>
      <c r="R259" s="50">
        <f t="shared" si="435"/>
        <v>7241360151.71</v>
      </c>
      <c r="S259" s="50">
        <f t="shared" si="435"/>
        <v>758639848.28999996</v>
      </c>
      <c r="T259" s="50">
        <f t="shared" si="435"/>
        <v>194728437.35000038</v>
      </c>
      <c r="U259" s="50">
        <f t="shared" si="435"/>
        <v>3404102255.6500001</v>
      </c>
      <c r="V259" s="50">
        <f t="shared" si="436"/>
        <v>3837257896.0599999</v>
      </c>
      <c r="W259" s="50">
        <f t="shared" si="436"/>
        <v>3286718709.6500001</v>
      </c>
      <c r="X259" s="50">
        <f t="shared" si="436"/>
        <v>117383546</v>
      </c>
      <c r="Y259" s="52">
        <f t="shared" si="333"/>
        <v>0.90517001896375004</v>
      </c>
      <c r="Z259" s="52">
        <f t="shared" si="334"/>
        <v>0.42551278195625003</v>
      </c>
      <c r="AA259" s="52">
        <f t="shared" si="335"/>
        <v>0.41083983870625002</v>
      </c>
      <c r="AB259" s="52">
        <f t="shared" si="336"/>
        <v>0.47009155522338486</v>
      </c>
      <c r="AC259" s="53">
        <f t="shared" si="384"/>
        <v>0.96551703292544422</v>
      </c>
    </row>
    <row r="260" spans="1:29" ht="42" customHeight="1" x14ac:dyDescent="0.25">
      <c r="A260" s="46" t="s">
        <v>420</v>
      </c>
      <c r="B260" s="47" t="s">
        <v>42</v>
      </c>
      <c r="C260" s="47">
        <v>21</v>
      </c>
      <c r="D260" s="47" t="s">
        <v>39</v>
      </c>
      <c r="E260" s="48" t="s">
        <v>393</v>
      </c>
      <c r="F260" s="49">
        <f t="shared" si="435"/>
        <v>8000000000</v>
      </c>
      <c r="G260" s="49">
        <f t="shared" si="435"/>
        <v>0</v>
      </c>
      <c r="H260" s="49">
        <f t="shared" si="435"/>
        <v>0</v>
      </c>
      <c r="I260" s="49">
        <f t="shared" si="435"/>
        <v>0</v>
      </c>
      <c r="J260" s="49">
        <f t="shared" si="435"/>
        <v>0</v>
      </c>
      <c r="K260" s="49">
        <f t="shared" si="435"/>
        <v>0</v>
      </c>
      <c r="L260" s="50">
        <f t="shared" si="381"/>
        <v>0</v>
      </c>
      <c r="M260" s="49">
        <f t="shared" si="435"/>
        <v>8000000000</v>
      </c>
      <c r="N260" s="51">
        <f t="shared" si="421"/>
        <v>7.8038189173785188E-4</v>
      </c>
      <c r="O260" s="49">
        <f t="shared" si="435"/>
        <v>0</v>
      </c>
      <c r="P260" s="49">
        <f t="shared" si="435"/>
        <v>7436088589.0600004</v>
      </c>
      <c r="Q260" s="49">
        <f t="shared" si="435"/>
        <v>563911410.93999958</v>
      </c>
      <c r="R260" s="49">
        <f t="shared" si="435"/>
        <v>7241360151.71</v>
      </c>
      <c r="S260" s="49">
        <f t="shared" si="435"/>
        <v>758639848.28999996</v>
      </c>
      <c r="T260" s="49">
        <f t="shared" si="435"/>
        <v>194728437.35000038</v>
      </c>
      <c r="U260" s="49">
        <f t="shared" si="435"/>
        <v>3404102255.6500001</v>
      </c>
      <c r="V260" s="49">
        <f t="shared" si="436"/>
        <v>3837257896.0599999</v>
      </c>
      <c r="W260" s="49">
        <f t="shared" si="436"/>
        <v>3286718709.6500001</v>
      </c>
      <c r="X260" s="49">
        <f t="shared" si="436"/>
        <v>117383546</v>
      </c>
      <c r="Y260" s="52">
        <f t="shared" si="333"/>
        <v>0.90517001896375004</v>
      </c>
      <c r="Z260" s="52">
        <f t="shared" si="334"/>
        <v>0.42551278195625003</v>
      </c>
      <c r="AA260" s="52">
        <f t="shared" si="335"/>
        <v>0.41083983870625002</v>
      </c>
      <c r="AB260" s="52">
        <f t="shared" si="336"/>
        <v>0.47009155522338486</v>
      </c>
      <c r="AC260" s="53">
        <f t="shared" si="384"/>
        <v>0.96551703292544422</v>
      </c>
    </row>
    <row r="261" spans="1:29" ht="42" customHeight="1" x14ac:dyDescent="0.25">
      <c r="A261" s="54" t="s">
        <v>421</v>
      </c>
      <c r="B261" s="55" t="s">
        <v>42</v>
      </c>
      <c r="C261" s="55">
        <v>21</v>
      </c>
      <c r="D261" s="55" t="s">
        <v>39</v>
      </c>
      <c r="E261" s="69" t="s">
        <v>262</v>
      </c>
      <c r="F261" s="57">
        <v>8000000000</v>
      </c>
      <c r="G261" s="57">
        <v>0</v>
      </c>
      <c r="H261" s="57">
        <v>0</v>
      </c>
      <c r="I261" s="57">
        <v>0</v>
      </c>
      <c r="J261" s="57">
        <v>0</v>
      </c>
      <c r="K261" s="57">
        <v>0</v>
      </c>
      <c r="L261" s="57">
        <f t="shared" si="381"/>
        <v>0</v>
      </c>
      <c r="M261" s="58">
        <f>+F261+L261</f>
        <v>8000000000</v>
      </c>
      <c r="N261" s="59">
        <f t="shared" si="421"/>
        <v>7.8038189173785188E-4</v>
      </c>
      <c r="O261" s="57">
        <v>0</v>
      </c>
      <c r="P261" s="58">
        <v>7436088589.0600004</v>
      </c>
      <c r="Q261" s="57">
        <f t="shared" ref="Q261" si="437">M261-P261</f>
        <v>563911410.93999958</v>
      </c>
      <c r="R261" s="58">
        <v>7241360151.71</v>
      </c>
      <c r="S261" s="109">
        <f>+M261-R261</f>
        <v>758639848.28999996</v>
      </c>
      <c r="T261" s="57">
        <f t="shared" ref="T261" si="438">P261-R261</f>
        <v>194728437.35000038</v>
      </c>
      <c r="U261" s="58">
        <v>3404102255.6500001</v>
      </c>
      <c r="V261" s="57">
        <f t="shared" ref="V261" si="439">+R261-U261</f>
        <v>3837257896.0599999</v>
      </c>
      <c r="W261" s="58">
        <v>3286718709.6500001</v>
      </c>
      <c r="X261" s="60">
        <f t="shared" ref="X261" si="440">+U261-W261</f>
        <v>117383546</v>
      </c>
      <c r="Y261" s="61">
        <f t="shared" si="333"/>
        <v>0.90517001896375004</v>
      </c>
      <c r="Z261" s="61">
        <f t="shared" si="334"/>
        <v>0.42551278195625003</v>
      </c>
      <c r="AA261" s="61">
        <f t="shared" si="335"/>
        <v>0.41083983870625002</v>
      </c>
      <c r="AB261" s="61">
        <f t="shared" si="336"/>
        <v>0.47009155522338486</v>
      </c>
      <c r="AC261" s="62">
        <f t="shared" si="384"/>
        <v>0.96551703292544422</v>
      </c>
    </row>
    <row r="262" spans="1:29" ht="113.25" customHeight="1" x14ac:dyDescent="0.25">
      <c r="A262" s="46" t="s">
        <v>422</v>
      </c>
      <c r="B262" s="47" t="s">
        <v>38</v>
      </c>
      <c r="C262" s="47">
        <v>10</v>
      </c>
      <c r="D262" s="47" t="s">
        <v>39</v>
      </c>
      <c r="E262" s="48" t="s">
        <v>423</v>
      </c>
      <c r="F262" s="50">
        <f>+F263+F268</f>
        <v>216105072049</v>
      </c>
      <c r="G262" s="50">
        <f t="shared" ref="G262:K262" si="441">+G263+G268</f>
        <v>0</v>
      </c>
      <c r="H262" s="50">
        <f t="shared" si="441"/>
        <v>0</v>
      </c>
      <c r="I262" s="50">
        <f t="shared" si="441"/>
        <v>0</v>
      </c>
      <c r="J262" s="50">
        <f t="shared" si="441"/>
        <v>0</v>
      </c>
      <c r="K262" s="50">
        <f t="shared" si="441"/>
        <v>0</v>
      </c>
      <c r="L262" s="50">
        <f t="shared" si="381"/>
        <v>0</v>
      </c>
      <c r="M262" s="50">
        <f>+M263+M268</f>
        <v>216105072049</v>
      </c>
      <c r="N262" s="51">
        <f t="shared" si="421"/>
        <v>2.1080560617467926E-2</v>
      </c>
      <c r="O262" s="50">
        <f t="shared" ref="O262:X262" si="442">+O263+O268</f>
        <v>0</v>
      </c>
      <c r="P262" s="50">
        <f t="shared" si="442"/>
        <v>51525598817</v>
      </c>
      <c r="Q262" s="50">
        <f t="shared" si="442"/>
        <v>164579473232</v>
      </c>
      <c r="R262" s="50">
        <f t="shared" si="442"/>
        <v>51525598817</v>
      </c>
      <c r="S262" s="50">
        <f t="shared" si="442"/>
        <v>164579473232</v>
      </c>
      <c r="T262" s="50">
        <f t="shared" si="442"/>
        <v>0</v>
      </c>
      <c r="U262" s="50">
        <f t="shared" si="442"/>
        <v>0</v>
      </c>
      <c r="V262" s="50">
        <f t="shared" si="442"/>
        <v>51525598817</v>
      </c>
      <c r="W262" s="50">
        <f t="shared" si="442"/>
        <v>0</v>
      </c>
      <c r="X262" s="50">
        <f t="shared" si="442"/>
        <v>0</v>
      </c>
      <c r="Y262" s="52">
        <f t="shared" si="333"/>
        <v>0.23842845671533802</v>
      </c>
      <c r="Z262" s="52">
        <f t="shared" si="334"/>
        <v>0</v>
      </c>
      <c r="AA262" s="52">
        <f t="shared" si="335"/>
        <v>0</v>
      </c>
      <c r="AB262" s="52">
        <f t="shared" si="336"/>
        <v>0</v>
      </c>
      <c r="AC262" s="53" t="s">
        <v>41</v>
      </c>
    </row>
    <row r="263" spans="1:29" ht="125.25" customHeight="1" x14ac:dyDescent="0.25">
      <c r="A263" s="46" t="s">
        <v>424</v>
      </c>
      <c r="B263" s="47" t="s">
        <v>38</v>
      </c>
      <c r="C263" s="47">
        <v>10</v>
      </c>
      <c r="D263" s="47" t="s">
        <v>39</v>
      </c>
      <c r="E263" s="48" t="s">
        <v>425</v>
      </c>
      <c r="F263" s="50">
        <f>+F264+F266</f>
        <v>108052536025</v>
      </c>
      <c r="G263" s="50">
        <f t="shared" ref="G263:K263" si="443">+G264+G266</f>
        <v>0</v>
      </c>
      <c r="H263" s="50">
        <f t="shared" si="443"/>
        <v>0</v>
      </c>
      <c r="I263" s="50">
        <f t="shared" si="443"/>
        <v>0</v>
      </c>
      <c r="J263" s="50">
        <f t="shared" si="443"/>
        <v>0</v>
      </c>
      <c r="K263" s="50">
        <f t="shared" si="443"/>
        <v>0</v>
      </c>
      <c r="L263" s="50">
        <f t="shared" si="381"/>
        <v>0</v>
      </c>
      <c r="M263" s="50">
        <f>+M264+M266</f>
        <v>108052536025</v>
      </c>
      <c r="N263" s="51">
        <f t="shared" si="421"/>
        <v>1.0540280308782736E-2</v>
      </c>
      <c r="O263" s="50">
        <f t="shared" ref="O263:X263" si="444">+O264+O266</f>
        <v>0</v>
      </c>
      <c r="P263" s="50">
        <f t="shared" si="444"/>
        <v>0</v>
      </c>
      <c r="Q263" s="50">
        <f t="shared" si="444"/>
        <v>108052536025</v>
      </c>
      <c r="R263" s="50">
        <f t="shared" si="444"/>
        <v>0</v>
      </c>
      <c r="S263" s="50">
        <f t="shared" si="444"/>
        <v>108052536025</v>
      </c>
      <c r="T263" s="50">
        <f t="shared" si="444"/>
        <v>0</v>
      </c>
      <c r="U263" s="50">
        <f t="shared" si="444"/>
        <v>0</v>
      </c>
      <c r="V263" s="50">
        <f t="shared" si="444"/>
        <v>0</v>
      </c>
      <c r="W263" s="50">
        <f t="shared" si="444"/>
        <v>0</v>
      </c>
      <c r="X263" s="50">
        <f t="shared" si="444"/>
        <v>0</v>
      </c>
      <c r="Y263" s="52">
        <f t="shared" si="333"/>
        <v>0</v>
      </c>
      <c r="Z263" s="52">
        <f t="shared" si="334"/>
        <v>0</v>
      </c>
      <c r="AA263" s="52">
        <f t="shared" si="335"/>
        <v>0</v>
      </c>
      <c r="AB263" s="52" t="s">
        <v>41</v>
      </c>
      <c r="AC263" s="53" t="s">
        <v>41</v>
      </c>
    </row>
    <row r="264" spans="1:29" ht="42" customHeight="1" x14ac:dyDescent="0.25">
      <c r="A264" s="46" t="s">
        <v>426</v>
      </c>
      <c r="B264" s="47" t="s">
        <v>38</v>
      </c>
      <c r="C264" s="47">
        <v>10</v>
      </c>
      <c r="D264" s="47" t="s">
        <v>39</v>
      </c>
      <c r="E264" s="48" t="s">
        <v>427</v>
      </c>
      <c r="F264" s="49">
        <f t="shared" si="435"/>
        <v>54026268013</v>
      </c>
      <c r="G264" s="49">
        <f t="shared" si="435"/>
        <v>0</v>
      </c>
      <c r="H264" s="49">
        <f t="shared" si="435"/>
        <v>0</v>
      </c>
      <c r="I264" s="49">
        <f t="shared" si="435"/>
        <v>0</v>
      </c>
      <c r="J264" s="49">
        <f t="shared" si="435"/>
        <v>0</v>
      </c>
      <c r="K264" s="49">
        <f t="shared" si="435"/>
        <v>0</v>
      </c>
      <c r="L264" s="50">
        <f t="shared" si="381"/>
        <v>0</v>
      </c>
      <c r="M264" s="49">
        <f t="shared" si="435"/>
        <v>54026268013</v>
      </c>
      <c r="N264" s="51">
        <f t="shared" si="421"/>
        <v>5.2701401544401425E-3</v>
      </c>
      <c r="O264" s="49">
        <f t="shared" si="435"/>
        <v>0</v>
      </c>
      <c r="P264" s="49">
        <f t="shared" si="435"/>
        <v>0</v>
      </c>
      <c r="Q264" s="49">
        <f t="shared" si="435"/>
        <v>54026268013</v>
      </c>
      <c r="R264" s="49">
        <f t="shared" si="435"/>
        <v>0</v>
      </c>
      <c r="S264" s="49">
        <f t="shared" si="435"/>
        <v>54026268013</v>
      </c>
      <c r="T264" s="49">
        <f t="shared" si="435"/>
        <v>0</v>
      </c>
      <c r="U264" s="49">
        <f t="shared" si="435"/>
        <v>0</v>
      </c>
      <c r="V264" s="49">
        <f t="shared" ref="V264:X264" si="445">+V265</f>
        <v>0</v>
      </c>
      <c r="W264" s="49">
        <f t="shared" si="445"/>
        <v>0</v>
      </c>
      <c r="X264" s="49">
        <f t="shared" si="445"/>
        <v>0</v>
      </c>
      <c r="Y264" s="52">
        <f t="shared" si="333"/>
        <v>0</v>
      </c>
      <c r="Z264" s="52">
        <f t="shared" si="334"/>
        <v>0</v>
      </c>
      <c r="AA264" s="52">
        <f t="shared" si="335"/>
        <v>0</v>
      </c>
      <c r="AB264" s="52" t="e">
        <f t="shared" si="336"/>
        <v>#DIV/0!</v>
      </c>
      <c r="AC264" s="53" t="s">
        <v>41</v>
      </c>
    </row>
    <row r="265" spans="1:29" ht="42" customHeight="1" x14ac:dyDescent="0.25">
      <c r="A265" s="54" t="s">
        <v>428</v>
      </c>
      <c r="B265" s="55" t="s">
        <v>38</v>
      </c>
      <c r="C265" s="55">
        <v>10</v>
      </c>
      <c r="D265" s="55" t="s">
        <v>39</v>
      </c>
      <c r="E265" s="69" t="s">
        <v>262</v>
      </c>
      <c r="F265" s="57">
        <v>54026268013</v>
      </c>
      <c r="G265" s="57">
        <v>0</v>
      </c>
      <c r="H265" s="57">
        <v>0</v>
      </c>
      <c r="I265" s="57">
        <v>0</v>
      </c>
      <c r="J265" s="57">
        <v>0</v>
      </c>
      <c r="K265" s="57">
        <v>0</v>
      </c>
      <c r="L265" s="57">
        <f t="shared" si="381"/>
        <v>0</v>
      </c>
      <c r="M265" s="58">
        <f>+F265+L265</f>
        <v>54026268013</v>
      </c>
      <c r="N265" s="59">
        <f t="shared" si="421"/>
        <v>5.2701401544401425E-3</v>
      </c>
      <c r="O265" s="57">
        <v>0</v>
      </c>
      <c r="P265" s="58">
        <v>0</v>
      </c>
      <c r="Q265" s="57">
        <f t="shared" ref="Q265" si="446">M265-P265</f>
        <v>54026268013</v>
      </c>
      <c r="R265" s="58">
        <v>0</v>
      </c>
      <c r="S265" s="109">
        <f>+M265-R265</f>
        <v>54026268013</v>
      </c>
      <c r="T265" s="57">
        <f t="shared" ref="T265" si="447">P265-R265</f>
        <v>0</v>
      </c>
      <c r="U265" s="58">
        <v>0</v>
      </c>
      <c r="V265" s="57">
        <f t="shared" ref="V265" si="448">+R265-U265</f>
        <v>0</v>
      </c>
      <c r="W265" s="58">
        <v>0</v>
      </c>
      <c r="X265" s="60">
        <f t="shared" ref="X265" si="449">+U265-W265</f>
        <v>0</v>
      </c>
      <c r="Y265" s="61">
        <f t="shared" si="333"/>
        <v>0</v>
      </c>
      <c r="Z265" s="61">
        <f t="shared" si="334"/>
        <v>0</v>
      </c>
      <c r="AA265" s="61">
        <f t="shared" si="335"/>
        <v>0</v>
      </c>
      <c r="AB265" s="61" t="s">
        <v>41</v>
      </c>
      <c r="AC265" s="62" t="s">
        <v>41</v>
      </c>
    </row>
    <row r="266" spans="1:29" ht="42" customHeight="1" x14ac:dyDescent="0.25">
      <c r="A266" s="46" t="s">
        <v>429</v>
      </c>
      <c r="B266" s="47" t="s">
        <v>38</v>
      </c>
      <c r="C266" s="47">
        <v>10</v>
      </c>
      <c r="D266" s="47" t="s">
        <v>39</v>
      </c>
      <c r="E266" s="48" t="s">
        <v>430</v>
      </c>
      <c r="F266" s="50">
        <f>+F267</f>
        <v>54026268012</v>
      </c>
      <c r="G266" s="50">
        <f t="shared" ref="G266:K266" si="450">+G267</f>
        <v>0</v>
      </c>
      <c r="H266" s="50">
        <f t="shared" si="450"/>
        <v>0</v>
      </c>
      <c r="I266" s="50">
        <f t="shared" si="450"/>
        <v>0</v>
      </c>
      <c r="J266" s="50">
        <f t="shared" si="450"/>
        <v>0</v>
      </c>
      <c r="K266" s="50">
        <f t="shared" si="450"/>
        <v>0</v>
      </c>
      <c r="L266" s="50">
        <f t="shared" si="381"/>
        <v>0</v>
      </c>
      <c r="M266" s="50">
        <f>+M267</f>
        <v>54026268012</v>
      </c>
      <c r="N266" s="51">
        <f t="shared" si="421"/>
        <v>5.2701401543425947E-3</v>
      </c>
      <c r="O266" s="50">
        <f t="shared" ref="O266:X266" si="451">+O267</f>
        <v>0</v>
      </c>
      <c r="P266" s="50">
        <f t="shared" si="451"/>
        <v>0</v>
      </c>
      <c r="Q266" s="50">
        <f t="shared" si="451"/>
        <v>54026268012</v>
      </c>
      <c r="R266" s="50">
        <f t="shared" si="451"/>
        <v>0</v>
      </c>
      <c r="S266" s="50">
        <f t="shared" si="451"/>
        <v>54026268012</v>
      </c>
      <c r="T266" s="50">
        <f t="shared" si="451"/>
        <v>0</v>
      </c>
      <c r="U266" s="50">
        <f t="shared" si="451"/>
        <v>0</v>
      </c>
      <c r="V266" s="50">
        <f t="shared" si="451"/>
        <v>0</v>
      </c>
      <c r="W266" s="50">
        <f t="shared" si="451"/>
        <v>0</v>
      </c>
      <c r="X266" s="50">
        <f t="shared" si="451"/>
        <v>0</v>
      </c>
      <c r="Y266" s="52">
        <f t="shared" si="333"/>
        <v>0</v>
      </c>
      <c r="Z266" s="52">
        <f t="shared" si="334"/>
        <v>0</v>
      </c>
      <c r="AA266" s="52">
        <f t="shared" si="335"/>
        <v>0</v>
      </c>
      <c r="AB266" s="52" t="s">
        <v>41</v>
      </c>
      <c r="AC266" s="53" t="s">
        <v>41</v>
      </c>
    </row>
    <row r="267" spans="1:29" ht="42" customHeight="1" x14ac:dyDescent="0.25">
      <c r="A267" s="54" t="s">
        <v>431</v>
      </c>
      <c r="B267" s="55" t="s">
        <v>38</v>
      </c>
      <c r="C267" s="55">
        <v>10</v>
      </c>
      <c r="D267" s="55" t="s">
        <v>39</v>
      </c>
      <c r="E267" s="69" t="s">
        <v>262</v>
      </c>
      <c r="F267" s="57">
        <v>54026268012</v>
      </c>
      <c r="G267" s="57">
        <v>0</v>
      </c>
      <c r="H267" s="57">
        <v>0</v>
      </c>
      <c r="I267" s="57">
        <v>0</v>
      </c>
      <c r="J267" s="57">
        <v>0</v>
      </c>
      <c r="K267" s="57">
        <v>0</v>
      </c>
      <c r="L267" s="57">
        <f t="shared" si="381"/>
        <v>0</v>
      </c>
      <c r="M267" s="58">
        <f>+F267+L267</f>
        <v>54026268012</v>
      </c>
      <c r="N267" s="59">
        <f t="shared" si="421"/>
        <v>5.2701401543425947E-3</v>
      </c>
      <c r="O267" s="57">
        <v>0</v>
      </c>
      <c r="P267" s="57">
        <v>0</v>
      </c>
      <c r="Q267" s="57">
        <f t="shared" ref="Q267" si="452">M267-P267</f>
        <v>54026268012</v>
      </c>
      <c r="R267" s="57">
        <v>0</v>
      </c>
      <c r="S267" s="109">
        <f>+M267-R267</f>
        <v>54026268012</v>
      </c>
      <c r="T267" s="57">
        <f t="shared" ref="T267" si="453">P267-R267</f>
        <v>0</v>
      </c>
      <c r="U267" s="57">
        <v>0</v>
      </c>
      <c r="V267" s="57">
        <f t="shared" ref="V267" si="454">+R267-U267</f>
        <v>0</v>
      </c>
      <c r="W267" s="57">
        <v>0</v>
      </c>
      <c r="X267" s="60">
        <f t="shared" ref="X267" si="455">+U267-W267</f>
        <v>0</v>
      </c>
      <c r="Y267" s="61">
        <f t="shared" ref="Y267:Y330" si="456">+R267/M267</f>
        <v>0</v>
      </c>
      <c r="Z267" s="61">
        <f t="shared" ref="Z267:Z330" si="457">+U267/M267</f>
        <v>0</v>
      </c>
      <c r="AA267" s="61">
        <f t="shared" ref="AA267:AA330" si="458">+W267/M267</f>
        <v>0</v>
      </c>
      <c r="AB267" s="61" t="s">
        <v>41</v>
      </c>
      <c r="AC267" s="62" t="s">
        <v>41</v>
      </c>
    </row>
    <row r="268" spans="1:29" s="32" customFormat="1" ht="99" customHeight="1" x14ac:dyDescent="0.25">
      <c r="A268" s="46" t="s">
        <v>432</v>
      </c>
      <c r="B268" s="47" t="s">
        <v>38</v>
      </c>
      <c r="C268" s="47">
        <v>10</v>
      </c>
      <c r="D268" s="47" t="s">
        <v>39</v>
      </c>
      <c r="E268" s="48" t="s">
        <v>258</v>
      </c>
      <c r="F268" s="50">
        <f>+F269+F271</f>
        <v>108052536024</v>
      </c>
      <c r="G268" s="50">
        <f t="shared" ref="G268:K268" si="459">+G269+G271</f>
        <v>0</v>
      </c>
      <c r="H268" s="50">
        <f t="shared" si="459"/>
        <v>0</v>
      </c>
      <c r="I268" s="50">
        <f t="shared" si="459"/>
        <v>0</v>
      </c>
      <c r="J268" s="50">
        <f t="shared" si="459"/>
        <v>0</v>
      </c>
      <c r="K268" s="50">
        <f t="shared" si="459"/>
        <v>0</v>
      </c>
      <c r="L268" s="50">
        <f t="shared" si="381"/>
        <v>0</v>
      </c>
      <c r="M268" s="50">
        <f>+M269+M271</f>
        <v>108052536024</v>
      </c>
      <c r="N268" s="51">
        <f t="shared" si="421"/>
        <v>1.0540280308685189E-2</v>
      </c>
      <c r="O268" s="50">
        <f t="shared" ref="O268:X268" si="460">+O269+O271</f>
        <v>0</v>
      </c>
      <c r="P268" s="50">
        <f t="shared" si="460"/>
        <v>51525598817</v>
      </c>
      <c r="Q268" s="50">
        <f t="shared" si="460"/>
        <v>56526937207</v>
      </c>
      <c r="R268" s="50">
        <f t="shared" si="460"/>
        <v>51525598817</v>
      </c>
      <c r="S268" s="50">
        <f t="shared" si="460"/>
        <v>56526937207</v>
      </c>
      <c r="T268" s="50">
        <f t="shared" si="460"/>
        <v>0</v>
      </c>
      <c r="U268" s="50">
        <f t="shared" si="460"/>
        <v>0</v>
      </c>
      <c r="V268" s="50">
        <f t="shared" si="460"/>
        <v>51525598817</v>
      </c>
      <c r="W268" s="50">
        <f t="shared" si="460"/>
        <v>0</v>
      </c>
      <c r="X268" s="50">
        <f t="shared" si="460"/>
        <v>0</v>
      </c>
      <c r="Y268" s="52">
        <f t="shared" si="456"/>
        <v>0.47685691343288261</v>
      </c>
      <c r="Z268" s="52">
        <f t="shared" si="457"/>
        <v>0</v>
      </c>
      <c r="AA268" s="52">
        <f t="shared" si="458"/>
        <v>0</v>
      </c>
      <c r="AB268" s="52">
        <f t="shared" ref="AB268:AB272" si="461">+U268/R268</f>
        <v>0</v>
      </c>
      <c r="AC268" s="53" t="s">
        <v>41</v>
      </c>
    </row>
    <row r="269" spans="1:29" s="32" customFormat="1" ht="42" customHeight="1" x14ac:dyDescent="0.25">
      <c r="A269" s="46" t="s">
        <v>433</v>
      </c>
      <c r="B269" s="47" t="s">
        <v>38</v>
      </c>
      <c r="C269" s="47">
        <v>10</v>
      </c>
      <c r="D269" s="47" t="s">
        <v>39</v>
      </c>
      <c r="E269" s="48" t="s">
        <v>427</v>
      </c>
      <c r="F269" s="50">
        <f>+F270</f>
        <v>54026268012</v>
      </c>
      <c r="G269" s="50">
        <f t="shared" ref="G269:K269" si="462">+G270</f>
        <v>0</v>
      </c>
      <c r="H269" s="50">
        <f t="shared" si="462"/>
        <v>0</v>
      </c>
      <c r="I269" s="50">
        <f t="shared" si="462"/>
        <v>0</v>
      </c>
      <c r="J269" s="50">
        <f t="shared" si="462"/>
        <v>0</v>
      </c>
      <c r="K269" s="50">
        <f t="shared" si="462"/>
        <v>0</v>
      </c>
      <c r="L269" s="50">
        <f t="shared" si="381"/>
        <v>0</v>
      </c>
      <c r="M269" s="50">
        <f>+M270</f>
        <v>54026268012</v>
      </c>
      <c r="N269" s="51">
        <f t="shared" si="421"/>
        <v>5.2701401543425947E-3</v>
      </c>
      <c r="O269" s="50">
        <f t="shared" ref="O269:X269" si="463">+O270</f>
        <v>0</v>
      </c>
      <c r="P269" s="50">
        <f t="shared" si="463"/>
        <v>35516180695</v>
      </c>
      <c r="Q269" s="50">
        <f t="shared" si="463"/>
        <v>18510087317</v>
      </c>
      <c r="R269" s="50">
        <f t="shared" si="463"/>
        <v>35516180695</v>
      </c>
      <c r="S269" s="50">
        <f t="shared" si="463"/>
        <v>18510087317</v>
      </c>
      <c r="T269" s="50">
        <f t="shared" si="463"/>
        <v>0</v>
      </c>
      <c r="U269" s="50">
        <f t="shared" si="463"/>
        <v>0</v>
      </c>
      <c r="V269" s="50">
        <f t="shared" si="463"/>
        <v>35516180695</v>
      </c>
      <c r="W269" s="50">
        <f t="shared" si="463"/>
        <v>0</v>
      </c>
      <c r="X269" s="50">
        <f t="shared" si="463"/>
        <v>0</v>
      </c>
      <c r="Y269" s="52">
        <f t="shared" si="456"/>
        <v>0.65738726737725717</v>
      </c>
      <c r="Z269" s="52">
        <f t="shared" si="457"/>
        <v>0</v>
      </c>
      <c r="AA269" s="52">
        <f t="shared" si="458"/>
        <v>0</v>
      </c>
      <c r="AB269" s="52">
        <f t="shared" si="461"/>
        <v>0</v>
      </c>
      <c r="AC269" s="53" t="s">
        <v>41</v>
      </c>
    </row>
    <row r="270" spans="1:29" ht="42" customHeight="1" x14ac:dyDescent="0.25">
      <c r="A270" s="54" t="s">
        <v>434</v>
      </c>
      <c r="B270" s="55" t="s">
        <v>38</v>
      </c>
      <c r="C270" s="55">
        <v>10</v>
      </c>
      <c r="D270" s="55" t="s">
        <v>39</v>
      </c>
      <c r="E270" s="69" t="s">
        <v>262</v>
      </c>
      <c r="F270" s="57">
        <v>54026268012</v>
      </c>
      <c r="G270" s="57">
        <v>0</v>
      </c>
      <c r="H270" s="57">
        <v>0</v>
      </c>
      <c r="I270" s="57">
        <v>0</v>
      </c>
      <c r="J270" s="57">
        <v>0</v>
      </c>
      <c r="K270" s="57">
        <v>0</v>
      </c>
      <c r="L270" s="57">
        <v>0</v>
      </c>
      <c r="M270" s="58">
        <f>+F270+L270</f>
        <v>54026268012</v>
      </c>
      <c r="N270" s="59">
        <f t="shared" si="421"/>
        <v>5.2701401543425947E-3</v>
      </c>
      <c r="O270" s="57">
        <v>0</v>
      </c>
      <c r="P270" s="57">
        <v>35516180695</v>
      </c>
      <c r="Q270" s="57">
        <f t="shared" ref="Q270" si="464">M270-P270</f>
        <v>18510087317</v>
      </c>
      <c r="R270" s="57">
        <v>35516180695</v>
      </c>
      <c r="S270" s="109">
        <f>+M270-R270</f>
        <v>18510087317</v>
      </c>
      <c r="T270" s="57">
        <f t="shared" ref="T270" si="465">P270-R270</f>
        <v>0</v>
      </c>
      <c r="U270" s="57">
        <v>0</v>
      </c>
      <c r="V270" s="57">
        <f t="shared" ref="V270" si="466">+R270-U270</f>
        <v>35516180695</v>
      </c>
      <c r="W270" s="57">
        <v>0</v>
      </c>
      <c r="X270" s="60">
        <f t="shared" ref="X270" si="467">+U270-W270</f>
        <v>0</v>
      </c>
      <c r="Y270" s="61">
        <f t="shared" si="456"/>
        <v>0.65738726737725717</v>
      </c>
      <c r="Z270" s="61">
        <f t="shared" si="457"/>
        <v>0</v>
      </c>
      <c r="AA270" s="61">
        <f t="shared" si="458"/>
        <v>0</v>
      </c>
      <c r="AB270" s="61">
        <f t="shared" si="461"/>
        <v>0</v>
      </c>
      <c r="AC270" s="62" t="s">
        <v>41</v>
      </c>
    </row>
    <row r="271" spans="1:29" s="32" customFormat="1" ht="42" customHeight="1" x14ac:dyDescent="0.25">
      <c r="A271" s="46" t="s">
        <v>435</v>
      </c>
      <c r="B271" s="47" t="s">
        <v>38</v>
      </c>
      <c r="C271" s="47">
        <v>10</v>
      </c>
      <c r="D271" s="47" t="s">
        <v>39</v>
      </c>
      <c r="E271" s="48" t="s">
        <v>430</v>
      </c>
      <c r="F271" s="50">
        <f>+F272</f>
        <v>54026268012</v>
      </c>
      <c r="G271" s="50">
        <f t="shared" ref="G271:K271" si="468">+G272</f>
        <v>0</v>
      </c>
      <c r="H271" s="50">
        <f t="shared" si="468"/>
        <v>0</v>
      </c>
      <c r="I271" s="50">
        <f t="shared" si="468"/>
        <v>0</v>
      </c>
      <c r="J271" s="50">
        <f t="shared" si="468"/>
        <v>0</v>
      </c>
      <c r="K271" s="50">
        <f t="shared" si="468"/>
        <v>0</v>
      </c>
      <c r="L271" s="50">
        <f t="shared" si="381"/>
        <v>0</v>
      </c>
      <c r="M271" s="50">
        <f>+M272</f>
        <v>54026268012</v>
      </c>
      <c r="N271" s="51">
        <f t="shared" si="421"/>
        <v>5.2701401543425947E-3</v>
      </c>
      <c r="O271" s="50">
        <f>+O272</f>
        <v>0</v>
      </c>
      <c r="P271" s="50">
        <f t="shared" ref="P271:X271" si="469">+P272</f>
        <v>16009418122</v>
      </c>
      <c r="Q271" s="50">
        <f t="shared" si="469"/>
        <v>38016849890</v>
      </c>
      <c r="R271" s="50">
        <f t="shared" si="469"/>
        <v>16009418122</v>
      </c>
      <c r="S271" s="50">
        <f t="shared" si="469"/>
        <v>38016849890</v>
      </c>
      <c r="T271" s="50">
        <f t="shared" si="469"/>
        <v>0</v>
      </c>
      <c r="U271" s="50">
        <f t="shared" si="469"/>
        <v>0</v>
      </c>
      <c r="V271" s="50">
        <f t="shared" si="469"/>
        <v>16009418122</v>
      </c>
      <c r="W271" s="50">
        <f t="shared" si="469"/>
        <v>0</v>
      </c>
      <c r="X271" s="50">
        <f t="shared" si="469"/>
        <v>0</v>
      </c>
      <c r="Y271" s="52">
        <f t="shared" si="456"/>
        <v>0.29632655948850811</v>
      </c>
      <c r="Z271" s="52">
        <f t="shared" si="457"/>
        <v>0</v>
      </c>
      <c r="AA271" s="52">
        <f t="shared" si="458"/>
        <v>0</v>
      </c>
      <c r="AB271" s="52">
        <f t="shared" si="461"/>
        <v>0</v>
      </c>
      <c r="AC271" s="53" t="s">
        <v>41</v>
      </c>
    </row>
    <row r="272" spans="1:29" ht="42" customHeight="1" x14ac:dyDescent="0.25">
      <c r="A272" s="54" t="s">
        <v>436</v>
      </c>
      <c r="B272" s="55" t="s">
        <v>38</v>
      </c>
      <c r="C272" s="55">
        <v>10</v>
      </c>
      <c r="D272" s="55" t="s">
        <v>39</v>
      </c>
      <c r="E272" s="69" t="s">
        <v>262</v>
      </c>
      <c r="F272" s="57">
        <v>54026268012</v>
      </c>
      <c r="G272" s="57">
        <v>0</v>
      </c>
      <c r="H272" s="57">
        <v>0</v>
      </c>
      <c r="I272" s="57">
        <v>0</v>
      </c>
      <c r="J272" s="57">
        <v>0</v>
      </c>
      <c r="K272" s="57">
        <v>0</v>
      </c>
      <c r="L272" s="57">
        <f t="shared" si="381"/>
        <v>0</v>
      </c>
      <c r="M272" s="58">
        <f>+F272+L272</f>
        <v>54026268012</v>
      </c>
      <c r="N272" s="59">
        <f t="shared" si="421"/>
        <v>5.2701401543425947E-3</v>
      </c>
      <c r="O272" s="57">
        <v>0</v>
      </c>
      <c r="P272" s="57">
        <v>16009418122</v>
      </c>
      <c r="Q272" s="57">
        <f t="shared" ref="Q272" si="470">M272-P272</f>
        <v>38016849890</v>
      </c>
      <c r="R272" s="57">
        <v>16009418122</v>
      </c>
      <c r="S272" s="109">
        <f>+M272-R272</f>
        <v>38016849890</v>
      </c>
      <c r="T272" s="57">
        <f t="shared" ref="T272" si="471">P272-R272</f>
        <v>0</v>
      </c>
      <c r="U272" s="57">
        <v>0</v>
      </c>
      <c r="V272" s="57">
        <f t="shared" ref="V272" si="472">+R272-U272</f>
        <v>16009418122</v>
      </c>
      <c r="W272" s="57">
        <v>0</v>
      </c>
      <c r="X272" s="60">
        <f t="shared" ref="X272" si="473">+U272-W272</f>
        <v>0</v>
      </c>
      <c r="Y272" s="61">
        <f t="shared" si="456"/>
        <v>0.29632655948850811</v>
      </c>
      <c r="Z272" s="61">
        <f t="shared" si="457"/>
        <v>0</v>
      </c>
      <c r="AA272" s="61">
        <f t="shared" si="458"/>
        <v>0</v>
      </c>
      <c r="AB272" s="61">
        <f t="shared" si="461"/>
        <v>0</v>
      </c>
      <c r="AC272" s="62" t="s">
        <v>41</v>
      </c>
    </row>
    <row r="273" spans="1:29" ht="96" customHeight="1" x14ac:dyDescent="0.25">
      <c r="A273" s="46" t="s">
        <v>437</v>
      </c>
      <c r="B273" s="47" t="s">
        <v>42</v>
      </c>
      <c r="C273" s="47">
        <v>21</v>
      </c>
      <c r="D273" s="47" t="s">
        <v>39</v>
      </c>
      <c r="E273" s="105" t="s">
        <v>438</v>
      </c>
      <c r="F273" s="50">
        <f>+F274</f>
        <v>107000000000</v>
      </c>
      <c r="G273" s="50">
        <f t="shared" ref="G273:K273" si="474">+G274</f>
        <v>0</v>
      </c>
      <c r="H273" s="50">
        <f t="shared" si="474"/>
        <v>0</v>
      </c>
      <c r="I273" s="50">
        <f t="shared" si="474"/>
        <v>0</v>
      </c>
      <c r="J273" s="50">
        <f t="shared" si="474"/>
        <v>0</v>
      </c>
      <c r="K273" s="50">
        <f t="shared" si="474"/>
        <v>0</v>
      </c>
      <c r="L273" s="50">
        <f t="shared" si="381"/>
        <v>0</v>
      </c>
      <c r="M273" s="50">
        <f>+M274</f>
        <v>107000000000</v>
      </c>
      <c r="N273" s="51">
        <f t="shared" si="421"/>
        <v>1.043760780199377E-2</v>
      </c>
      <c r="O273" s="50">
        <f>+O274</f>
        <v>0</v>
      </c>
      <c r="P273" s="50">
        <f t="shared" ref="P273:X273" si="475">+P274</f>
        <v>100846555871</v>
      </c>
      <c r="Q273" s="50">
        <f t="shared" si="475"/>
        <v>6153444129</v>
      </c>
      <c r="R273" s="50">
        <f t="shared" si="475"/>
        <v>0</v>
      </c>
      <c r="S273" s="50">
        <f t="shared" si="475"/>
        <v>107000000000</v>
      </c>
      <c r="T273" s="50">
        <f t="shared" si="475"/>
        <v>100846555871</v>
      </c>
      <c r="U273" s="50">
        <f t="shared" si="475"/>
        <v>0</v>
      </c>
      <c r="V273" s="50">
        <f t="shared" si="475"/>
        <v>0</v>
      </c>
      <c r="W273" s="50">
        <f t="shared" si="475"/>
        <v>0</v>
      </c>
      <c r="X273" s="50">
        <f t="shared" si="475"/>
        <v>0</v>
      </c>
      <c r="Y273" s="52">
        <f t="shared" si="456"/>
        <v>0</v>
      </c>
      <c r="Z273" s="52">
        <f t="shared" si="457"/>
        <v>0</v>
      </c>
      <c r="AA273" s="52">
        <f t="shared" si="458"/>
        <v>0</v>
      </c>
      <c r="AB273" s="52" t="s">
        <v>41</v>
      </c>
      <c r="AC273" s="53" t="s">
        <v>41</v>
      </c>
    </row>
    <row r="274" spans="1:29" ht="100.5" customHeight="1" x14ac:dyDescent="0.25">
      <c r="A274" s="46" t="s">
        <v>439</v>
      </c>
      <c r="B274" s="47" t="s">
        <v>42</v>
      </c>
      <c r="C274" s="47">
        <v>21</v>
      </c>
      <c r="D274" s="47" t="s">
        <v>39</v>
      </c>
      <c r="E274" s="105" t="s">
        <v>258</v>
      </c>
      <c r="F274" s="50">
        <f>+F275+F277</f>
        <v>107000000000</v>
      </c>
      <c r="G274" s="50">
        <f t="shared" ref="G274:K274" si="476">+G275+G277</f>
        <v>0</v>
      </c>
      <c r="H274" s="50">
        <f t="shared" si="476"/>
        <v>0</v>
      </c>
      <c r="I274" s="50">
        <f t="shared" si="476"/>
        <v>0</v>
      </c>
      <c r="J274" s="50">
        <f t="shared" si="476"/>
        <v>0</v>
      </c>
      <c r="K274" s="50">
        <f t="shared" si="476"/>
        <v>0</v>
      </c>
      <c r="L274" s="50">
        <f t="shared" si="381"/>
        <v>0</v>
      </c>
      <c r="M274" s="50">
        <f>+M275+M277</f>
        <v>107000000000</v>
      </c>
      <c r="N274" s="51">
        <f t="shared" si="421"/>
        <v>1.043760780199377E-2</v>
      </c>
      <c r="O274" s="50">
        <f>+O275+O277</f>
        <v>0</v>
      </c>
      <c r="P274" s="50">
        <f t="shared" ref="P274:X274" si="477">+P275+P277</f>
        <v>100846555871</v>
      </c>
      <c r="Q274" s="50">
        <f t="shared" si="477"/>
        <v>6153444129</v>
      </c>
      <c r="R274" s="50">
        <f t="shared" si="477"/>
        <v>0</v>
      </c>
      <c r="S274" s="50">
        <f t="shared" si="477"/>
        <v>107000000000</v>
      </c>
      <c r="T274" s="50">
        <f t="shared" si="477"/>
        <v>100846555871</v>
      </c>
      <c r="U274" s="50">
        <f t="shared" si="477"/>
        <v>0</v>
      </c>
      <c r="V274" s="50">
        <f t="shared" si="477"/>
        <v>0</v>
      </c>
      <c r="W274" s="50">
        <f t="shared" si="477"/>
        <v>0</v>
      </c>
      <c r="X274" s="50">
        <f t="shared" si="477"/>
        <v>0</v>
      </c>
      <c r="Y274" s="52">
        <f t="shared" si="456"/>
        <v>0</v>
      </c>
      <c r="Z274" s="52">
        <f t="shared" si="457"/>
        <v>0</v>
      </c>
      <c r="AA274" s="52">
        <f t="shared" si="458"/>
        <v>0</v>
      </c>
      <c r="AB274" s="52" t="s">
        <v>41</v>
      </c>
      <c r="AC274" s="53" t="s">
        <v>41</v>
      </c>
    </row>
    <row r="275" spans="1:29" ht="42" customHeight="1" x14ac:dyDescent="0.25">
      <c r="A275" s="46" t="s">
        <v>440</v>
      </c>
      <c r="B275" s="47" t="s">
        <v>42</v>
      </c>
      <c r="C275" s="47">
        <v>21</v>
      </c>
      <c r="D275" s="47" t="s">
        <v>39</v>
      </c>
      <c r="E275" s="48" t="s">
        <v>441</v>
      </c>
      <c r="F275" s="49">
        <f t="shared" ref="F275:X289" si="478">+F276</f>
        <v>89150000000</v>
      </c>
      <c r="G275" s="49">
        <f t="shared" si="478"/>
        <v>0</v>
      </c>
      <c r="H275" s="49">
        <f t="shared" si="478"/>
        <v>0</v>
      </c>
      <c r="I275" s="49">
        <f t="shared" si="478"/>
        <v>0</v>
      </c>
      <c r="J275" s="49">
        <f t="shared" si="478"/>
        <v>0</v>
      </c>
      <c r="K275" s="49">
        <f t="shared" si="478"/>
        <v>0</v>
      </c>
      <c r="L275" s="50">
        <f t="shared" si="381"/>
        <v>0</v>
      </c>
      <c r="M275" s="49">
        <f t="shared" si="478"/>
        <v>89150000000</v>
      </c>
      <c r="N275" s="51">
        <f t="shared" si="421"/>
        <v>8.6963807060536878E-3</v>
      </c>
      <c r="O275" s="49">
        <f t="shared" si="478"/>
        <v>0</v>
      </c>
      <c r="P275" s="49">
        <f t="shared" si="478"/>
        <v>82996555871</v>
      </c>
      <c r="Q275" s="49">
        <f t="shared" si="478"/>
        <v>6153444129</v>
      </c>
      <c r="R275" s="49">
        <f t="shared" si="478"/>
        <v>0</v>
      </c>
      <c r="S275" s="49">
        <f t="shared" si="478"/>
        <v>89150000000</v>
      </c>
      <c r="T275" s="49">
        <f t="shared" si="478"/>
        <v>82996555871</v>
      </c>
      <c r="U275" s="49">
        <f t="shared" si="478"/>
        <v>0</v>
      </c>
      <c r="V275" s="49">
        <f t="shared" si="478"/>
        <v>0</v>
      </c>
      <c r="W275" s="49">
        <f t="shared" si="478"/>
        <v>0</v>
      </c>
      <c r="X275" s="49">
        <f t="shared" si="478"/>
        <v>0</v>
      </c>
      <c r="Y275" s="52">
        <f t="shared" si="456"/>
        <v>0</v>
      </c>
      <c r="Z275" s="52">
        <f t="shared" si="457"/>
        <v>0</v>
      </c>
      <c r="AA275" s="52">
        <f t="shared" si="458"/>
        <v>0</v>
      </c>
      <c r="AB275" s="52" t="s">
        <v>41</v>
      </c>
      <c r="AC275" s="53" t="s">
        <v>41</v>
      </c>
    </row>
    <row r="276" spans="1:29" ht="42" customHeight="1" x14ac:dyDescent="0.25">
      <c r="A276" s="54" t="s">
        <v>442</v>
      </c>
      <c r="B276" s="55" t="s">
        <v>42</v>
      </c>
      <c r="C276" s="55">
        <v>21</v>
      </c>
      <c r="D276" s="55" t="s">
        <v>39</v>
      </c>
      <c r="E276" s="69" t="s">
        <v>262</v>
      </c>
      <c r="F276" s="57">
        <v>89150000000</v>
      </c>
      <c r="G276" s="57">
        <v>0</v>
      </c>
      <c r="H276" s="57">
        <v>0</v>
      </c>
      <c r="I276" s="57">
        <v>0</v>
      </c>
      <c r="J276" s="57">
        <v>0</v>
      </c>
      <c r="K276" s="57">
        <v>0</v>
      </c>
      <c r="L276" s="57">
        <f t="shared" si="381"/>
        <v>0</v>
      </c>
      <c r="M276" s="58">
        <f>+F276+L276</f>
        <v>89150000000</v>
      </c>
      <c r="N276" s="59">
        <f t="shared" si="421"/>
        <v>8.6963807060536878E-3</v>
      </c>
      <c r="O276" s="57">
        <v>0</v>
      </c>
      <c r="P276" s="57">
        <v>82996555871</v>
      </c>
      <c r="Q276" s="57">
        <f t="shared" ref="Q276" si="479">M276-P276</f>
        <v>6153444129</v>
      </c>
      <c r="R276" s="57">
        <v>0</v>
      </c>
      <c r="S276" s="109">
        <f>+M276-R276</f>
        <v>89150000000</v>
      </c>
      <c r="T276" s="57">
        <f t="shared" ref="T276:T278" si="480">P276-R276</f>
        <v>82996555871</v>
      </c>
      <c r="U276" s="58">
        <v>0</v>
      </c>
      <c r="V276" s="57">
        <f t="shared" ref="V276" si="481">+R276-U276</f>
        <v>0</v>
      </c>
      <c r="W276" s="58">
        <v>0</v>
      </c>
      <c r="X276" s="60">
        <f t="shared" ref="X276" si="482">+U276-W276</f>
        <v>0</v>
      </c>
      <c r="Y276" s="61">
        <f t="shared" si="456"/>
        <v>0</v>
      </c>
      <c r="Z276" s="61">
        <f t="shared" si="457"/>
        <v>0</v>
      </c>
      <c r="AA276" s="61">
        <f t="shared" si="458"/>
        <v>0</v>
      </c>
      <c r="AB276" s="61" t="s">
        <v>41</v>
      </c>
      <c r="AC276" s="62" t="s">
        <v>41</v>
      </c>
    </row>
    <row r="277" spans="1:29" ht="42" customHeight="1" x14ac:dyDescent="0.25">
      <c r="A277" s="46" t="s">
        <v>443</v>
      </c>
      <c r="B277" s="47" t="s">
        <v>42</v>
      </c>
      <c r="C277" s="47">
        <v>21</v>
      </c>
      <c r="D277" s="47" t="s">
        <v>39</v>
      </c>
      <c r="E277" s="48" t="s">
        <v>444</v>
      </c>
      <c r="F277" s="50">
        <f>+F278</f>
        <v>17850000000</v>
      </c>
      <c r="G277" s="50">
        <f>+G278</f>
        <v>0</v>
      </c>
      <c r="H277" s="50">
        <f t="shared" ref="H277:O277" si="483">+H278</f>
        <v>0</v>
      </c>
      <c r="I277" s="50">
        <f t="shared" si="483"/>
        <v>0</v>
      </c>
      <c r="J277" s="50">
        <f t="shared" si="483"/>
        <v>0</v>
      </c>
      <c r="K277" s="50">
        <f t="shared" si="483"/>
        <v>0</v>
      </c>
      <c r="L277" s="50">
        <f t="shared" si="381"/>
        <v>0</v>
      </c>
      <c r="M277" s="50">
        <f t="shared" si="483"/>
        <v>17850000000</v>
      </c>
      <c r="N277" s="51">
        <f t="shared" si="421"/>
        <v>1.7412270959400822E-3</v>
      </c>
      <c r="O277" s="50">
        <f t="shared" si="483"/>
        <v>0</v>
      </c>
      <c r="P277" s="49">
        <f t="shared" si="478"/>
        <v>17850000000</v>
      </c>
      <c r="Q277" s="49">
        <f t="shared" si="478"/>
        <v>0</v>
      </c>
      <c r="R277" s="49">
        <f t="shared" si="478"/>
        <v>0</v>
      </c>
      <c r="S277" s="49">
        <f t="shared" si="478"/>
        <v>17850000000</v>
      </c>
      <c r="T277" s="49">
        <f t="shared" si="478"/>
        <v>17850000000</v>
      </c>
      <c r="U277" s="49">
        <f t="shared" si="478"/>
        <v>0</v>
      </c>
      <c r="V277" s="49">
        <f t="shared" si="478"/>
        <v>0</v>
      </c>
      <c r="W277" s="49">
        <f t="shared" si="478"/>
        <v>0</v>
      </c>
      <c r="X277" s="49">
        <f t="shared" si="478"/>
        <v>0</v>
      </c>
      <c r="Y277" s="52">
        <f t="shared" si="456"/>
        <v>0</v>
      </c>
      <c r="Z277" s="52">
        <f t="shared" si="457"/>
        <v>0</v>
      </c>
      <c r="AA277" s="52">
        <f t="shared" si="458"/>
        <v>0</v>
      </c>
      <c r="AB277" s="52" t="s">
        <v>41</v>
      </c>
      <c r="AC277" s="53" t="s">
        <v>41</v>
      </c>
    </row>
    <row r="278" spans="1:29" ht="42" customHeight="1" x14ac:dyDescent="0.25">
      <c r="A278" s="54" t="s">
        <v>445</v>
      </c>
      <c r="B278" s="55" t="s">
        <v>42</v>
      </c>
      <c r="C278" s="55">
        <v>21</v>
      </c>
      <c r="D278" s="55" t="s">
        <v>39</v>
      </c>
      <c r="E278" s="69" t="s">
        <v>262</v>
      </c>
      <c r="F278" s="57">
        <v>17850000000</v>
      </c>
      <c r="G278" s="57">
        <v>0</v>
      </c>
      <c r="H278" s="57">
        <v>0</v>
      </c>
      <c r="I278" s="57">
        <v>0</v>
      </c>
      <c r="J278" s="57">
        <v>0</v>
      </c>
      <c r="K278" s="57">
        <v>0</v>
      </c>
      <c r="L278" s="57">
        <f t="shared" si="381"/>
        <v>0</v>
      </c>
      <c r="M278" s="58">
        <f>+F278+L278</f>
        <v>17850000000</v>
      </c>
      <c r="N278" s="59">
        <f t="shared" si="421"/>
        <v>1.7412270959400822E-3</v>
      </c>
      <c r="O278" s="57">
        <v>0</v>
      </c>
      <c r="P278" s="57">
        <v>17850000000</v>
      </c>
      <c r="Q278" s="57">
        <f t="shared" ref="Q278" si="484">M278-P278</f>
        <v>0</v>
      </c>
      <c r="R278" s="57">
        <v>0</v>
      </c>
      <c r="S278" s="109">
        <f>+M278-R278</f>
        <v>17850000000</v>
      </c>
      <c r="T278" s="57">
        <f t="shared" si="480"/>
        <v>17850000000</v>
      </c>
      <c r="U278" s="58">
        <v>0</v>
      </c>
      <c r="V278" s="57">
        <f t="shared" ref="V278" si="485">+R278-U278</f>
        <v>0</v>
      </c>
      <c r="W278" s="58">
        <v>0</v>
      </c>
      <c r="X278" s="60">
        <f t="shared" ref="X278" si="486">+U278-W278</f>
        <v>0</v>
      </c>
      <c r="Y278" s="61">
        <f t="shared" si="456"/>
        <v>0</v>
      </c>
      <c r="Z278" s="61">
        <f t="shared" si="457"/>
        <v>0</v>
      </c>
      <c r="AA278" s="61">
        <f t="shared" si="458"/>
        <v>0</v>
      </c>
      <c r="AB278" s="61" t="s">
        <v>41</v>
      </c>
      <c r="AC278" s="62" t="s">
        <v>41</v>
      </c>
    </row>
    <row r="279" spans="1:29" s="32" customFormat="1" ht="134.25" customHeight="1" x14ac:dyDescent="0.25">
      <c r="A279" s="46" t="s">
        <v>446</v>
      </c>
      <c r="B279" s="47" t="s">
        <v>42</v>
      </c>
      <c r="C279" s="47">
        <v>21</v>
      </c>
      <c r="D279" s="47" t="s">
        <v>39</v>
      </c>
      <c r="E279" s="105" t="s">
        <v>447</v>
      </c>
      <c r="F279" s="50">
        <f>+F280</f>
        <v>257327000000</v>
      </c>
      <c r="G279" s="50">
        <f t="shared" ref="G279:K279" si="487">+G280</f>
        <v>0</v>
      </c>
      <c r="H279" s="50">
        <f t="shared" si="487"/>
        <v>0</v>
      </c>
      <c r="I279" s="50">
        <f t="shared" si="487"/>
        <v>0</v>
      </c>
      <c r="J279" s="50">
        <f t="shared" si="487"/>
        <v>0</v>
      </c>
      <c r="K279" s="50">
        <f t="shared" si="487"/>
        <v>0</v>
      </c>
      <c r="L279" s="50">
        <f t="shared" si="381"/>
        <v>0</v>
      </c>
      <c r="M279" s="50">
        <f>+M280</f>
        <v>257327000000</v>
      </c>
      <c r="N279" s="51">
        <f t="shared" si="421"/>
        <v>2.5101666381903278E-2</v>
      </c>
      <c r="O279" s="50">
        <f t="shared" ref="O279:X279" si="488">+O280</f>
        <v>0</v>
      </c>
      <c r="P279" s="50">
        <f t="shared" si="488"/>
        <v>245405569769</v>
      </c>
      <c r="Q279" s="50">
        <f t="shared" si="488"/>
        <v>11921430231</v>
      </c>
      <c r="R279" s="50">
        <f t="shared" si="488"/>
        <v>0</v>
      </c>
      <c r="S279" s="50">
        <f t="shared" si="488"/>
        <v>257327000000</v>
      </c>
      <c r="T279" s="50">
        <f t="shared" si="488"/>
        <v>245405569769</v>
      </c>
      <c r="U279" s="50">
        <f t="shared" si="488"/>
        <v>0</v>
      </c>
      <c r="V279" s="50">
        <f t="shared" si="488"/>
        <v>0</v>
      </c>
      <c r="W279" s="50">
        <f t="shared" si="488"/>
        <v>0</v>
      </c>
      <c r="X279" s="50">
        <f t="shared" si="488"/>
        <v>0</v>
      </c>
      <c r="Y279" s="52">
        <f t="shared" si="456"/>
        <v>0</v>
      </c>
      <c r="Z279" s="52">
        <f t="shared" si="457"/>
        <v>0</v>
      </c>
      <c r="AA279" s="52">
        <f t="shared" si="458"/>
        <v>0</v>
      </c>
      <c r="AB279" s="52" t="s">
        <v>41</v>
      </c>
      <c r="AC279" s="53" t="s">
        <v>41</v>
      </c>
    </row>
    <row r="280" spans="1:29" s="32" customFormat="1" ht="73.5" customHeight="1" x14ac:dyDescent="0.25">
      <c r="A280" s="46" t="s">
        <v>448</v>
      </c>
      <c r="B280" s="47" t="s">
        <v>42</v>
      </c>
      <c r="C280" s="47">
        <v>21</v>
      </c>
      <c r="D280" s="47" t="s">
        <v>39</v>
      </c>
      <c r="E280" s="105" t="s">
        <v>258</v>
      </c>
      <c r="F280" s="50">
        <f>+F281+F283+F285+F287+F289</f>
        <v>257327000000</v>
      </c>
      <c r="G280" s="50">
        <f t="shared" ref="G280:K280" si="489">+G281+G283+G285+G287+G289</f>
        <v>0</v>
      </c>
      <c r="H280" s="50">
        <f t="shared" si="489"/>
        <v>0</v>
      </c>
      <c r="I280" s="50">
        <f t="shared" si="489"/>
        <v>0</v>
      </c>
      <c r="J280" s="50">
        <f t="shared" si="489"/>
        <v>0</v>
      </c>
      <c r="K280" s="50">
        <f t="shared" si="489"/>
        <v>0</v>
      </c>
      <c r="L280" s="50">
        <f t="shared" si="381"/>
        <v>0</v>
      </c>
      <c r="M280" s="50">
        <f>+M281+M283+M285+M287+M289</f>
        <v>257327000000</v>
      </c>
      <c r="N280" s="51">
        <f t="shared" si="421"/>
        <v>2.5101666381903278E-2</v>
      </c>
      <c r="O280" s="50">
        <f t="shared" ref="O280:X280" si="490">+O281+O283+O285+O287+O289</f>
        <v>0</v>
      </c>
      <c r="P280" s="50">
        <f t="shared" si="490"/>
        <v>245405569769</v>
      </c>
      <c r="Q280" s="50">
        <f t="shared" si="490"/>
        <v>11921430231</v>
      </c>
      <c r="R280" s="50">
        <f t="shared" si="490"/>
        <v>0</v>
      </c>
      <c r="S280" s="50">
        <f t="shared" si="490"/>
        <v>257327000000</v>
      </c>
      <c r="T280" s="50">
        <f t="shared" si="490"/>
        <v>245405569769</v>
      </c>
      <c r="U280" s="50">
        <f t="shared" si="490"/>
        <v>0</v>
      </c>
      <c r="V280" s="50">
        <f t="shared" si="490"/>
        <v>0</v>
      </c>
      <c r="W280" s="50">
        <f t="shared" si="490"/>
        <v>0</v>
      </c>
      <c r="X280" s="50">
        <f t="shared" si="490"/>
        <v>0</v>
      </c>
      <c r="Y280" s="52">
        <f t="shared" si="456"/>
        <v>0</v>
      </c>
      <c r="Z280" s="52">
        <f t="shared" si="457"/>
        <v>0</v>
      </c>
      <c r="AA280" s="52">
        <f t="shared" si="458"/>
        <v>0</v>
      </c>
      <c r="AB280" s="52" t="s">
        <v>41</v>
      </c>
      <c r="AC280" s="53" t="s">
        <v>41</v>
      </c>
    </row>
    <row r="281" spans="1:29" s="32" customFormat="1" ht="42" customHeight="1" x14ac:dyDescent="0.25">
      <c r="A281" s="46" t="s">
        <v>449</v>
      </c>
      <c r="B281" s="47" t="s">
        <v>42</v>
      </c>
      <c r="C281" s="47">
        <v>21</v>
      </c>
      <c r="D281" s="47" t="s">
        <v>39</v>
      </c>
      <c r="E281" s="48" t="s">
        <v>450</v>
      </c>
      <c r="F281" s="50">
        <f>+F282</f>
        <v>103279693283</v>
      </c>
      <c r="G281" s="50">
        <f t="shared" ref="G281:K281" si="491">+G282</f>
        <v>0</v>
      </c>
      <c r="H281" s="50">
        <f t="shared" si="491"/>
        <v>0</v>
      </c>
      <c r="I281" s="50">
        <f t="shared" si="491"/>
        <v>0</v>
      </c>
      <c r="J281" s="50">
        <f t="shared" si="491"/>
        <v>0</v>
      </c>
      <c r="K281" s="50">
        <f t="shared" si="491"/>
        <v>0</v>
      </c>
      <c r="L281" s="50">
        <f t="shared" si="381"/>
        <v>0</v>
      </c>
      <c r="M281" s="50">
        <f>+M282</f>
        <v>103279693283</v>
      </c>
      <c r="N281" s="51">
        <f t="shared" si="421"/>
        <v>1.0074700302786583E-2</v>
      </c>
      <c r="O281" s="50">
        <f t="shared" ref="O281:X281" si="492">+O282</f>
        <v>0</v>
      </c>
      <c r="P281" s="50">
        <f t="shared" si="492"/>
        <v>91358263052</v>
      </c>
      <c r="Q281" s="50">
        <f t="shared" si="492"/>
        <v>11921430231</v>
      </c>
      <c r="R281" s="50">
        <f t="shared" si="492"/>
        <v>0</v>
      </c>
      <c r="S281" s="50">
        <f t="shared" si="492"/>
        <v>103279693283</v>
      </c>
      <c r="T281" s="50">
        <f t="shared" si="492"/>
        <v>91358263052</v>
      </c>
      <c r="U281" s="50">
        <f t="shared" si="492"/>
        <v>0</v>
      </c>
      <c r="V281" s="50">
        <f t="shared" si="492"/>
        <v>0</v>
      </c>
      <c r="W281" s="50">
        <f t="shared" si="492"/>
        <v>0</v>
      </c>
      <c r="X281" s="50">
        <f t="shared" si="492"/>
        <v>0</v>
      </c>
      <c r="Y281" s="52">
        <f t="shared" si="456"/>
        <v>0</v>
      </c>
      <c r="Z281" s="52">
        <f t="shared" si="457"/>
        <v>0</v>
      </c>
      <c r="AA281" s="52">
        <f t="shared" si="458"/>
        <v>0</v>
      </c>
      <c r="AB281" s="52" t="s">
        <v>41</v>
      </c>
      <c r="AC281" s="53" t="s">
        <v>41</v>
      </c>
    </row>
    <row r="282" spans="1:29" ht="42" customHeight="1" x14ac:dyDescent="0.25">
      <c r="A282" s="54" t="s">
        <v>451</v>
      </c>
      <c r="B282" s="55" t="s">
        <v>42</v>
      </c>
      <c r="C282" s="55">
        <v>21</v>
      </c>
      <c r="D282" s="55" t="s">
        <v>39</v>
      </c>
      <c r="E282" s="69" t="s">
        <v>262</v>
      </c>
      <c r="F282" s="57">
        <v>103279693283</v>
      </c>
      <c r="G282" s="57">
        <v>0</v>
      </c>
      <c r="H282" s="57">
        <v>0</v>
      </c>
      <c r="I282" s="57">
        <v>0</v>
      </c>
      <c r="J282" s="57">
        <v>0</v>
      </c>
      <c r="K282" s="57">
        <v>0</v>
      </c>
      <c r="L282" s="57">
        <f t="shared" si="381"/>
        <v>0</v>
      </c>
      <c r="M282" s="58">
        <f>+F282+L282</f>
        <v>103279693283</v>
      </c>
      <c r="N282" s="59">
        <f t="shared" si="421"/>
        <v>1.0074700302786583E-2</v>
      </c>
      <c r="O282" s="57">
        <v>0</v>
      </c>
      <c r="P282" s="58">
        <v>91358263052</v>
      </c>
      <c r="Q282" s="57">
        <f t="shared" ref="Q282" si="493">M282-P282</f>
        <v>11921430231</v>
      </c>
      <c r="R282" s="58">
        <v>0</v>
      </c>
      <c r="S282" s="109">
        <f>+M282-R282</f>
        <v>103279693283</v>
      </c>
      <c r="T282" s="57">
        <f t="shared" ref="T282" si="494">P282-R282</f>
        <v>91358263052</v>
      </c>
      <c r="U282" s="58">
        <v>0</v>
      </c>
      <c r="V282" s="57">
        <f t="shared" ref="V282" si="495">+R282-U282</f>
        <v>0</v>
      </c>
      <c r="W282" s="58">
        <v>0</v>
      </c>
      <c r="X282" s="60">
        <f t="shared" ref="X282" si="496">+U282-W282</f>
        <v>0</v>
      </c>
      <c r="Y282" s="61">
        <f t="shared" si="456"/>
        <v>0</v>
      </c>
      <c r="Z282" s="61">
        <f t="shared" si="457"/>
        <v>0</v>
      </c>
      <c r="AA282" s="61">
        <f t="shared" si="458"/>
        <v>0</v>
      </c>
      <c r="AB282" s="61" t="s">
        <v>41</v>
      </c>
      <c r="AC282" s="62" t="s">
        <v>41</v>
      </c>
    </row>
    <row r="283" spans="1:29" s="32" customFormat="1" ht="42" customHeight="1" x14ac:dyDescent="0.25">
      <c r="A283" s="46" t="s">
        <v>452</v>
      </c>
      <c r="B283" s="47" t="s">
        <v>42</v>
      </c>
      <c r="C283" s="47">
        <v>21</v>
      </c>
      <c r="D283" s="47" t="s">
        <v>39</v>
      </c>
      <c r="E283" s="48" t="s">
        <v>441</v>
      </c>
      <c r="F283" s="50">
        <f>+F284</f>
        <v>19090572619</v>
      </c>
      <c r="G283" s="50">
        <f t="shared" ref="G283:R285" si="497">+G284</f>
        <v>0</v>
      </c>
      <c r="H283" s="50">
        <f t="shared" si="497"/>
        <v>0</v>
      </c>
      <c r="I283" s="50">
        <f t="shared" si="497"/>
        <v>0</v>
      </c>
      <c r="J283" s="50">
        <f t="shared" si="497"/>
        <v>0</v>
      </c>
      <c r="K283" s="50">
        <f t="shared" si="497"/>
        <v>0</v>
      </c>
      <c r="L283" s="50">
        <f t="shared" si="381"/>
        <v>0</v>
      </c>
      <c r="M283" s="50">
        <f t="shared" si="497"/>
        <v>19090572619</v>
      </c>
      <c r="N283" s="51">
        <f t="shared" si="421"/>
        <v>1.8622421468467573E-3</v>
      </c>
      <c r="O283" s="50">
        <f t="shared" si="497"/>
        <v>0</v>
      </c>
      <c r="P283" s="50">
        <f t="shared" si="497"/>
        <v>19090572619</v>
      </c>
      <c r="Q283" s="50">
        <f t="shared" si="497"/>
        <v>0</v>
      </c>
      <c r="R283" s="50">
        <f t="shared" si="497"/>
        <v>0</v>
      </c>
      <c r="S283" s="49">
        <f t="shared" si="478"/>
        <v>19090572619</v>
      </c>
      <c r="T283" s="49">
        <f t="shared" si="478"/>
        <v>19090572619</v>
      </c>
      <c r="U283" s="49">
        <f t="shared" si="478"/>
        <v>0</v>
      </c>
      <c r="V283" s="49">
        <f t="shared" si="478"/>
        <v>0</v>
      </c>
      <c r="W283" s="49">
        <f t="shared" si="478"/>
        <v>0</v>
      </c>
      <c r="X283" s="49">
        <f t="shared" si="478"/>
        <v>0</v>
      </c>
      <c r="Y283" s="52">
        <f t="shared" si="456"/>
        <v>0</v>
      </c>
      <c r="Z283" s="52">
        <f t="shared" si="457"/>
        <v>0</v>
      </c>
      <c r="AA283" s="52">
        <f t="shared" si="458"/>
        <v>0</v>
      </c>
      <c r="AB283" s="52" t="s">
        <v>41</v>
      </c>
      <c r="AC283" s="53" t="s">
        <v>41</v>
      </c>
    </row>
    <row r="284" spans="1:29" ht="42" customHeight="1" x14ac:dyDescent="0.25">
      <c r="A284" s="54" t="s">
        <v>453</v>
      </c>
      <c r="B284" s="55" t="s">
        <v>42</v>
      </c>
      <c r="C284" s="55">
        <v>21</v>
      </c>
      <c r="D284" s="55" t="s">
        <v>39</v>
      </c>
      <c r="E284" s="69" t="s">
        <v>262</v>
      </c>
      <c r="F284" s="57">
        <v>19090572619</v>
      </c>
      <c r="G284" s="57">
        <v>0</v>
      </c>
      <c r="H284" s="57">
        <v>0</v>
      </c>
      <c r="I284" s="57">
        <v>0</v>
      </c>
      <c r="J284" s="57">
        <v>0</v>
      </c>
      <c r="K284" s="57">
        <v>0</v>
      </c>
      <c r="L284" s="57">
        <f t="shared" si="381"/>
        <v>0</v>
      </c>
      <c r="M284" s="58">
        <f>+F284+L284</f>
        <v>19090572619</v>
      </c>
      <c r="N284" s="59">
        <f t="shared" si="421"/>
        <v>1.8622421468467573E-3</v>
      </c>
      <c r="O284" s="57">
        <v>0</v>
      </c>
      <c r="P284" s="57">
        <v>19090572619</v>
      </c>
      <c r="Q284" s="57">
        <f t="shared" ref="Q284" si="498">M284-P284</f>
        <v>0</v>
      </c>
      <c r="R284" s="58">
        <v>0</v>
      </c>
      <c r="S284" s="109">
        <f>+M284-R284</f>
        <v>19090572619</v>
      </c>
      <c r="T284" s="57">
        <f>P284-R284</f>
        <v>19090572619</v>
      </c>
      <c r="U284" s="58">
        <v>0</v>
      </c>
      <c r="V284" s="57">
        <f t="shared" ref="V284" si="499">+R284-U284</f>
        <v>0</v>
      </c>
      <c r="W284" s="58">
        <v>0</v>
      </c>
      <c r="X284" s="60">
        <f t="shared" ref="X284" si="500">+U284-W284</f>
        <v>0</v>
      </c>
      <c r="Y284" s="61">
        <f t="shared" si="456"/>
        <v>0</v>
      </c>
      <c r="Z284" s="61">
        <f t="shared" si="457"/>
        <v>0</v>
      </c>
      <c r="AA284" s="61">
        <f t="shared" si="458"/>
        <v>0</v>
      </c>
      <c r="AB284" s="61" t="s">
        <v>41</v>
      </c>
      <c r="AC284" s="62" t="s">
        <v>41</v>
      </c>
    </row>
    <row r="285" spans="1:29" ht="42" customHeight="1" x14ac:dyDescent="0.25">
      <c r="A285" s="46" t="s">
        <v>454</v>
      </c>
      <c r="B285" s="47" t="s">
        <v>42</v>
      </c>
      <c r="C285" s="47">
        <v>21</v>
      </c>
      <c r="D285" s="47" t="s">
        <v>39</v>
      </c>
      <c r="E285" s="48" t="s">
        <v>412</v>
      </c>
      <c r="F285" s="50">
        <f>+F286</f>
        <v>70019234098</v>
      </c>
      <c r="G285" s="50">
        <f t="shared" si="497"/>
        <v>0</v>
      </c>
      <c r="H285" s="50">
        <f t="shared" si="497"/>
        <v>0</v>
      </c>
      <c r="I285" s="50">
        <f t="shared" si="497"/>
        <v>0</v>
      </c>
      <c r="J285" s="50">
        <f t="shared" si="497"/>
        <v>0</v>
      </c>
      <c r="K285" s="50">
        <f t="shared" si="497"/>
        <v>0</v>
      </c>
      <c r="L285" s="50">
        <f t="shared" si="381"/>
        <v>0</v>
      </c>
      <c r="M285" s="50">
        <f t="shared" si="497"/>
        <v>70019234098</v>
      </c>
      <c r="N285" s="51">
        <f t="shared" si="421"/>
        <v>6.8302177954290928E-3</v>
      </c>
      <c r="O285" s="50">
        <f t="shared" si="497"/>
        <v>0</v>
      </c>
      <c r="P285" s="50">
        <f t="shared" si="497"/>
        <v>70019234098</v>
      </c>
      <c r="Q285" s="50">
        <f t="shared" si="497"/>
        <v>0</v>
      </c>
      <c r="R285" s="50">
        <f t="shared" si="497"/>
        <v>0</v>
      </c>
      <c r="S285" s="49">
        <f t="shared" si="478"/>
        <v>70019234098</v>
      </c>
      <c r="T285" s="50">
        <f t="shared" si="478"/>
        <v>70019234098</v>
      </c>
      <c r="U285" s="50">
        <f t="shared" si="478"/>
        <v>0</v>
      </c>
      <c r="V285" s="50">
        <f t="shared" si="478"/>
        <v>0</v>
      </c>
      <c r="W285" s="50">
        <f t="shared" si="478"/>
        <v>0</v>
      </c>
      <c r="X285" s="50">
        <f t="shared" si="478"/>
        <v>0</v>
      </c>
      <c r="Y285" s="52">
        <f t="shared" si="456"/>
        <v>0</v>
      </c>
      <c r="Z285" s="52">
        <f t="shared" si="457"/>
        <v>0</v>
      </c>
      <c r="AA285" s="52">
        <f t="shared" si="458"/>
        <v>0</v>
      </c>
      <c r="AB285" s="52" t="s">
        <v>41</v>
      </c>
      <c r="AC285" s="53" t="s">
        <v>41</v>
      </c>
    </row>
    <row r="286" spans="1:29" ht="42" customHeight="1" x14ac:dyDescent="0.25">
      <c r="A286" s="54" t="s">
        <v>455</v>
      </c>
      <c r="B286" s="55" t="s">
        <v>42</v>
      </c>
      <c r="C286" s="55">
        <v>21</v>
      </c>
      <c r="D286" s="55" t="s">
        <v>39</v>
      </c>
      <c r="E286" s="69" t="s">
        <v>262</v>
      </c>
      <c r="F286" s="57">
        <v>70019234098</v>
      </c>
      <c r="G286" s="57">
        <v>0</v>
      </c>
      <c r="H286" s="57">
        <v>0</v>
      </c>
      <c r="I286" s="57">
        <v>0</v>
      </c>
      <c r="J286" s="57">
        <v>0</v>
      </c>
      <c r="K286" s="57">
        <v>0</v>
      </c>
      <c r="L286" s="57">
        <f t="shared" si="381"/>
        <v>0</v>
      </c>
      <c r="M286" s="58">
        <f>+F286+L286</f>
        <v>70019234098</v>
      </c>
      <c r="N286" s="59">
        <f t="shared" si="421"/>
        <v>6.8302177954290928E-3</v>
      </c>
      <c r="O286" s="57">
        <v>0</v>
      </c>
      <c r="P286" s="57">
        <v>70019234098</v>
      </c>
      <c r="Q286" s="57">
        <f t="shared" ref="Q286" si="501">M286-P286</f>
        <v>0</v>
      </c>
      <c r="R286" s="58">
        <v>0</v>
      </c>
      <c r="S286" s="109">
        <f>+M286-R286</f>
        <v>70019234098</v>
      </c>
      <c r="T286" s="57">
        <f>P286-R286</f>
        <v>70019234098</v>
      </c>
      <c r="U286" s="58">
        <v>0</v>
      </c>
      <c r="V286" s="57">
        <f t="shared" ref="V286" si="502">+R286-U286</f>
        <v>0</v>
      </c>
      <c r="W286" s="58">
        <v>0</v>
      </c>
      <c r="X286" s="60">
        <f t="shared" ref="X286" si="503">+U286-W286</f>
        <v>0</v>
      </c>
      <c r="Y286" s="61">
        <f t="shared" si="456"/>
        <v>0</v>
      </c>
      <c r="Z286" s="61">
        <f t="shared" si="457"/>
        <v>0</v>
      </c>
      <c r="AA286" s="61">
        <f t="shared" si="458"/>
        <v>0</v>
      </c>
      <c r="AB286" s="61" t="s">
        <v>41</v>
      </c>
      <c r="AC286" s="62" t="s">
        <v>41</v>
      </c>
    </row>
    <row r="287" spans="1:29" ht="64.5" customHeight="1" x14ac:dyDescent="0.25">
      <c r="A287" s="46" t="s">
        <v>456</v>
      </c>
      <c r="B287" s="47" t="s">
        <v>42</v>
      </c>
      <c r="C287" s="47">
        <v>21</v>
      </c>
      <c r="D287" s="47" t="s">
        <v>39</v>
      </c>
      <c r="E287" s="48" t="s">
        <v>457</v>
      </c>
      <c r="F287" s="50">
        <f>+F288</f>
        <v>34937500000</v>
      </c>
      <c r="G287" s="50">
        <f t="shared" ref="G287:M287" si="504">+G288</f>
        <v>0</v>
      </c>
      <c r="H287" s="50">
        <f t="shared" si="504"/>
        <v>0</v>
      </c>
      <c r="I287" s="50">
        <f t="shared" si="504"/>
        <v>0</v>
      </c>
      <c r="J287" s="50">
        <f t="shared" si="504"/>
        <v>0</v>
      </c>
      <c r="K287" s="50">
        <f t="shared" si="504"/>
        <v>0</v>
      </c>
      <c r="L287" s="50">
        <f t="shared" si="381"/>
        <v>0</v>
      </c>
      <c r="M287" s="50">
        <f t="shared" si="504"/>
        <v>34937500000</v>
      </c>
      <c r="N287" s="51">
        <f t="shared" si="421"/>
        <v>3.4080740428239003E-3</v>
      </c>
      <c r="O287" s="50">
        <f t="shared" ref="O287:R287" si="505">+O288</f>
        <v>0</v>
      </c>
      <c r="P287" s="50">
        <f t="shared" si="505"/>
        <v>34937500000</v>
      </c>
      <c r="Q287" s="50">
        <f t="shared" si="505"/>
        <v>0</v>
      </c>
      <c r="R287" s="50">
        <f t="shared" si="505"/>
        <v>0</v>
      </c>
      <c r="S287" s="49">
        <f t="shared" si="478"/>
        <v>34937500000</v>
      </c>
      <c r="T287" s="49">
        <f t="shared" si="478"/>
        <v>34937500000</v>
      </c>
      <c r="U287" s="49">
        <f t="shared" si="478"/>
        <v>0</v>
      </c>
      <c r="V287" s="49">
        <f t="shared" si="478"/>
        <v>0</v>
      </c>
      <c r="W287" s="49">
        <f t="shared" si="478"/>
        <v>0</v>
      </c>
      <c r="X287" s="49">
        <f t="shared" si="478"/>
        <v>0</v>
      </c>
      <c r="Y287" s="52">
        <f t="shared" si="456"/>
        <v>0</v>
      </c>
      <c r="Z287" s="52">
        <f t="shared" si="457"/>
        <v>0</v>
      </c>
      <c r="AA287" s="52">
        <f t="shared" si="458"/>
        <v>0</v>
      </c>
      <c r="AB287" s="52" t="s">
        <v>41</v>
      </c>
      <c r="AC287" s="53" t="s">
        <v>41</v>
      </c>
    </row>
    <row r="288" spans="1:29" ht="42" customHeight="1" x14ac:dyDescent="0.25">
      <c r="A288" s="54" t="s">
        <v>458</v>
      </c>
      <c r="B288" s="55" t="s">
        <v>42</v>
      </c>
      <c r="C288" s="55">
        <v>21</v>
      </c>
      <c r="D288" s="55" t="s">
        <v>39</v>
      </c>
      <c r="E288" s="69" t="s">
        <v>262</v>
      </c>
      <c r="F288" s="57">
        <v>34937500000</v>
      </c>
      <c r="G288" s="57">
        <v>0</v>
      </c>
      <c r="H288" s="57">
        <v>0</v>
      </c>
      <c r="I288" s="57">
        <v>0</v>
      </c>
      <c r="J288" s="57">
        <v>0</v>
      </c>
      <c r="K288" s="57">
        <v>0</v>
      </c>
      <c r="L288" s="57">
        <f t="shared" si="381"/>
        <v>0</v>
      </c>
      <c r="M288" s="58">
        <f>+F288+L288</f>
        <v>34937500000</v>
      </c>
      <c r="N288" s="51">
        <f t="shared" si="421"/>
        <v>3.4080740428239003E-3</v>
      </c>
      <c r="O288" s="57">
        <v>0</v>
      </c>
      <c r="P288" s="58">
        <v>34937500000</v>
      </c>
      <c r="Q288" s="57">
        <f t="shared" ref="Q288" si="506">M288-P288</f>
        <v>0</v>
      </c>
      <c r="R288" s="58">
        <v>0</v>
      </c>
      <c r="S288" s="109">
        <f>+M288-R288</f>
        <v>34937500000</v>
      </c>
      <c r="T288" s="57">
        <f>P288-R288</f>
        <v>34937500000</v>
      </c>
      <c r="U288" s="58">
        <v>0</v>
      </c>
      <c r="V288" s="57">
        <f t="shared" ref="V288" si="507">+R288-U288</f>
        <v>0</v>
      </c>
      <c r="W288" s="58">
        <v>0</v>
      </c>
      <c r="X288" s="60">
        <f t="shared" ref="X288" si="508">+U288-W288</f>
        <v>0</v>
      </c>
      <c r="Y288" s="61">
        <f t="shared" si="456"/>
        <v>0</v>
      </c>
      <c r="Z288" s="61">
        <f t="shared" si="457"/>
        <v>0</v>
      </c>
      <c r="AA288" s="61">
        <f t="shared" si="458"/>
        <v>0</v>
      </c>
      <c r="AB288" s="61" t="s">
        <v>41</v>
      </c>
      <c r="AC288" s="62" t="s">
        <v>41</v>
      </c>
    </row>
    <row r="289" spans="1:29" ht="42" customHeight="1" x14ac:dyDescent="0.25">
      <c r="A289" s="46" t="s">
        <v>459</v>
      </c>
      <c r="B289" s="47" t="s">
        <v>42</v>
      </c>
      <c r="C289" s="47">
        <v>21</v>
      </c>
      <c r="D289" s="47" t="s">
        <v>39</v>
      </c>
      <c r="E289" s="48" t="s">
        <v>444</v>
      </c>
      <c r="F289" s="50">
        <f>+F290</f>
        <v>30000000000</v>
      </c>
      <c r="G289" s="50">
        <f t="shared" ref="G289:K289" si="509">+G290</f>
        <v>0</v>
      </c>
      <c r="H289" s="50">
        <f t="shared" si="509"/>
        <v>0</v>
      </c>
      <c r="I289" s="50">
        <f t="shared" si="509"/>
        <v>0</v>
      </c>
      <c r="J289" s="50">
        <f t="shared" si="509"/>
        <v>0</v>
      </c>
      <c r="K289" s="50">
        <f t="shared" si="509"/>
        <v>0</v>
      </c>
      <c r="L289" s="50">
        <f t="shared" si="381"/>
        <v>0</v>
      </c>
      <c r="M289" s="50">
        <f>+M290</f>
        <v>30000000000</v>
      </c>
      <c r="N289" s="51">
        <f t="shared" si="421"/>
        <v>2.9264320940169445E-3</v>
      </c>
      <c r="O289" s="50">
        <f>+O290</f>
        <v>0</v>
      </c>
      <c r="P289" s="50">
        <f>+P290</f>
        <v>30000000000</v>
      </c>
      <c r="Q289" s="50">
        <f>+Q290</f>
        <v>0</v>
      </c>
      <c r="R289" s="50">
        <f>+R290</f>
        <v>0</v>
      </c>
      <c r="S289" s="49">
        <f t="shared" si="478"/>
        <v>30000000000</v>
      </c>
      <c r="T289" s="50">
        <f>+T290</f>
        <v>30000000000</v>
      </c>
      <c r="U289" s="50">
        <f>+U290</f>
        <v>0</v>
      </c>
      <c r="V289" s="50">
        <f>+V290</f>
        <v>0</v>
      </c>
      <c r="W289" s="50">
        <f>+W290</f>
        <v>0</v>
      </c>
      <c r="X289" s="50">
        <f>+X290</f>
        <v>0</v>
      </c>
      <c r="Y289" s="52">
        <f t="shared" si="456"/>
        <v>0</v>
      </c>
      <c r="Z289" s="52">
        <f t="shared" si="457"/>
        <v>0</v>
      </c>
      <c r="AA289" s="52">
        <f t="shared" si="458"/>
        <v>0</v>
      </c>
      <c r="AB289" s="52" t="s">
        <v>41</v>
      </c>
      <c r="AC289" s="53" t="s">
        <v>41</v>
      </c>
    </row>
    <row r="290" spans="1:29" ht="42" customHeight="1" x14ac:dyDescent="0.25">
      <c r="A290" s="54" t="s">
        <v>460</v>
      </c>
      <c r="B290" s="55" t="s">
        <v>42</v>
      </c>
      <c r="C290" s="55">
        <v>21</v>
      </c>
      <c r="D290" s="55" t="s">
        <v>39</v>
      </c>
      <c r="E290" s="69" t="s">
        <v>262</v>
      </c>
      <c r="F290" s="57">
        <v>30000000000</v>
      </c>
      <c r="G290" s="57">
        <v>0</v>
      </c>
      <c r="H290" s="57">
        <v>0</v>
      </c>
      <c r="I290" s="57">
        <v>0</v>
      </c>
      <c r="J290" s="57">
        <v>0</v>
      </c>
      <c r="K290" s="57">
        <v>0</v>
      </c>
      <c r="L290" s="57">
        <f t="shared" si="381"/>
        <v>0</v>
      </c>
      <c r="M290" s="58">
        <f>+F290+L290</f>
        <v>30000000000</v>
      </c>
      <c r="N290" s="59">
        <f t="shared" si="421"/>
        <v>2.9264320940169445E-3</v>
      </c>
      <c r="O290" s="57">
        <v>0</v>
      </c>
      <c r="P290" s="57">
        <v>30000000000</v>
      </c>
      <c r="Q290" s="57">
        <f t="shared" ref="Q290" si="510">M290-P290</f>
        <v>0</v>
      </c>
      <c r="R290" s="58">
        <v>0</v>
      </c>
      <c r="S290" s="109">
        <f>+M290-R290</f>
        <v>30000000000</v>
      </c>
      <c r="T290" s="57">
        <f>P290-R290</f>
        <v>30000000000</v>
      </c>
      <c r="U290" s="58">
        <v>0</v>
      </c>
      <c r="V290" s="57">
        <f t="shared" ref="V290" si="511">+R290-U290</f>
        <v>0</v>
      </c>
      <c r="W290" s="58">
        <v>0</v>
      </c>
      <c r="X290" s="60">
        <f t="shared" ref="X290" si="512">+U290-W290</f>
        <v>0</v>
      </c>
      <c r="Y290" s="61">
        <f t="shared" si="456"/>
        <v>0</v>
      </c>
      <c r="Z290" s="61">
        <f t="shared" si="457"/>
        <v>0</v>
      </c>
      <c r="AA290" s="61">
        <f t="shared" si="458"/>
        <v>0</v>
      </c>
      <c r="AB290" s="61" t="s">
        <v>41</v>
      </c>
      <c r="AC290" s="62" t="s">
        <v>41</v>
      </c>
    </row>
    <row r="291" spans="1:29" ht="42" customHeight="1" x14ac:dyDescent="0.25">
      <c r="A291" s="46" t="s">
        <v>461</v>
      </c>
      <c r="B291" s="47" t="s">
        <v>38</v>
      </c>
      <c r="C291" s="47">
        <v>10</v>
      </c>
      <c r="D291" s="47" t="s">
        <v>39</v>
      </c>
      <c r="E291" s="105" t="s">
        <v>462</v>
      </c>
      <c r="F291" s="50">
        <f t="shared" ref="F291:U295" si="513">+F292</f>
        <v>4112080090</v>
      </c>
      <c r="G291" s="50">
        <f t="shared" si="513"/>
        <v>0</v>
      </c>
      <c r="H291" s="50">
        <f t="shared" si="513"/>
        <v>0</v>
      </c>
      <c r="I291" s="50">
        <f t="shared" si="513"/>
        <v>0</v>
      </c>
      <c r="J291" s="50">
        <f t="shared" si="513"/>
        <v>0</v>
      </c>
      <c r="K291" s="50">
        <f t="shared" si="513"/>
        <v>0</v>
      </c>
      <c r="L291" s="50">
        <f t="shared" si="381"/>
        <v>0</v>
      </c>
      <c r="M291" s="50">
        <f t="shared" si="513"/>
        <v>4112080090</v>
      </c>
      <c r="N291" s="51">
        <f t="shared" si="421"/>
        <v>4.0112410495146954E-4</v>
      </c>
      <c r="O291" s="50">
        <f t="shared" si="513"/>
        <v>0</v>
      </c>
      <c r="P291" s="50">
        <f t="shared" si="513"/>
        <v>4010959886.6399999</v>
      </c>
      <c r="Q291" s="50">
        <f t="shared" si="513"/>
        <v>101120203.36000013</v>
      </c>
      <c r="R291" s="50">
        <f t="shared" si="513"/>
        <v>3969237192.3899999</v>
      </c>
      <c r="S291" s="50">
        <f t="shared" si="513"/>
        <v>142842897.61000013</v>
      </c>
      <c r="T291" s="50">
        <f t="shared" si="513"/>
        <v>41722694.25</v>
      </c>
      <c r="U291" s="50">
        <f t="shared" si="513"/>
        <v>1924722860.75</v>
      </c>
      <c r="V291" s="50">
        <f t="shared" ref="V291:X295" si="514">+V292</f>
        <v>2044514331.6399999</v>
      </c>
      <c r="W291" s="50">
        <f t="shared" si="514"/>
        <v>1861396748.75</v>
      </c>
      <c r="X291" s="50">
        <f t="shared" si="514"/>
        <v>63326112</v>
      </c>
      <c r="Y291" s="52">
        <f t="shared" si="456"/>
        <v>0.96526261782756273</v>
      </c>
      <c r="Z291" s="52">
        <f t="shared" si="457"/>
        <v>0.46806550909128813</v>
      </c>
      <c r="AA291" s="52">
        <f t="shared" si="458"/>
        <v>0.45266548997346984</v>
      </c>
      <c r="AB291" s="52">
        <f t="shared" ref="AB291:AB347" si="515">+U291/R291</f>
        <v>0.48491001355126001</v>
      </c>
      <c r="AC291" s="53">
        <f t="shared" ref="AC291:AC347" si="516">+W291/U291</f>
        <v>0.96709858167563723</v>
      </c>
    </row>
    <row r="292" spans="1:29" ht="42" customHeight="1" x14ac:dyDescent="0.25">
      <c r="A292" s="46" t="s">
        <v>463</v>
      </c>
      <c r="B292" s="47" t="s">
        <v>38</v>
      </c>
      <c r="C292" s="47">
        <v>10</v>
      </c>
      <c r="D292" s="47" t="s">
        <v>39</v>
      </c>
      <c r="E292" s="105" t="s">
        <v>254</v>
      </c>
      <c r="F292" s="50">
        <f>+F293</f>
        <v>4112080090</v>
      </c>
      <c r="G292" s="50">
        <f t="shared" si="513"/>
        <v>0</v>
      </c>
      <c r="H292" s="50">
        <f t="shared" si="513"/>
        <v>0</v>
      </c>
      <c r="I292" s="50">
        <f t="shared" si="513"/>
        <v>0</v>
      </c>
      <c r="J292" s="50">
        <f t="shared" si="513"/>
        <v>0</v>
      </c>
      <c r="K292" s="50">
        <f t="shared" si="513"/>
        <v>0</v>
      </c>
      <c r="L292" s="50">
        <f t="shared" si="381"/>
        <v>0</v>
      </c>
      <c r="M292" s="50">
        <f t="shared" si="513"/>
        <v>4112080090</v>
      </c>
      <c r="N292" s="51">
        <f t="shared" si="421"/>
        <v>4.0112410495146954E-4</v>
      </c>
      <c r="O292" s="50">
        <f t="shared" si="513"/>
        <v>0</v>
      </c>
      <c r="P292" s="50">
        <f t="shared" si="513"/>
        <v>4010959886.6399999</v>
      </c>
      <c r="Q292" s="50">
        <f t="shared" si="513"/>
        <v>101120203.36000013</v>
      </c>
      <c r="R292" s="50">
        <f t="shared" si="513"/>
        <v>3969237192.3899999</v>
      </c>
      <c r="S292" s="50">
        <f t="shared" si="513"/>
        <v>142842897.61000013</v>
      </c>
      <c r="T292" s="50">
        <f t="shared" si="513"/>
        <v>41722694.25</v>
      </c>
      <c r="U292" s="50">
        <f t="shared" si="513"/>
        <v>1924722860.75</v>
      </c>
      <c r="V292" s="50">
        <f t="shared" si="514"/>
        <v>2044514331.6399999</v>
      </c>
      <c r="W292" s="50">
        <f t="shared" si="514"/>
        <v>1861396748.75</v>
      </c>
      <c r="X292" s="50">
        <f t="shared" si="514"/>
        <v>63326112</v>
      </c>
      <c r="Y292" s="52">
        <f t="shared" si="456"/>
        <v>0.96526261782756273</v>
      </c>
      <c r="Z292" s="52">
        <f t="shared" si="457"/>
        <v>0.46806550909128813</v>
      </c>
      <c r="AA292" s="52">
        <f t="shared" si="458"/>
        <v>0.45266548997346984</v>
      </c>
      <c r="AB292" s="52">
        <f t="shared" si="515"/>
        <v>0.48491001355126001</v>
      </c>
      <c r="AC292" s="53">
        <f t="shared" si="516"/>
        <v>0.96709858167563723</v>
      </c>
    </row>
    <row r="293" spans="1:29" ht="63.75" customHeight="1" x14ac:dyDescent="0.25">
      <c r="A293" s="46" t="s">
        <v>464</v>
      </c>
      <c r="B293" s="47" t="s">
        <v>38</v>
      </c>
      <c r="C293" s="47">
        <v>10</v>
      </c>
      <c r="D293" s="47" t="s">
        <v>39</v>
      </c>
      <c r="E293" s="105" t="s">
        <v>465</v>
      </c>
      <c r="F293" s="50">
        <f t="shared" ref="F293:T295" si="517">+F294</f>
        <v>4112080090</v>
      </c>
      <c r="G293" s="50">
        <f t="shared" si="517"/>
        <v>0</v>
      </c>
      <c r="H293" s="50">
        <f t="shared" si="517"/>
        <v>0</v>
      </c>
      <c r="I293" s="50">
        <f t="shared" si="517"/>
        <v>0</v>
      </c>
      <c r="J293" s="50">
        <f t="shared" si="517"/>
        <v>0</v>
      </c>
      <c r="K293" s="50">
        <f t="shared" si="517"/>
        <v>0</v>
      </c>
      <c r="L293" s="50">
        <f t="shared" si="381"/>
        <v>0</v>
      </c>
      <c r="M293" s="50">
        <f t="shared" si="517"/>
        <v>4112080090</v>
      </c>
      <c r="N293" s="51">
        <f t="shared" si="421"/>
        <v>4.0112410495146954E-4</v>
      </c>
      <c r="O293" s="50">
        <f t="shared" si="517"/>
        <v>0</v>
      </c>
      <c r="P293" s="50">
        <f t="shared" si="517"/>
        <v>4010959886.6399999</v>
      </c>
      <c r="Q293" s="50">
        <f t="shared" si="517"/>
        <v>101120203.36000013</v>
      </c>
      <c r="R293" s="50">
        <f t="shared" si="517"/>
        <v>3969237192.3899999</v>
      </c>
      <c r="S293" s="50">
        <f t="shared" si="517"/>
        <v>142842897.61000013</v>
      </c>
      <c r="T293" s="50">
        <f t="shared" si="517"/>
        <v>41722694.25</v>
      </c>
      <c r="U293" s="50">
        <f t="shared" si="513"/>
        <v>1924722860.75</v>
      </c>
      <c r="V293" s="50">
        <f t="shared" si="514"/>
        <v>2044514331.6399999</v>
      </c>
      <c r="W293" s="50">
        <f t="shared" si="514"/>
        <v>1861396748.75</v>
      </c>
      <c r="X293" s="50">
        <f t="shared" si="514"/>
        <v>63326112</v>
      </c>
      <c r="Y293" s="52">
        <f t="shared" si="456"/>
        <v>0.96526261782756273</v>
      </c>
      <c r="Z293" s="52">
        <f t="shared" si="457"/>
        <v>0.46806550909128813</v>
      </c>
      <c r="AA293" s="52">
        <f t="shared" si="458"/>
        <v>0.45266548997346984</v>
      </c>
      <c r="AB293" s="52">
        <f t="shared" si="515"/>
        <v>0.48491001355126001</v>
      </c>
      <c r="AC293" s="53">
        <f t="shared" si="516"/>
        <v>0.96709858167563723</v>
      </c>
    </row>
    <row r="294" spans="1:29" ht="63.75" customHeight="1" x14ac:dyDescent="0.25">
      <c r="A294" s="46" t="s">
        <v>466</v>
      </c>
      <c r="B294" s="47" t="s">
        <v>38</v>
      </c>
      <c r="C294" s="47">
        <v>10</v>
      </c>
      <c r="D294" s="47" t="s">
        <v>39</v>
      </c>
      <c r="E294" s="105" t="s">
        <v>401</v>
      </c>
      <c r="F294" s="50">
        <f t="shared" si="517"/>
        <v>4112080090</v>
      </c>
      <c r="G294" s="50">
        <f t="shared" si="517"/>
        <v>0</v>
      </c>
      <c r="H294" s="50">
        <f t="shared" si="517"/>
        <v>0</v>
      </c>
      <c r="I294" s="50">
        <f t="shared" si="517"/>
        <v>0</v>
      </c>
      <c r="J294" s="50">
        <f t="shared" si="517"/>
        <v>0</v>
      </c>
      <c r="K294" s="50">
        <f t="shared" si="517"/>
        <v>0</v>
      </c>
      <c r="L294" s="50">
        <f t="shared" si="381"/>
        <v>0</v>
      </c>
      <c r="M294" s="50">
        <f t="shared" si="517"/>
        <v>4112080090</v>
      </c>
      <c r="N294" s="51">
        <f t="shared" si="421"/>
        <v>4.0112410495146954E-4</v>
      </c>
      <c r="O294" s="50">
        <f t="shared" si="517"/>
        <v>0</v>
      </c>
      <c r="P294" s="50">
        <f t="shared" si="517"/>
        <v>4010959886.6399999</v>
      </c>
      <c r="Q294" s="50">
        <f t="shared" si="517"/>
        <v>101120203.36000013</v>
      </c>
      <c r="R294" s="50">
        <f t="shared" si="517"/>
        <v>3969237192.3899999</v>
      </c>
      <c r="S294" s="50">
        <f t="shared" si="517"/>
        <v>142842897.61000013</v>
      </c>
      <c r="T294" s="50">
        <f t="shared" si="517"/>
        <v>41722694.25</v>
      </c>
      <c r="U294" s="50">
        <f t="shared" si="513"/>
        <v>1924722860.75</v>
      </c>
      <c r="V294" s="50">
        <f t="shared" si="514"/>
        <v>2044514331.6399999</v>
      </c>
      <c r="W294" s="50">
        <f t="shared" si="514"/>
        <v>1861396748.75</v>
      </c>
      <c r="X294" s="50">
        <f t="shared" si="514"/>
        <v>63326112</v>
      </c>
      <c r="Y294" s="52">
        <f t="shared" si="456"/>
        <v>0.96526261782756273</v>
      </c>
      <c r="Z294" s="52">
        <f t="shared" si="457"/>
        <v>0.46806550909128813</v>
      </c>
      <c r="AA294" s="52">
        <f t="shared" si="458"/>
        <v>0.45266548997346984</v>
      </c>
      <c r="AB294" s="52">
        <f t="shared" si="515"/>
        <v>0.48491001355126001</v>
      </c>
      <c r="AC294" s="53">
        <f t="shared" si="516"/>
        <v>0.96709858167563723</v>
      </c>
    </row>
    <row r="295" spans="1:29" ht="42" customHeight="1" x14ac:dyDescent="0.25">
      <c r="A295" s="46" t="s">
        <v>467</v>
      </c>
      <c r="B295" s="47" t="s">
        <v>38</v>
      </c>
      <c r="C295" s="47">
        <v>10</v>
      </c>
      <c r="D295" s="47" t="s">
        <v>39</v>
      </c>
      <c r="E295" s="105" t="s">
        <v>393</v>
      </c>
      <c r="F295" s="50">
        <f t="shared" si="517"/>
        <v>4112080090</v>
      </c>
      <c r="G295" s="50">
        <f t="shared" si="517"/>
        <v>0</v>
      </c>
      <c r="H295" s="50">
        <f t="shared" si="517"/>
        <v>0</v>
      </c>
      <c r="I295" s="50">
        <f t="shared" si="517"/>
        <v>0</v>
      </c>
      <c r="J295" s="50">
        <f t="shared" si="517"/>
        <v>0</v>
      </c>
      <c r="K295" s="50">
        <f t="shared" si="517"/>
        <v>0</v>
      </c>
      <c r="L295" s="50">
        <f t="shared" si="381"/>
        <v>0</v>
      </c>
      <c r="M295" s="50">
        <f t="shared" si="517"/>
        <v>4112080090</v>
      </c>
      <c r="N295" s="51">
        <f t="shared" si="421"/>
        <v>4.0112410495146954E-4</v>
      </c>
      <c r="O295" s="50">
        <f t="shared" si="517"/>
        <v>0</v>
      </c>
      <c r="P295" s="50">
        <f t="shared" si="517"/>
        <v>4010959886.6399999</v>
      </c>
      <c r="Q295" s="50">
        <f t="shared" si="517"/>
        <v>101120203.36000013</v>
      </c>
      <c r="R295" s="50">
        <f t="shared" si="517"/>
        <v>3969237192.3899999</v>
      </c>
      <c r="S295" s="50">
        <f t="shared" si="517"/>
        <v>142842897.61000013</v>
      </c>
      <c r="T295" s="50">
        <f t="shared" si="517"/>
        <v>41722694.25</v>
      </c>
      <c r="U295" s="50">
        <f t="shared" si="513"/>
        <v>1924722860.75</v>
      </c>
      <c r="V295" s="50">
        <f t="shared" si="514"/>
        <v>2044514331.6399999</v>
      </c>
      <c r="W295" s="50">
        <f t="shared" si="514"/>
        <v>1861396748.75</v>
      </c>
      <c r="X295" s="50">
        <f t="shared" si="514"/>
        <v>63326112</v>
      </c>
      <c r="Y295" s="52">
        <f t="shared" si="456"/>
        <v>0.96526261782756273</v>
      </c>
      <c r="Z295" s="52">
        <f t="shared" si="457"/>
        <v>0.46806550909128813</v>
      </c>
      <c r="AA295" s="52">
        <f t="shared" si="458"/>
        <v>0.45266548997346984</v>
      </c>
      <c r="AB295" s="52">
        <f t="shared" si="515"/>
        <v>0.48491001355126001</v>
      </c>
      <c r="AC295" s="53">
        <f t="shared" si="516"/>
        <v>0.96709858167563723</v>
      </c>
    </row>
    <row r="296" spans="1:29" ht="42" customHeight="1" x14ac:dyDescent="0.25">
      <c r="A296" s="54" t="s">
        <v>468</v>
      </c>
      <c r="B296" s="55" t="s">
        <v>38</v>
      </c>
      <c r="C296" s="55">
        <v>10</v>
      </c>
      <c r="D296" s="55" t="s">
        <v>39</v>
      </c>
      <c r="E296" s="69" t="s">
        <v>262</v>
      </c>
      <c r="F296" s="57">
        <v>4112080090</v>
      </c>
      <c r="G296" s="57">
        <v>0</v>
      </c>
      <c r="H296" s="57">
        <v>0</v>
      </c>
      <c r="I296" s="57">
        <v>0</v>
      </c>
      <c r="J296" s="57">
        <v>0</v>
      </c>
      <c r="K296" s="57">
        <v>0</v>
      </c>
      <c r="L296" s="57">
        <f t="shared" si="381"/>
        <v>0</v>
      </c>
      <c r="M296" s="58">
        <f>+F296+L296</f>
        <v>4112080090</v>
      </c>
      <c r="N296" s="59">
        <f t="shared" si="421"/>
        <v>4.0112410495146954E-4</v>
      </c>
      <c r="O296" s="57">
        <v>0</v>
      </c>
      <c r="P296" s="58">
        <v>4010959886.6399999</v>
      </c>
      <c r="Q296" s="57">
        <f t="shared" ref="Q296" si="518">M296-P296</f>
        <v>101120203.36000013</v>
      </c>
      <c r="R296" s="58">
        <v>3969237192.3899999</v>
      </c>
      <c r="S296" s="109">
        <f>+M296-R296</f>
        <v>142842897.61000013</v>
      </c>
      <c r="T296" s="57">
        <f>P296-R296</f>
        <v>41722694.25</v>
      </c>
      <c r="U296" s="58">
        <v>1924722860.75</v>
      </c>
      <c r="V296" s="57">
        <f t="shared" ref="V296" si="519">+R296-U296</f>
        <v>2044514331.6399999</v>
      </c>
      <c r="W296" s="58">
        <v>1861396748.75</v>
      </c>
      <c r="X296" s="60">
        <f t="shared" ref="X296" si="520">+U296-W296</f>
        <v>63326112</v>
      </c>
      <c r="Y296" s="61">
        <f t="shared" si="456"/>
        <v>0.96526261782756273</v>
      </c>
      <c r="Z296" s="61">
        <f t="shared" si="457"/>
        <v>0.46806550909128813</v>
      </c>
      <c r="AA296" s="61">
        <f t="shared" si="458"/>
        <v>0.45266548997346984</v>
      </c>
      <c r="AB296" s="61">
        <f t="shared" si="515"/>
        <v>0.48491001355126001</v>
      </c>
      <c r="AC296" s="62">
        <f t="shared" si="516"/>
        <v>0.96709858167563723</v>
      </c>
    </row>
    <row r="297" spans="1:29" ht="38.25" customHeight="1" x14ac:dyDescent="0.25">
      <c r="A297" s="46" t="s">
        <v>469</v>
      </c>
      <c r="B297" s="47" t="s">
        <v>38</v>
      </c>
      <c r="C297" s="47">
        <v>10</v>
      </c>
      <c r="D297" s="47" t="s">
        <v>39</v>
      </c>
      <c r="E297" s="105" t="s">
        <v>470</v>
      </c>
      <c r="F297" s="50">
        <f t="shared" ref="F297:X297" si="521">+F298</f>
        <v>665689459543</v>
      </c>
      <c r="G297" s="50">
        <f t="shared" si="521"/>
        <v>0</v>
      </c>
      <c r="H297" s="50">
        <f t="shared" si="521"/>
        <v>0</v>
      </c>
      <c r="I297" s="50">
        <f t="shared" si="521"/>
        <v>0</v>
      </c>
      <c r="J297" s="50">
        <f t="shared" si="521"/>
        <v>0</v>
      </c>
      <c r="K297" s="50">
        <f t="shared" si="521"/>
        <v>0</v>
      </c>
      <c r="L297" s="50">
        <f t="shared" si="381"/>
        <v>0</v>
      </c>
      <c r="M297" s="50">
        <f t="shared" si="521"/>
        <v>665689459543</v>
      </c>
      <c r="N297" s="51">
        <f t="shared" si="421"/>
        <v>6.4936499968514319E-2</v>
      </c>
      <c r="O297" s="50">
        <f t="shared" si="521"/>
        <v>0</v>
      </c>
      <c r="P297" s="50">
        <f t="shared" si="521"/>
        <v>665570343174.40002</v>
      </c>
      <c r="Q297" s="50">
        <f t="shared" si="521"/>
        <v>119116368.5999999</v>
      </c>
      <c r="R297" s="50">
        <f t="shared" si="521"/>
        <v>665398490152.97998</v>
      </c>
      <c r="S297" s="50">
        <f t="shared" si="521"/>
        <v>290969390.01999998</v>
      </c>
      <c r="T297" s="50">
        <f t="shared" si="521"/>
        <v>171853021.42000008</v>
      </c>
      <c r="U297" s="50">
        <f t="shared" si="521"/>
        <v>64464215923.580002</v>
      </c>
      <c r="V297" s="50">
        <f t="shared" si="521"/>
        <v>600934274229.40002</v>
      </c>
      <c r="W297" s="50">
        <f t="shared" si="521"/>
        <v>64432395843.580002</v>
      </c>
      <c r="X297" s="50">
        <f t="shared" si="521"/>
        <v>31820080</v>
      </c>
      <c r="Y297" s="52">
        <f t="shared" si="456"/>
        <v>0.99956290521676616</v>
      </c>
      <c r="Z297" s="52">
        <f t="shared" si="457"/>
        <v>9.6838270456971173E-2</v>
      </c>
      <c r="AA297" s="52">
        <f t="shared" si="458"/>
        <v>9.6790470270947726E-2</v>
      </c>
      <c r="AB297" s="52">
        <f t="shared" si="515"/>
        <v>9.6880616469026265E-2</v>
      </c>
      <c r="AC297" s="53">
        <f t="shared" si="516"/>
        <v>0.99950639157641008</v>
      </c>
    </row>
    <row r="298" spans="1:29" ht="38.25" customHeight="1" x14ac:dyDescent="0.25">
      <c r="A298" s="46" t="s">
        <v>471</v>
      </c>
      <c r="B298" s="47" t="s">
        <v>38</v>
      </c>
      <c r="C298" s="47">
        <v>10</v>
      </c>
      <c r="D298" s="47" t="s">
        <v>39</v>
      </c>
      <c r="E298" s="105" t="s">
        <v>254</v>
      </c>
      <c r="F298" s="50">
        <f>+F299+F303</f>
        <v>665689459543</v>
      </c>
      <c r="G298" s="50">
        <f t="shared" ref="G298:K298" si="522">+G299+G303</f>
        <v>0</v>
      </c>
      <c r="H298" s="50">
        <f t="shared" si="522"/>
        <v>0</v>
      </c>
      <c r="I298" s="50">
        <f t="shared" si="522"/>
        <v>0</v>
      </c>
      <c r="J298" s="50">
        <f t="shared" si="522"/>
        <v>0</v>
      </c>
      <c r="K298" s="50">
        <f t="shared" si="522"/>
        <v>0</v>
      </c>
      <c r="L298" s="50">
        <f t="shared" si="381"/>
        <v>0</v>
      </c>
      <c r="M298" s="50">
        <f>+M299+M303</f>
        <v>665689459543</v>
      </c>
      <c r="N298" s="51">
        <f t="shared" si="421"/>
        <v>6.4936499968514319E-2</v>
      </c>
      <c r="O298" s="50">
        <f t="shared" ref="O298:X298" si="523">+O299+O303</f>
        <v>0</v>
      </c>
      <c r="P298" s="50">
        <f t="shared" si="523"/>
        <v>665570343174.40002</v>
      </c>
      <c r="Q298" s="50">
        <f t="shared" si="523"/>
        <v>119116368.5999999</v>
      </c>
      <c r="R298" s="50">
        <f t="shared" si="523"/>
        <v>665398490152.97998</v>
      </c>
      <c r="S298" s="50">
        <f t="shared" si="523"/>
        <v>290969390.01999998</v>
      </c>
      <c r="T298" s="50">
        <f t="shared" si="523"/>
        <v>171853021.42000008</v>
      </c>
      <c r="U298" s="50">
        <f t="shared" si="523"/>
        <v>64464215923.580002</v>
      </c>
      <c r="V298" s="50">
        <f t="shared" si="523"/>
        <v>600934274229.40002</v>
      </c>
      <c r="W298" s="50">
        <f t="shared" si="523"/>
        <v>64432395843.580002</v>
      </c>
      <c r="X298" s="50">
        <f t="shared" si="523"/>
        <v>31820080</v>
      </c>
      <c r="Y298" s="52">
        <f t="shared" si="456"/>
        <v>0.99956290521676616</v>
      </c>
      <c r="Z298" s="52">
        <f t="shared" si="457"/>
        <v>9.6838270456971173E-2</v>
      </c>
      <c r="AA298" s="52">
        <f t="shared" si="458"/>
        <v>9.6790470270947726E-2</v>
      </c>
      <c r="AB298" s="52">
        <f t="shared" si="515"/>
        <v>9.6880616469026265E-2</v>
      </c>
      <c r="AC298" s="53">
        <f t="shared" si="516"/>
        <v>0.99950639157641008</v>
      </c>
    </row>
    <row r="299" spans="1:29" ht="42" customHeight="1" x14ac:dyDescent="0.25">
      <c r="A299" s="46" t="s">
        <v>472</v>
      </c>
      <c r="B299" s="47" t="s">
        <v>38</v>
      </c>
      <c r="C299" s="47">
        <v>10</v>
      </c>
      <c r="D299" s="47" t="s">
        <v>39</v>
      </c>
      <c r="E299" s="105" t="s">
        <v>473</v>
      </c>
      <c r="F299" s="50">
        <f t="shared" ref="F299:U301" si="524">+F300</f>
        <v>1920146550</v>
      </c>
      <c r="G299" s="50">
        <f t="shared" si="524"/>
        <v>0</v>
      </c>
      <c r="H299" s="50">
        <f t="shared" si="524"/>
        <v>0</v>
      </c>
      <c r="I299" s="50">
        <f t="shared" si="524"/>
        <v>0</v>
      </c>
      <c r="J299" s="50">
        <f t="shared" si="524"/>
        <v>0</v>
      </c>
      <c r="K299" s="50">
        <f t="shared" si="524"/>
        <v>0</v>
      </c>
      <c r="L299" s="50">
        <f t="shared" si="381"/>
        <v>0</v>
      </c>
      <c r="M299" s="50">
        <f t="shared" si="524"/>
        <v>1920146550</v>
      </c>
      <c r="N299" s="51">
        <f t="shared" si="421"/>
        <v>1.8730594963786373E-4</v>
      </c>
      <c r="O299" s="50">
        <f t="shared" si="524"/>
        <v>0</v>
      </c>
      <c r="P299" s="50">
        <f t="shared" si="524"/>
        <v>1801030181.4000001</v>
      </c>
      <c r="Q299" s="50">
        <f t="shared" si="524"/>
        <v>119116368.5999999</v>
      </c>
      <c r="R299" s="50">
        <f t="shared" si="524"/>
        <v>1629177159.98</v>
      </c>
      <c r="S299" s="50">
        <f t="shared" si="524"/>
        <v>290969390.01999998</v>
      </c>
      <c r="T299" s="50">
        <f t="shared" si="524"/>
        <v>171853021.42000008</v>
      </c>
      <c r="U299" s="50">
        <f t="shared" si="524"/>
        <v>791803406.58000004</v>
      </c>
      <c r="V299" s="50">
        <f t="shared" ref="V299:X301" si="525">+V300</f>
        <v>837373753.39999998</v>
      </c>
      <c r="W299" s="50">
        <f t="shared" si="525"/>
        <v>759983326.58000004</v>
      </c>
      <c r="X299" s="50">
        <f t="shared" si="525"/>
        <v>31820080</v>
      </c>
      <c r="Y299" s="52">
        <f t="shared" si="456"/>
        <v>0.8484650090796455</v>
      </c>
      <c r="Z299" s="52">
        <f t="shared" si="457"/>
        <v>0.41236613246004583</v>
      </c>
      <c r="AA299" s="52">
        <f t="shared" si="458"/>
        <v>0.39579443901300138</v>
      </c>
      <c r="AB299" s="52">
        <f t="shared" si="515"/>
        <v>0.48601430589029393</v>
      </c>
      <c r="AC299" s="53">
        <f t="shared" si="516"/>
        <v>0.95981315597335071</v>
      </c>
    </row>
    <row r="300" spans="1:29" ht="80.25" customHeight="1" x14ac:dyDescent="0.25">
      <c r="A300" s="46" t="s">
        <v>474</v>
      </c>
      <c r="B300" s="47" t="s">
        <v>38</v>
      </c>
      <c r="C300" s="47">
        <v>10</v>
      </c>
      <c r="D300" s="47" t="s">
        <v>39</v>
      </c>
      <c r="E300" s="105" t="s">
        <v>475</v>
      </c>
      <c r="F300" s="50">
        <f t="shared" si="524"/>
        <v>1920146550</v>
      </c>
      <c r="G300" s="50">
        <f t="shared" si="524"/>
        <v>0</v>
      </c>
      <c r="H300" s="50">
        <f t="shared" si="524"/>
        <v>0</v>
      </c>
      <c r="I300" s="50">
        <f t="shared" si="524"/>
        <v>0</v>
      </c>
      <c r="J300" s="50">
        <f t="shared" si="524"/>
        <v>0</v>
      </c>
      <c r="K300" s="50">
        <f t="shared" si="524"/>
        <v>0</v>
      </c>
      <c r="L300" s="50">
        <f t="shared" si="381"/>
        <v>0</v>
      </c>
      <c r="M300" s="50">
        <f t="shared" si="524"/>
        <v>1920146550</v>
      </c>
      <c r="N300" s="51">
        <f t="shared" si="421"/>
        <v>1.8730594963786373E-4</v>
      </c>
      <c r="O300" s="50">
        <f t="shared" si="524"/>
        <v>0</v>
      </c>
      <c r="P300" s="50">
        <f t="shared" si="524"/>
        <v>1801030181.4000001</v>
      </c>
      <c r="Q300" s="50">
        <f t="shared" si="524"/>
        <v>119116368.5999999</v>
      </c>
      <c r="R300" s="50">
        <f t="shared" si="524"/>
        <v>1629177159.98</v>
      </c>
      <c r="S300" s="50">
        <f t="shared" si="524"/>
        <v>290969390.01999998</v>
      </c>
      <c r="T300" s="50">
        <f t="shared" si="524"/>
        <v>171853021.42000008</v>
      </c>
      <c r="U300" s="50">
        <f t="shared" si="524"/>
        <v>791803406.58000004</v>
      </c>
      <c r="V300" s="50">
        <f t="shared" si="525"/>
        <v>837373753.39999998</v>
      </c>
      <c r="W300" s="50">
        <f t="shared" si="525"/>
        <v>759983326.58000004</v>
      </c>
      <c r="X300" s="50">
        <f t="shared" si="525"/>
        <v>31820080</v>
      </c>
      <c r="Y300" s="52">
        <f t="shared" si="456"/>
        <v>0.8484650090796455</v>
      </c>
      <c r="Z300" s="52">
        <f t="shared" si="457"/>
        <v>0.41236613246004583</v>
      </c>
      <c r="AA300" s="52">
        <f t="shared" si="458"/>
        <v>0.39579443901300138</v>
      </c>
      <c r="AB300" s="52">
        <f t="shared" si="515"/>
        <v>0.48601430589029393</v>
      </c>
      <c r="AC300" s="53">
        <f t="shared" si="516"/>
        <v>0.95981315597335071</v>
      </c>
    </row>
    <row r="301" spans="1:29" ht="42" customHeight="1" x14ac:dyDescent="0.25">
      <c r="A301" s="46" t="s">
        <v>476</v>
      </c>
      <c r="B301" s="47" t="s">
        <v>38</v>
      </c>
      <c r="C301" s="47">
        <v>10</v>
      </c>
      <c r="D301" s="47" t="s">
        <v>39</v>
      </c>
      <c r="E301" s="105" t="s">
        <v>393</v>
      </c>
      <c r="F301" s="50">
        <f t="shared" si="524"/>
        <v>1920146550</v>
      </c>
      <c r="G301" s="50">
        <f t="shared" si="524"/>
        <v>0</v>
      </c>
      <c r="H301" s="50">
        <f t="shared" si="524"/>
        <v>0</v>
      </c>
      <c r="I301" s="50">
        <f t="shared" si="524"/>
        <v>0</v>
      </c>
      <c r="J301" s="50">
        <f t="shared" si="524"/>
        <v>0</v>
      </c>
      <c r="K301" s="50">
        <f t="shared" si="524"/>
        <v>0</v>
      </c>
      <c r="L301" s="50">
        <f t="shared" si="381"/>
        <v>0</v>
      </c>
      <c r="M301" s="50">
        <f t="shared" si="524"/>
        <v>1920146550</v>
      </c>
      <c r="N301" s="51">
        <f t="shared" si="421"/>
        <v>1.8730594963786373E-4</v>
      </c>
      <c r="O301" s="50">
        <f t="shared" si="524"/>
        <v>0</v>
      </c>
      <c r="P301" s="50">
        <f t="shared" si="524"/>
        <v>1801030181.4000001</v>
      </c>
      <c r="Q301" s="50">
        <f t="shared" si="524"/>
        <v>119116368.5999999</v>
      </c>
      <c r="R301" s="50">
        <f t="shared" si="524"/>
        <v>1629177159.98</v>
      </c>
      <c r="S301" s="50">
        <f t="shared" si="524"/>
        <v>290969390.01999998</v>
      </c>
      <c r="T301" s="50">
        <f t="shared" si="524"/>
        <v>171853021.42000008</v>
      </c>
      <c r="U301" s="50">
        <f t="shared" si="524"/>
        <v>791803406.58000004</v>
      </c>
      <c r="V301" s="50">
        <f t="shared" si="525"/>
        <v>837373753.39999998</v>
      </c>
      <c r="W301" s="50">
        <f t="shared" si="525"/>
        <v>759983326.58000004</v>
      </c>
      <c r="X301" s="50">
        <f t="shared" si="525"/>
        <v>31820080</v>
      </c>
      <c r="Y301" s="52">
        <f t="shared" si="456"/>
        <v>0.8484650090796455</v>
      </c>
      <c r="Z301" s="52">
        <f t="shared" si="457"/>
        <v>0.41236613246004583</v>
      </c>
      <c r="AA301" s="52">
        <f t="shared" si="458"/>
        <v>0.39579443901300138</v>
      </c>
      <c r="AB301" s="52">
        <f t="shared" si="515"/>
        <v>0.48601430589029393</v>
      </c>
      <c r="AC301" s="53">
        <f t="shared" si="516"/>
        <v>0.95981315597335071</v>
      </c>
    </row>
    <row r="302" spans="1:29" ht="42" customHeight="1" x14ac:dyDescent="0.25">
      <c r="A302" s="54" t="s">
        <v>477</v>
      </c>
      <c r="B302" s="55" t="s">
        <v>38</v>
      </c>
      <c r="C302" s="55">
        <v>10</v>
      </c>
      <c r="D302" s="55" t="s">
        <v>39</v>
      </c>
      <c r="E302" s="69" t="s">
        <v>262</v>
      </c>
      <c r="F302" s="57">
        <v>1920146550</v>
      </c>
      <c r="G302" s="57">
        <v>0</v>
      </c>
      <c r="H302" s="57">
        <v>0</v>
      </c>
      <c r="I302" s="57">
        <v>0</v>
      </c>
      <c r="J302" s="57">
        <v>0</v>
      </c>
      <c r="K302" s="57">
        <v>0</v>
      </c>
      <c r="L302" s="57">
        <f t="shared" si="381"/>
        <v>0</v>
      </c>
      <c r="M302" s="58">
        <f>+F302+L302</f>
        <v>1920146550</v>
      </c>
      <c r="N302" s="59">
        <f t="shared" si="421"/>
        <v>1.8730594963786373E-4</v>
      </c>
      <c r="O302" s="57">
        <v>0</v>
      </c>
      <c r="P302" s="58">
        <v>1801030181.4000001</v>
      </c>
      <c r="Q302" s="57">
        <f t="shared" ref="Q302" si="526">M302-P302</f>
        <v>119116368.5999999</v>
      </c>
      <c r="R302" s="58">
        <v>1629177159.98</v>
      </c>
      <c r="S302" s="109">
        <f>+M302-R302</f>
        <v>290969390.01999998</v>
      </c>
      <c r="T302" s="57">
        <f>P302-R302</f>
        <v>171853021.42000008</v>
      </c>
      <c r="U302" s="58">
        <v>791803406.58000004</v>
      </c>
      <c r="V302" s="57">
        <f t="shared" ref="V302" si="527">+R302-U302</f>
        <v>837373753.39999998</v>
      </c>
      <c r="W302" s="58">
        <v>759983326.58000004</v>
      </c>
      <c r="X302" s="60">
        <f t="shared" ref="X302" si="528">+U302-W302</f>
        <v>31820080</v>
      </c>
      <c r="Y302" s="61">
        <f t="shared" si="456"/>
        <v>0.8484650090796455</v>
      </c>
      <c r="Z302" s="61">
        <f t="shared" si="457"/>
        <v>0.41236613246004583</v>
      </c>
      <c r="AA302" s="61">
        <f t="shared" si="458"/>
        <v>0.39579443901300138</v>
      </c>
      <c r="AB302" s="61">
        <f t="shared" si="515"/>
        <v>0.48601430589029393</v>
      </c>
      <c r="AC302" s="62">
        <f t="shared" si="516"/>
        <v>0.95981315597335071</v>
      </c>
    </row>
    <row r="303" spans="1:29" ht="55.5" customHeight="1" x14ac:dyDescent="0.25">
      <c r="A303" s="46" t="s">
        <v>478</v>
      </c>
      <c r="B303" s="47" t="s">
        <v>38</v>
      </c>
      <c r="C303" s="47">
        <v>10</v>
      </c>
      <c r="D303" s="47" t="s">
        <v>39</v>
      </c>
      <c r="E303" s="48" t="s">
        <v>479</v>
      </c>
      <c r="F303" s="50">
        <f>+F304</f>
        <v>663769312993</v>
      </c>
      <c r="G303" s="50">
        <f t="shared" ref="G303:K305" si="529">+G304</f>
        <v>0</v>
      </c>
      <c r="H303" s="50">
        <f t="shared" si="529"/>
        <v>0</v>
      </c>
      <c r="I303" s="50">
        <f t="shared" si="529"/>
        <v>0</v>
      </c>
      <c r="J303" s="50">
        <f t="shared" si="529"/>
        <v>0</v>
      </c>
      <c r="K303" s="50">
        <f t="shared" si="529"/>
        <v>0</v>
      </c>
      <c r="L303" s="50">
        <f t="shared" si="381"/>
        <v>0</v>
      </c>
      <c r="M303" s="50">
        <f>+M304</f>
        <v>663769312993</v>
      </c>
      <c r="N303" s="51">
        <f t="shared" si="421"/>
        <v>6.4749194018876452E-2</v>
      </c>
      <c r="O303" s="50">
        <f t="shared" ref="O303:X305" si="530">+O304</f>
        <v>0</v>
      </c>
      <c r="P303" s="50">
        <f t="shared" si="530"/>
        <v>663769312993</v>
      </c>
      <c r="Q303" s="50">
        <f t="shared" si="530"/>
        <v>0</v>
      </c>
      <c r="R303" s="50">
        <f t="shared" si="530"/>
        <v>663769312993</v>
      </c>
      <c r="S303" s="50">
        <f t="shared" si="530"/>
        <v>0</v>
      </c>
      <c r="T303" s="50">
        <f t="shared" si="530"/>
        <v>0</v>
      </c>
      <c r="U303" s="50">
        <f t="shared" si="530"/>
        <v>63672412517</v>
      </c>
      <c r="V303" s="50">
        <f t="shared" si="530"/>
        <v>600096900476</v>
      </c>
      <c r="W303" s="50">
        <f t="shared" si="530"/>
        <v>63672412517</v>
      </c>
      <c r="X303" s="50">
        <f t="shared" si="530"/>
        <v>0</v>
      </c>
      <c r="Y303" s="52">
        <f t="shared" si="456"/>
        <v>1</v>
      </c>
      <c r="Z303" s="52">
        <f t="shared" si="457"/>
        <v>9.5925513986018632E-2</v>
      </c>
      <c r="AA303" s="52">
        <f t="shared" si="458"/>
        <v>9.5925513986018632E-2</v>
      </c>
      <c r="AB303" s="52">
        <f t="shared" si="515"/>
        <v>9.5925513986018632E-2</v>
      </c>
      <c r="AC303" s="53">
        <f t="shared" si="516"/>
        <v>1</v>
      </c>
    </row>
    <row r="304" spans="1:29" ht="82.5" customHeight="1" x14ac:dyDescent="0.25">
      <c r="A304" s="46" t="s">
        <v>480</v>
      </c>
      <c r="B304" s="47" t="s">
        <v>38</v>
      </c>
      <c r="C304" s="47">
        <v>10</v>
      </c>
      <c r="D304" s="47" t="s">
        <v>39</v>
      </c>
      <c r="E304" s="105" t="s">
        <v>475</v>
      </c>
      <c r="F304" s="50">
        <f>+F305</f>
        <v>663769312993</v>
      </c>
      <c r="G304" s="50">
        <f t="shared" si="529"/>
        <v>0</v>
      </c>
      <c r="H304" s="50">
        <f t="shared" si="529"/>
        <v>0</v>
      </c>
      <c r="I304" s="50">
        <f t="shared" si="529"/>
        <v>0</v>
      </c>
      <c r="J304" s="50">
        <f t="shared" si="529"/>
        <v>0</v>
      </c>
      <c r="K304" s="50">
        <f t="shared" si="529"/>
        <v>0</v>
      </c>
      <c r="L304" s="50">
        <f t="shared" si="381"/>
        <v>0</v>
      </c>
      <c r="M304" s="50">
        <f>+M305</f>
        <v>663769312993</v>
      </c>
      <c r="N304" s="51">
        <f t="shared" si="421"/>
        <v>6.4749194018876452E-2</v>
      </c>
      <c r="O304" s="50">
        <f t="shared" si="530"/>
        <v>0</v>
      </c>
      <c r="P304" s="50">
        <f t="shared" si="530"/>
        <v>663769312993</v>
      </c>
      <c r="Q304" s="50">
        <f t="shared" si="530"/>
        <v>0</v>
      </c>
      <c r="R304" s="50">
        <f t="shared" si="530"/>
        <v>663769312993</v>
      </c>
      <c r="S304" s="50">
        <f t="shared" si="530"/>
        <v>0</v>
      </c>
      <c r="T304" s="50">
        <f t="shared" si="530"/>
        <v>0</v>
      </c>
      <c r="U304" s="50">
        <f t="shared" si="530"/>
        <v>63672412517</v>
      </c>
      <c r="V304" s="50">
        <f t="shared" si="530"/>
        <v>600096900476</v>
      </c>
      <c r="W304" s="50">
        <f t="shared" si="530"/>
        <v>63672412517</v>
      </c>
      <c r="X304" s="50">
        <f t="shared" si="530"/>
        <v>0</v>
      </c>
      <c r="Y304" s="52">
        <f t="shared" si="456"/>
        <v>1</v>
      </c>
      <c r="Z304" s="52">
        <f t="shared" si="457"/>
        <v>9.5925513986018632E-2</v>
      </c>
      <c r="AA304" s="52">
        <f t="shared" si="458"/>
        <v>9.5925513986018632E-2</v>
      </c>
      <c r="AB304" s="52">
        <f t="shared" si="515"/>
        <v>9.5925513986018632E-2</v>
      </c>
      <c r="AC304" s="53">
        <f t="shared" si="516"/>
        <v>1</v>
      </c>
    </row>
    <row r="305" spans="1:29" ht="61.5" customHeight="1" x14ac:dyDescent="0.25">
      <c r="A305" s="46" t="s">
        <v>481</v>
      </c>
      <c r="B305" s="47" t="s">
        <v>38</v>
      </c>
      <c r="C305" s="47">
        <v>10</v>
      </c>
      <c r="D305" s="47" t="s">
        <v>39</v>
      </c>
      <c r="E305" s="105" t="s">
        <v>482</v>
      </c>
      <c r="F305" s="50">
        <f>+F306</f>
        <v>663769312993</v>
      </c>
      <c r="G305" s="50">
        <f t="shared" si="529"/>
        <v>0</v>
      </c>
      <c r="H305" s="50">
        <f t="shared" si="529"/>
        <v>0</v>
      </c>
      <c r="I305" s="50">
        <f t="shared" si="529"/>
        <v>0</v>
      </c>
      <c r="J305" s="50">
        <f t="shared" si="529"/>
        <v>0</v>
      </c>
      <c r="K305" s="50">
        <f t="shared" si="529"/>
        <v>0</v>
      </c>
      <c r="L305" s="50">
        <f t="shared" si="381"/>
        <v>0</v>
      </c>
      <c r="M305" s="50">
        <f>+M306</f>
        <v>663769312993</v>
      </c>
      <c r="N305" s="51">
        <f t="shared" si="421"/>
        <v>6.4749194018876452E-2</v>
      </c>
      <c r="O305" s="50">
        <f t="shared" si="530"/>
        <v>0</v>
      </c>
      <c r="P305" s="50">
        <f t="shared" si="530"/>
        <v>663769312993</v>
      </c>
      <c r="Q305" s="50">
        <f t="shared" si="530"/>
        <v>0</v>
      </c>
      <c r="R305" s="50">
        <f t="shared" si="530"/>
        <v>663769312993</v>
      </c>
      <c r="S305" s="50">
        <f t="shared" si="530"/>
        <v>0</v>
      </c>
      <c r="T305" s="50">
        <f t="shared" si="530"/>
        <v>0</v>
      </c>
      <c r="U305" s="50">
        <f t="shared" si="530"/>
        <v>63672412517</v>
      </c>
      <c r="V305" s="50">
        <f t="shared" si="530"/>
        <v>600096900476</v>
      </c>
      <c r="W305" s="50">
        <f t="shared" si="530"/>
        <v>63672412517</v>
      </c>
      <c r="X305" s="50">
        <f t="shared" si="530"/>
        <v>0</v>
      </c>
      <c r="Y305" s="52">
        <f t="shared" si="456"/>
        <v>1</v>
      </c>
      <c r="Z305" s="52">
        <f t="shared" si="457"/>
        <v>9.5925513986018632E-2</v>
      </c>
      <c r="AA305" s="52">
        <f t="shared" si="458"/>
        <v>9.5925513986018632E-2</v>
      </c>
      <c r="AB305" s="52">
        <f t="shared" si="515"/>
        <v>9.5925513986018632E-2</v>
      </c>
      <c r="AC305" s="53">
        <f t="shared" si="516"/>
        <v>1</v>
      </c>
    </row>
    <row r="306" spans="1:29" ht="42" customHeight="1" x14ac:dyDescent="0.25">
      <c r="A306" s="54" t="s">
        <v>483</v>
      </c>
      <c r="B306" s="55" t="s">
        <v>38</v>
      </c>
      <c r="C306" s="55">
        <v>10</v>
      </c>
      <c r="D306" s="55" t="s">
        <v>39</v>
      </c>
      <c r="E306" s="69" t="s">
        <v>262</v>
      </c>
      <c r="F306" s="57">
        <v>663769312993</v>
      </c>
      <c r="G306" s="57">
        <v>0</v>
      </c>
      <c r="H306" s="57">
        <v>0</v>
      </c>
      <c r="I306" s="57">
        <v>0</v>
      </c>
      <c r="J306" s="57">
        <v>0</v>
      </c>
      <c r="K306" s="57">
        <v>0</v>
      </c>
      <c r="L306" s="57">
        <f t="shared" si="381"/>
        <v>0</v>
      </c>
      <c r="M306" s="58">
        <f>+F306+L306</f>
        <v>663769312993</v>
      </c>
      <c r="N306" s="59">
        <f t="shared" si="421"/>
        <v>6.4749194018876452E-2</v>
      </c>
      <c r="O306" s="57">
        <v>0</v>
      </c>
      <c r="P306" s="57">
        <v>663769312993</v>
      </c>
      <c r="Q306" s="57">
        <f t="shared" ref="Q306" si="531">M306-P306</f>
        <v>0</v>
      </c>
      <c r="R306" s="57">
        <v>663769312993</v>
      </c>
      <c r="S306" s="109">
        <f>+M306-R306</f>
        <v>0</v>
      </c>
      <c r="T306" s="57">
        <f>P306-R306</f>
        <v>0</v>
      </c>
      <c r="U306" s="57">
        <v>63672412517</v>
      </c>
      <c r="V306" s="57">
        <f t="shared" ref="V306" si="532">+R306-U306</f>
        <v>600096900476</v>
      </c>
      <c r="W306" s="57">
        <v>63672412517</v>
      </c>
      <c r="X306" s="60">
        <f t="shared" ref="X306" si="533">+U306-W306</f>
        <v>0</v>
      </c>
      <c r="Y306" s="61">
        <f t="shared" si="456"/>
        <v>1</v>
      </c>
      <c r="Z306" s="61">
        <f t="shared" si="457"/>
        <v>9.5925513986018632E-2</v>
      </c>
      <c r="AA306" s="61">
        <f t="shared" si="458"/>
        <v>9.5925513986018632E-2</v>
      </c>
      <c r="AB306" s="61">
        <f t="shared" si="515"/>
        <v>9.5925513986018632E-2</v>
      </c>
      <c r="AC306" s="62">
        <f t="shared" si="516"/>
        <v>1</v>
      </c>
    </row>
    <row r="307" spans="1:29" ht="33" customHeight="1" x14ac:dyDescent="0.25">
      <c r="A307" s="307" t="s">
        <v>484</v>
      </c>
      <c r="B307" s="115" t="s">
        <v>38</v>
      </c>
      <c r="C307" s="47">
        <v>10</v>
      </c>
      <c r="D307" s="316" t="s">
        <v>39</v>
      </c>
      <c r="E307" s="308" t="s">
        <v>485</v>
      </c>
      <c r="F307" s="50">
        <f>+F310</f>
        <v>22500000000</v>
      </c>
      <c r="G307" s="50">
        <f t="shared" ref="G307:K309" si="534">+G310</f>
        <v>0</v>
      </c>
      <c r="H307" s="50">
        <f t="shared" si="534"/>
        <v>0</v>
      </c>
      <c r="I307" s="50">
        <f t="shared" si="534"/>
        <v>0</v>
      </c>
      <c r="J307" s="50">
        <f t="shared" si="534"/>
        <v>0</v>
      </c>
      <c r="K307" s="50">
        <f t="shared" si="534"/>
        <v>0</v>
      </c>
      <c r="L307" s="50">
        <f t="shared" si="381"/>
        <v>0</v>
      </c>
      <c r="M307" s="50">
        <f t="shared" ref="M307:X309" si="535">+M310</f>
        <v>22500000000</v>
      </c>
      <c r="N307" s="95">
        <f t="shared" si="535"/>
        <v>2.1948240705127083E-3</v>
      </c>
      <c r="O307" s="50">
        <f t="shared" si="535"/>
        <v>0</v>
      </c>
      <c r="P307" s="50">
        <f t="shared" si="535"/>
        <v>20803824795.540001</v>
      </c>
      <c r="Q307" s="50">
        <f t="shared" si="535"/>
        <v>1696175204.46</v>
      </c>
      <c r="R307" s="50">
        <f t="shared" si="535"/>
        <v>19078852357.529999</v>
      </c>
      <c r="S307" s="50">
        <f t="shared" si="535"/>
        <v>3421147642.4700003</v>
      </c>
      <c r="T307" s="50">
        <f t="shared" si="535"/>
        <v>1724972438.0100002</v>
      </c>
      <c r="U307" s="50">
        <f t="shared" si="535"/>
        <v>10668209285.830002</v>
      </c>
      <c r="V307" s="50">
        <f t="shared" si="535"/>
        <v>8410643071.7000008</v>
      </c>
      <c r="W307" s="50">
        <f t="shared" si="535"/>
        <v>10366629669.830002</v>
      </c>
      <c r="X307" s="50">
        <f t="shared" si="535"/>
        <v>301579616</v>
      </c>
      <c r="Y307" s="52">
        <f t="shared" si="456"/>
        <v>0.84794899366799992</v>
      </c>
      <c r="Z307" s="52">
        <f t="shared" si="457"/>
        <v>0.47414263492577785</v>
      </c>
      <c r="AA307" s="52">
        <f t="shared" si="458"/>
        <v>0.46073909643688898</v>
      </c>
      <c r="AB307" s="52">
        <f t="shared" si="515"/>
        <v>0.55916409886255536</v>
      </c>
      <c r="AC307" s="53">
        <f t="shared" si="516"/>
        <v>0.97173099927833517</v>
      </c>
    </row>
    <row r="308" spans="1:29" ht="32.25" customHeight="1" x14ac:dyDescent="0.25">
      <c r="A308" s="307"/>
      <c r="B308" s="317" t="s">
        <v>42</v>
      </c>
      <c r="C308" s="47">
        <v>20</v>
      </c>
      <c r="D308" s="316"/>
      <c r="E308" s="308"/>
      <c r="F308" s="50">
        <f>+F311</f>
        <v>223290886376</v>
      </c>
      <c r="G308" s="50">
        <f t="shared" si="534"/>
        <v>0</v>
      </c>
      <c r="H308" s="50">
        <f t="shared" si="534"/>
        <v>0</v>
      </c>
      <c r="I308" s="50">
        <f t="shared" si="534"/>
        <v>0</v>
      </c>
      <c r="J308" s="50">
        <f t="shared" si="534"/>
        <v>6678407469</v>
      </c>
      <c r="K308" s="50">
        <f t="shared" si="534"/>
        <v>6678407469</v>
      </c>
      <c r="L308" s="50">
        <f t="shared" si="381"/>
        <v>0</v>
      </c>
      <c r="M308" s="50">
        <f t="shared" si="535"/>
        <v>223290886376</v>
      </c>
      <c r="N308" s="95">
        <f t="shared" si="535"/>
        <v>2.1781520539740577E-2</v>
      </c>
      <c r="O308" s="50">
        <f t="shared" si="535"/>
        <v>0</v>
      </c>
      <c r="P308" s="50">
        <f t="shared" si="535"/>
        <v>184040230727.10001</v>
      </c>
      <c r="Q308" s="50">
        <f t="shared" si="535"/>
        <v>39250655648.899986</v>
      </c>
      <c r="R308" s="50">
        <f t="shared" si="535"/>
        <v>140888582378.60999</v>
      </c>
      <c r="S308" s="50">
        <f t="shared" si="535"/>
        <v>82402303997.389999</v>
      </c>
      <c r="T308" s="50">
        <f t="shared" si="535"/>
        <v>43151648348.490013</v>
      </c>
      <c r="U308" s="50">
        <f t="shared" si="535"/>
        <v>9190046793.0499992</v>
      </c>
      <c r="V308" s="50">
        <f t="shared" si="535"/>
        <v>131698535585.56</v>
      </c>
      <c r="W308" s="50">
        <f t="shared" si="535"/>
        <v>9010895850.0499992</v>
      </c>
      <c r="X308" s="50">
        <f t="shared" si="535"/>
        <v>179150943</v>
      </c>
      <c r="Y308" s="52">
        <f t="shared" si="456"/>
        <v>0.63096432042178108</v>
      </c>
      <c r="Z308" s="52">
        <f t="shared" si="457"/>
        <v>4.1157285647452982E-2</v>
      </c>
      <c r="AA308" s="52">
        <f t="shared" si="458"/>
        <v>4.0354964756047107E-2</v>
      </c>
      <c r="AB308" s="52">
        <f t="shared" si="515"/>
        <v>6.5229180661024608E-2</v>
      </c>
      <c r="AC308" s="53">
        <f t="shared" si="516"/>
        <v>0.9805059814129039</v>
      </c>
    </row>
    <row r="309" spans="1:29" ht="32.25" customHeight="1" x14ac:dyDescent="0.25">
      <c r="A309" s="307"/>
      <c r="B309" s="317"/>
      <c r="C309" s="47">
        <v>21</v>
      </c>
      <c r="D309" s="316"/>
      <c r="E309" s="308"/>
      <c r="F309" s="50">
        <f>+F312</f>
        <v>20765102999</v>
      </c>
      <c r="G309" s="50">
        <f t="shared" si="534"/>
        <v>0</v>
      </c>
      <c r="H309" s="50">
        <f t="shared" si="534"/>
        <v>0</v>
      </c>
      <c r="I309" s="50">
        <f t="shared" si="534"/>
        <v>0</v>
      </c>
      <c r="J309" s="50">
        <f t="shared" si="534"/>
        <v>13899643112</v>
      </c>
      <c r="K309" s="50">
        <f t="shared" si="534"/>
        <v>13899643112</v>
      </c>
      <c r="L309" s="50">
        <f t="shared" si="381"/>
        <v>0</v>
      </c>
      <c r="M309" s="50">
        <f t="shared" si="535"/>
        <v>20765102999</v>
      </c>
      <c r="N309" s="95">
        <f t="shared" si="535"/>
        <v>2.0255887950613701E-3</v>
      </c>
      <c r="O309" s="50">
        <f t="shared" si="535"/>
        <v>0</v>
      </c>
      <c r="P309" s="50">
        <f t="shared" si="535"/>
        <v>7328935928</v>
      </c>
      <c r="Q309" s="50">
        <f t="shared" si="535"/>
        <v>13436167071</v>
      </c>
      <c r="R309" s="50">
        <f t="shared" si="535"/>
        <v>7328935928</v>
      </c>
      <c r="S309" s="50">
        <f t="shared" si="535"/>
        <v>13436167071</v>
      </c>
      <c r="T309" s="50">
        <f t="shared" si="535"/>
        <v>0</v>
      </c>
      <c r="U309" s="50">
        <f t="shared" si="535"/>
        <v>2620492801</v>
      </c>
      <c r="V309" s="50">
        <f t="shared" si="535"/>
        <v>4708443127</v>
      </c>
      <c r="W309" s="50">
        <f t="shared" si="535"/>
        <v>2546217717</v>
      </c>
      <c r="X309" s="50">
        <f t="shared" si="535"/>
        <v>74275084</v>
      </c>
      <c r="Y309" s="52">
        <f t="shared" si="456"/>
        <v>0.35294483867250476</v>
      </c>
      <c r="Z309" s="52">
        <f t="shared" si="457"/>
        <v>0.12619695655380073</v>
      </c>
      <c r="AA309" s="52">
        <f t="shared" si="458"/>
        <v>0.12262003791277222</v>
      </c>
      <c r="AB309" s="52">
        <f t="shared" si="515"/>
        <v>0.35755433349996674</v>
      </c>
      <c r="AC309" s="53">
        <f t="shared" si="516"/>
        <v>0.97165606256515724</v>
      </c>
    </row>
    <row r="310" spans="1:29" ht="36" customHeight="1" x14ac:dyDescent="0.25">
      <c r="A310" s="307" t="s">
        <v>486</v>
      </c>
      <c r="B310" s="115" t="s">
        <v>38</v>
      </c>
      <c r="C310" s="47">
        <v>10</v>
      </c>
      <c r="D310" s="316" t="s">
        <v>39</v>
      </c>
      <c r="E310" s="308" t="s">
        <v>254</v>
      </c>
      <c r="F310" s="50">
        <f t="shared" ref="F310:K310" si="536">+F313+F317+F335+F339+F343</f>
        <v>22500000000</v>
      </c>
      <c r="G310" s="50">
        <f t="shared" si="536"/>
        <v>0</v>
      </c>
      <c r="H310" s="50">
        <f t="shared" si="536"/>
        <v>0</v>
      </c>
      <c r="I310" s="50">
        <f t="shared" si="536"/>
        <v>0</v>
      </c>
      <c r="J310" s="50">
        <f t="shared" si="536"/>
        <v>0</v>
      </c>
      <c r="K310" s="50">
        <f t="shared" si="536"/>
        <v>0</v>
      </c>
      <c r="L310" s="50">
        <f t="shared" si="381"/>
        <v>0</v>
      </c>
      <c r="M310" s="50">
        <f t="shared" ref="M310:X310" si="537">+M313+M317+M335+M339+M343</f>
        <v>22500000000</v>
      </c>
      <c r="N310" s="95">
        <f t="shared" si="537"/>
        <v>2.1948240705127083E-3</v>
      </c>
      <c r="O310" s="50">
        <f t="shared" si="537"/>
        <v>0</v>
      </c>
      <c r="P310" s="50">
        <f t="shared" si="537"/>
        <v>20803824795.540001</v>
      </c>
      <c r="Q310" s="50">
        <f t="shared" si="537"/>
        <v>1696175204.46</v>
      </c>
      <c r="R310" s="50">
        <f t="shared" si="537"/>
        <v>19078852357.529999</v>
      </c>
      <c r="S310" s="50">
        <f t="shared" si="537"/>
        <v>3421147642.4700003</v>
      </c>
      <c r="T310" s="50">
        <f t="shared" si="537"/>
        <v>1724972438.0100002</v>
      </c>
      <c r="U310" s="50">
        <f t="shared" si="537"/>
        <v>10668209285.830002</v>
      </c>
      <c r="V310" s="50">
        <f t="shared" si="537"/>
        <v>8410643071.7000008</v>
      </c>
      <c r="W310" s="50">
        <f t="shared" si="537"/>
        <v>10366629669.830002</v>
      </c>
      <c r="X310" s="50">
        <f t="shared" si="537"/>
        <v>301579616</v>
      </c>
      <c r="Y310" s="52">
        <f t="shared" si="456"/>
        <v>0.84794899366799992</v>
      </c>
      <c r="Z310" s="52">
        <f t="shared" si="457"/>
        <v>0.47414263492577785</v>
      </c>
      <c r="AA310" s="52">
        <f t="shared" si="458"/>
        <v>0.46073909643688898</v>
      </c>
      <c r="AB310" s="52">
        <f t="shared" si="515"/>
        <v>0.55916409886255536</v>
      </c>
      <c r="AC310" s="53">
        <f t="shared" si="516"/>
        <v>0.97173099927833517</v>
      </c>
    </row>
    <row r="311" spans="1:29" ht="36" customHeight="1" x14ac:dyDescent="0.25">
      <c r="A311" s="307"/>
      <c r="B311" s="317" t="s">
        <v>42</v>
      </c>
      <c r="C311" s="47">
        <v>20</v>
      </c>
      <c r="D311" s="316"/>
      <c r="E311" s="308"/>
      <c r="F311" s="50">
        <f>+F318</f>
        <v>223290886376</v>
      </c>
      <c r="G311" s="50">
        <f t="shared" ref="G311:K312" si="538">+G318</f>
        <v>0</v>
      </c>
      <c r="H311" s="50">
        <f t="shared" si="538"/>
        <v>0</v>
      </c>
      <c r="I311" s="50">
        <f t="shared" si="538"/>
        <v>0</v>
      </c>
      <c r="J311" s="50">
        <f t="shared" si="538"/>
        <v>6678407469</v>
      </c>
      <c r="K311" s="50">
        <f t="shared" si="538"/>
        <v>6678407469</v>
      </c>
      <c r="L311" s="50">
        <f t="shared" si="381"/>
        <v>0</v>
      </c>
      <c r="M311" s="50">
        <f t="shared" ref="M311:X312" si="539">+M318</f>
        <v>223290886376</v>
      </c>
      <c r="N311" s="95">
        <f t="shared" si="539"/>
        <v>2.1781520539740577E-2</v>
      </c>
      <c r="O311" s="50">
        <f t="shared" si="539"/>
        <v>0</v>
      </c>
      <c r="P311" s="50">
        <f t="shared" si="539"/>
        <v>184040230727.10001</v>
      </c>
      <c r="Q311" s="50">
        <f t="shared" si="539"/>
        <v>39250655648.899986</v>
      </c>
      <c r="R311" s="50">
        <f t="shared" si="539"/>
        <v>140888582378.60999</v>
      </c>
      <c r="S311" s="50">
        <f t="shared" si="539"/>
        <v>82402303997.389999</v>
      </c>
      <c r="T311" s="50">
        <f t="shared" si="539"/>
        <v>43151648348.490013</v>
      </c>
      <c r="U311" s="50">
        <f t="shared" si="539"/>
        <v>9190046793.0499992</v>
      </c>
      <c r="V311" s="50">
        <f t="shared" si="539"/>
        <v>131698535585.56</v>
      </c>
      <c r="W311" s="50">
        <f t="shared" si="539"/>
        <v>9010895850.0499992</v>
      </c>
      <c r="X311" s="50">
        <f t="shared" si="539"/>
        <v>179150943</v>
      </c>
      <c r="Y311" s="52">
        <f t="shared" si="456"/>
        <v>0.63096432042178108</v>
      </c>
      <c r="Z311" s="52">
        <f t="shared" si="457"/>
        <v>4.1157285647452982E-2</v>
      </c>
      <c r="AA311" s="52">
        <f t="shared" si="458"/>
        <v>4.0354964756047107E-2</v>
      </c>
      <c r="AB311" s="52">
        <f t="shared" si="515"/>
        <v>6.5229180661024608E-2</v>
      </c>
      <c r="AC311" s="53">
        <f t="shared" si="516"/>
        <v>0.9805059814129039</v>
      </c>
    </row>
    <row r="312" spans="1:29" ht="29.25" customHeight="1" x14ac:dyDescent="0.25">
      <c r="A312" s="307"/>
      <c r="B312" s="317"/>
      <c r="C312" s="47">
        <v>21</v>
      </c>
      <c r="D312" s="316"/>
      <c r="E312" s="308"/>
      <c r="F312" s="50">
        <f t="shared" ref="F312" si="540">+F319</f>
        <v>20765102999</v>
      </c>
      <c r="G312" s="50">
        <f t="shared" si="538"/>
        <v>0</v>
      </c>
      <c r="H312" s="50">
        <f t="shared" si="538"/>
        <v>0</v>
      </c>
      <c r="I312" s="50">
        <f t="shared" si="538"/>
        <v>0</v>
      </c>
      <c r="J312" s="50">
        <f t="shared" si="538"/>
        <v>13899643112</v>
      </c>
      <c r="K312" s="50">
        <f t="shared" si="538"/>
        <v>13899643112</v>
      </c>
      <c r="L312" s="50">
        <f t="shared" si="381"/>
        <v>0</v>
      </c>
      <c r="M312" s="50">
        <f t="shared" si="539"/>
        <v>20765102999</v>
      </c>
      <c r="N312" s="95">
        <f t="shared" si="539"/>
        <v>2.0255887950613701E-3</v>
      </c>
      <c r="O312" s="50">
        <f t="shared" si="539"/>
        <v>0</v>
      </c>
      <c r="P312" s="50">
        <f t="shared" si="539"/>
        <v>7328935928</v>
      </c>
      <c r="Q312" s="50">
        <f t="shared" si="539"/>
        <v>13436167071</v>
      </c>
      <c r="R312" s="50">
        <f t="shared" si="539"/>
        <v>7328935928</v>
      </c>
      <c r="S312" s="50">
        <f t="shared" si="539"/>
        <v>13436167071</v>
      </c>
      <c r="T312" s="50">
        <f t="shared" si="539"/>
        <v>0</v>
      </c>
      <c r="U312" s="50">
        <f t="shared" si="539"/>
        <v>2620492801</v>
      </c>
      <c r="V312" s="50">
        <f t="shared" si="539"/>
        <v>4708443127</v>
      </c>
      <c r="W312" s="50">
        <f t="shared" si="539"/>
        <v>2546217717</v>
      </c>
      <c r="X312" s="50">
        <f t="shared" si="539"/>
        <v>74275084</v>
      </c>
      <c r="Y312" s="52">
        <f t="shared" si="456"/>
        <v>0.35294483867250476</v>
      </c>
      <c r="Z312" s="52">
        <f t="shared" si="457"/>
        <v>0.12619695655380073</v>
      </c>
      <c r="AA312" s="52">
        <f t="shared" si="458"/>
        <v>0.12262003791277222</v>
      </c>
      <c r="AB312" s="52">
        <f t="shared" si="515"/>
        <v>0.35755433349996674</v>
      </c>
      <c r="AC312" s="53">
        <f t="shared" si="516"/>
        <v>0.97165606256515724</v>
      </c>
    </row>
    <row r="313" spans="1:29" ht="74.25" customHeight="1" x14ac:dyDescent="0.25">
      <c r="A313" s="46" t="s">
        <v>487</v>
      </c>
      <c r="B313" s="115" t="s">
        <v>38</v>
      </c>
      <c r="C313" s="47">
        <v>10</v>
      </c>
      <c r="D313" s="47" t="s">
        <v>39</v>
      </c>
      <c r="E313" s="105" t="s">
        <v>488</v>
      </c>
      <c r="F313" s="50">
        <f t="shared" ref="F313:U315" si="541">+F314</f>
        <v>1100000000</v>
      </c>
      <c r="G313" s="50">
        <f t="shared" si="541"/>
        <v>0</v>
      </c>
      <c r="H313" s="50">
        <f t="shared" si="541"/>
        <v>0</v>
      </c>
      <c r="I313" s="50">
        <f t="shared" si="541"/>
        <v>0</v>
      </c>
      <c r="J313" s="50">
        <f t="shared" si="541"/>
        <v>0</v>
      </c>
      <c r="K313" s="50">
        <f t="shared" si="541"/>
        <v>0</v>
      </c>
      <c r="L313" s="50">
        <f t="shared" si="381"/>
        <v>0</v>
      </c>
      <c r="M313" s="50">
        <f t="shared" si="541"/>
        <v>1100000000</v>
      </c>
      <c r="N313" s="95">
        <f t="shared" si="541"/>
        <v>1.0730251011395464E-4</v>
      </c>
      <c r="O313" s="50">
        <f t="shared" si="541"/>
        <v>0</v>
      </c>
      <c r="P313" s="50">
        <f t="shared" si="541"/>
        <v>897823300</v>
      </c>
      <c r="Q313" s="50">
        <f t="shared" si="541"/>
        <v>202176700</v>
      </c>
      <c r="R313" s="50">
        <f t="shared" si="541"/>
        <v>872889461.57000005</v>
      </c>
      <c r="S313" s="50">
        <f t="shared" si="541"/>
        <v>227110538.42999995</v>
      </c>
      <c r="T313" s="50">
        <f t="shared" si="541"/>
        <v>24933838.429999948</v>
      </c>
      <c r="U313" s="50">
        <f t="shared" si="541"/>
        <v>449026295.56999999</v>
      </c>
      <c r="V313" s="50">
        <f t="shared" ref="V313:X315" si="542">+V314</f>
        <v>423863166.00000006</v>
      </c>
      <c r="W313" s="50">
        <f t="shared" si="542"/>
        <v>428178295.56999999</v>
      </c>
      <c r="X313" s="50">
        <f t="shared" si="542"/>
        <v>20848000</v>
      </c>
      <c r="Y313" s="52">
        <f t="shared" si="456"/>
        <v>0.79353587415454552</v>
      </c>
      <c r="Z313" s="52">
        <f t="shared" si="457"/>
        <v>0.40820572324545457</v>
      </c>
      <c r="AA313" s="52">
        <f t="shared" si="458"/>
        <v>0.38925299597272728</v>
      </c>
      <c r="AB313" s="52">
        <f t="shared" si="515"/>
        <v>0.51441369765464973</v>
      </c>
      <c r="AC313" s="53">
        <f t="shared" si="516"/>
        <v>0.95357064785362899</v>
      </c>
    </row>
    <row r="314" spans="1:29" ht="72.75" customHeight="1" x14ac:dyDescent="0.25">
      <c r="A314" s="46" t="s">
        <v>489</v>
      </c>
      <c r="B314" s="115" t="s">
        <v>38</v>
      </c>
      <c r="C314" s="47">
        <v>10</v>
      </c>
      <c r="D314" s="47" t="s">
        <v>39</v>
      </c>
      <c r="E314" s="105" t="s">
        <v>258</v>
      </c>
      <c r="F314" s="50">
        <f t="shared" si="541"/>
        <v>1100000000</v>
      </c>
      <c r="G314" s="50">
        <f t="shared" si="541"/>
        <v>0</v>
      </c>
      <c r="H314" s="50">
        <f t="shared" si="541"/>
        <v>0</v>
      </c>
      <c r="I314" s="50">
        <f t="shared" si="541"/>
        <v>0</v>
      </c>
      <c r="J314" s="50">
        <f t="shared" si="541"/>
        <v>0</v>
      </c>
      <c r="K314" s="50">
        <f t="shared" si="541"/>
        <v>0</v>
      </c>
      <c r="L314" s="50">
        <f t="shared" si="381"/>
        <v>0</v>
      </c>
      <c r="M314" s="50">
        <f t="shared" si="541"/>
        <v>1100000000</v>
      </c>
      <c r="N314" s="95">
        <f t="shared" si="541"/>
        <v>1.0730251011395464E-4</v>
      </c>
      <c r="O314" s="50">
        <f t="shared" si="541"/>
        <v>0</v>
      </c>
      <c r="P314" s="50">
        <f t="shared" si="541"/>
        <v>897823300</v>
      </c>
      <c r="Q314" s="50">
        <f t="shared" si="541"/>
        <v>202176700</v>
      </c>
      <c r="R314" s="50">
        <f t="shared" si="541"/>
        <v>872889461.57000005</v>
      </c>
      <c r="S314" s="50">
        <f t="shared" si="541"/>
        <v>227110538.42999995</v>
      </c>
      <c r="T314" s="50">
        <f t="shared" si="541"/>
        <v>24933838.429999948</v>
      </c>
      <c r="U314" s="50">
        <f t="shared" si="541"/>
        <v>449026295.56999999</v>
      </c>
      <c r="V314" s="50">
        <f t="shared" si="542"/>
        <v>423863166.00000006</v>
      </c>
      <c r="W314" s="50">
        <f t="shared" si="542"/>
        <v>428178295.56999999</v>
      </c>
      <c r="X314" s="50">
        <f t="shared" si="542"/>
        <v>20848000</v>
      </c>
      <c r="Y314" s="52">
        <f t="shared" si="456"/>
        <v>0.79353587415454552</v>
      </c>
      <c r="Z314" s="52">
        <f t="shared" si="457"/>
        <v>0.40820572324545457</v>
      </c>
      <c r="AA314" s="52">
        <f t="shared" si="458"/>
        <v>0.38925299597272728</v>
      </c>
      <c r="AB314" s="52">
        <f t="shared" si="515"/>
        <v>0.51441369765464973</v>
      </c>
      <c r="AC314" s="53">
        <f t="shared" si="516"/>
        <v>0.95357064785362899</v>
      </c>
    </row>
    <row r="315" spans="1:29" ht="54" customHeight="1" x14ac:dyDescent="0.25">
      <c r="A315" s="46" t="s">
        <v>490</v>
      </c>
      <c r="B315" s="115" t="s">
        <v>38</v>
      </c>
      <c r="C315" s="47">
        <v>10</v>
      </c>
      <c r="D315" s="47" t="s">
        <v>39</v>
      </c>
      <c r="E315" s="105" t="s">
        <v>491</v>
      </c>
      <c r="F315" s="50">
        <f t="shared" si="541"/>
        <v>1100000000</v>
      </c>
      <c r="G315" s="50">
        <f t="shared" si="541"/>
        <v>0</v>
      </c>
      <c r="H315" s="50">
        <f t="shared" si="541"/>
        <v>0</v>
      </c>
      <c r="I315" s="50">
        <f t="shared" si="541"/>
        <v>0</v>
      </c>
      <c r="J315" s="50">
        <f t="shared" si="541"/>
        <v>0</v>
      </c>
      <c r="K315" s="50">
        <f t="shared" si="541"/>
        <v>0</v>
      </c>
      <c r="L315" s="50">
        <f t="shared" si="381"/>
        <v>0</v>
      </c>
      <c r="M315" s="50">
        <f t="shared" si="541"/>
        <v>1100000000</v>
      </c>
      <c r="N315" s="95">
        <f t="shared" si="541"/>
        <v>1.0730251011395464E-4</v>
      </c>
      <c r="O315" s="50">
        <f t="shared" si="541"/>
        <v>0</v>
      </c>
      <c r="P315" s="50">
        <f t="shared" si="541"/>
        <v>897823300</v>
      </c>
      <c r="Q315" s="50">
        <f t="shared" si="541"/>
        <v>202176700</v>
      </c>
      <c r="R315" s="50">
        <f t="shared" si="541"/>
        <v>872889461.57000005</v>
      </c>
      <c r="S315" s="50">
        <f t="shared" si="541"/>
        <v>227110538.42999995</v>
      </c>
      <c r="T315" s="50">
        <f t="shared" si="541"/>
        <v>24933838.429999948</v>
      </c>
      <c r="U315" s="50">
        <f t="shared" si="541"/>
        <v>449026295.56999999</v>
      </c>
      <c r="V315" s="50">
        <f t="shared" si="542"/>
        <v>423863166.00000006</v>
      </c>
      <c r="W315" s="50">
        <f t="shared" si="542"/>
        <v>428178295.56999999</v>
      </c>
      <c r="X315" s="50">
        <f t="shared" si="542"/>
        <v>20848000</v>
      </c>
      <c r="Y315" s="52">
        <f t="shared" si="456"/>
        <v>0.79353587415454552</v>
      </c>
      <c r="Z315" s="52">
        <f t="shared" si="457"/>
        <v>0.40820572324545457</v>
      </c>
      <c r="AA315" s="52">
        <f t="shared" si="458"/>
        <v>0.38925299597272728</v>
      </c>
      <c r="AB315" s="52">
        <f t="shared" si="515"/>
        <v>0.51441369765464973</v>
      </c>
      <c r="AC315" s="53">
        <f t="shared" si="516"/>
        <v>0.95357064785362899</v>
      </c>
    </row>
    <row r="316" spans="1:29" ht="42" customHeight="1" x14ac:dyDescent="0.25">
      <c r="A316" s="54" t="s">
        <v>492</v>
      </c>
      <c r="B316" s="116" t="s">
        <v>38</v>
      </c>
      <c r="C316" s="55">
        <v>10</v>
      </c>
      <c r="D316" s="55" t="s">
        <v>39</v>
      </c>
      <c r="E316" s="69" t="s">
        <v>262</v>
      </c>
      <c r="F316" s="57">
        <v>1100000000</v>
      </c>
      <c r="G316" s="57">
        <v>0</v>
      </c>
      <c r="H316" s="57">
        <v>0</v>
      </c>
      <c r="I316" s="57">
        <v>0</v>
      </c>
      <c r="J316" s="57">
        <v>0</v>
      </c>
      <c r="K316" s="57">
        <v>0</v>
      </c>
      <c r="L316" s="57">
        <f t="shared" si="381"/>
        <v>0</v>
      </c>
      <c r="M316" s="58">
        <f>+F316+L316</f>
        <v>1100000000</v>
      </c>
      <c r="N316" s="59">
        <f>M316/$M$347</f>
        <v>1.0730251011395464E-4</v>
      </c>
      <c r="O316" s="57">
        <v>0</v>
      </c>
      <c r="P316" s="58">
        <v>897823300</v>
      </c>
      <c r="Q316" s="57">
        <f t="shared" ref="Q316" si="543">M316-P316</f>
        <v>202176700</v>
      </c>
      <c r="R316" s="58">
        <v>872889461.57000005</v>
      </c>
      <c r="S316" s="109">
        <f>+M316-R316</f>
        <v>227110538.42999995</v>
      </c>
      <c r="T316" s="57">
        <f>P316-R316</f>
        <v>24933838.429999948</v>
      </c>
      <c r="U316" s="58">
        <v>449026295.56999999</v>
      </c>
      <c r="V316" s="57">
        <f t="shared" ref="V316" si="544">+R316-U316</f>
        <v>423863166.00000006</v>
      </c>
      <c r="W316" s="58">
        <v>428178295.56999999</v>
      </c>
      <c r="X316" s="60">
        <f t="shared" ref="X316" si="545">+U316-W316</f>
        <v>20848000</v>
      </c>
      <c r="Y316" s="61">
        <f t="shared" si="456"/>
        <v>0.79353587415454552</v>
      </c>
      <c r="Z316" s="61">
        <f t="shared" si="457"/>
        <v>0.40820572324545457</v>
      </c>
      <c r="AA316" s="61">
        <f t="shared" si="458"/>
        <v>0.38925299597272728</v>
      </c>
      <c r="AB316" s="61">
        <f t="shared" si="515"/>
        <v>0.51441369765464973</v>
      </c>
      <c r="AC316" s="62">
        <f t="shared" si="516"/>
        <v>0.95357064785362899</v>
      </c>
    </row>
    <row r="317" spans="1:29" ht="39.75" customHeight="1" x14ac:dyDescent="0.25">
      <c r="A317" s="312" t="s">
        <v>493</v>
      </c>
      <c r="B317" s="47" t="s">
        <v>38</v>
      </c>
      <c r="C317" s="47">
        <v>10</v>
      </c>
      <c r="D317" s="316" t="s">
        <v>39</v>
      </c>
      <c r="E317" s="308" t="s">
        <v>494</v>
      </c>
      <c r="F317" s="50">
        <f t="shared" ref="F317:K317" si="546">+F320</f>
        <v>10000000000</v>
      </c>
      <c r="G317" s="50">
        <f t="shared" si="546"/>
        <v>0</v>
      </c>
      <c r="H317" s="50">
        <f t="shared" si="546"/>
        <v>0</v>
      </c>
      <c r="I317" s="50">
        <f t="shared" si="546"/>
        <v>0</v>
      </c>
      <c r="J317" s="50">
        <f t="shared" si="546"/>
        <v>0</v>
      </c>
      <c r="K317" s="50">
        <f t="shared" si="546"/>
        <v>0</v>
      </c>
      <c r="L317" s="50">
        <f t="shared" ref="L317:L346" si="547">+G317-H317-I317+J317-K317</f>
        <v>0</v>
      </c>
      <c r="M317" s="50">
        <f t="shared" ref="M317:X317" si="548">+M320</f>
        <v>10000000000</v>
      </c>
      <c r="N317" s="95">
        <f t="shared" si="548"/>
        <v>9.754773646723149E-4</v>
      </c>
      <c r="O317" s="50">
        <f t="shared" si="548"/>
        <v>0</v>
      </c>
      <c r="P317" s="50">
        <f t="shared" si="548"/>
        <v>9696106820.7000008</v>
      </c>
      <c r="Q317" s="50">
        <f t="shared" si="548"/>
        <v>303893179.30000019</v>
      </c>
      <c r="R317" s="50">
        <f t="shared" si="548"/>
        <v>9586624365.5100002</v>
      </c>
      <c r="S317" s="50">
        <f t="shared" si="548"/>
        <v>413375634.48999977</v>
      </c>
      <c r="T317" s="50">
        <f t="shared" si="548"/>
        <v>109482455.18999958</v>
      </c>
      <c r="U317" s="50">
        <f t="shared" si="548"/>
        <v>4249743465.8099999</v>
      </c>
      <c r="V317" s="50">
        <f t="shared" si="548"/>
        <v>5336880899.7000008</v>
      </c>
      <c r="W317" s="50">
        <f t="shared" si="548"/>
        <v>4097793849.8099999</v>
      </c>
      <c r="X317" s="50">
        <f t="shared" si="548"/>
        <v>151949616</v>
      </c>
      <c r="Y317" s="52">
        <f t="shared" si="456"/>
        <v>0.95866243655100003</v>
      </c>
      <c r="Z317" s="52">
        <f t="shared" si="457"/>
        <v>0.42497434658099997</v>
      </c>
      <c r="AA317" s="52">
        <f t="shared" si="458"/>
        <v>0.40977938498099997</v>
      </c>
      <c r="AB317" s="52">
        <f t="shared" si="515"/>
        <v>0.44329925777621904</v>
      </c>
      <c r="AC317" s="53">
        <f t="shared" si="516"/>
        <v>0.96424499096887528</v>
      </c>
    </row>
    <row r="318" spans="1:29" ht="34.5" customHeight="1" x14ac:dyDescent="0.25">
      <c r="A318" s="312"/>
      <c r="B318" s="316" t="s">
        <v>42</v>
      </c>
      <c r="C318" s="47">
        <v>20</v>
      </c>
      <c r="D318" s="316"/>
      <c r="E318" s="308"/>
      <c r="F318" s="50">
        <f>+F325</f>
        <v>223290886376</v>
      </c>
      <c r="G318" s="50">
        <f t="shared" ref="G318:K318" si="549">+G325</f>
        <v>0</v>
      </c>
      <c r="H318" s="50">
        <f t="shared" si="549"/>
        <v>0</v>
      </c>
      <c r="I318" s="50">
        <f t="shared" si="549"/>
        <v>0</v>
      </c>
      <c r="J318" s="50">
        <f t="shared" si="549"/>
        <v>6678407469</v>
      </c>
      <c r="K318" s="50">
        <f t="shared" si="549"/>
        <v>6678407469</v>
      </c>
      <c r="L318" s="50">
        <f t="shared" si="547"/>
        <v>0</v>
      </c>
      <c r="M318" s="50">
        <f t="shared" ref="M318:X318" si="550">+M325</f>
        <v>223290886376</v>
      </c>
      <c r="N318" s="95">
        <f t="shared" si="550"/>
        <v>2.1781520539740577E-2</v>
      </c>
      <c r="O318" s="50">
        <f t="shared" si="550"/>
        <v>0</v>
      </c>
      <c r="P318" s="50">
        <f t="shared" si="550"/>
        <v>184040230727.10001</v>
      </c>
      <c r="Q318" s="50">
        <f t="shared" si="550"/>
        <v>39250655648.899986</v>
      </c>
      <c r="R318" s="50">
        <f t="shared" si="550"/>
        <v>140888582378.60999</v>
      </c>
      <c r="S318" s="50">
        <f t="shared" si="550"/>
        <v>82402303997.389999</v>
      </c>
      <c r="T318" s="50">
        <f t="shared" si="550"/>
        <v>43151648348.490013</v>
      </c>
      <c r="U318" s="50">
        <f t="shared" si="550"/>
        <v>9190046793.0499992</v>
      </c>
      <c r="V318" s="50">
        <f t="shared" si="550"/>
        <v>131698535585.56</v>
      </c>
      <c r="W318" s="50">
        <f t="shared" si="550"/>
        <v>9010895850.0499992</v>
      </c>
      <c r="X318" s="50">
        <f t="shared" si="550"/>
        <v>179150943</v>
      </c>
      <c r="Y318" s="52">
        <f t="shared" si="456"/>
        <v>0.63096432042178108</v>
      </c>
      <c r="Z318" s="52">
        <f t="shared" si="457"/>
        <v>4.1157285647452982E-2</v>
      </c>
      <c r="AA318" s="52">
        <f t="shared" si="458"/>
        <v>4.0354964756047107E-2</v>
      </c>
      <c r="AB318" s="52">
        <f t="shared" si="515"/>
        <v>6.5229180661024608E-2</v>
      </c>
      <c r="AC318" s="53">
        <f t="shared" si="516"/>
        <v>0.9805059814129039</v>
      </c>
    </row>
    <row r="319" spans="1:29" ht="39.75" customHeight="1" x14ac:dyDescent="0.25">
      <c r="A319" s="312"/>
      <c r="B319" s="316"/>
      <c r="C319" s="47">
        <v>21</v>
      </c>
      <c r="D319" s="316"/>
      <c r="E319" s="308"/>
      <c r="F319" s="50">
        <f>+F330</f>
        <v>20765102999</v>
      </c>
      <c r="G319" s="50">
        <f t="shared" ref="G319:K319" si="551">+G330</f>
        <v>0</v>
      </c>
      <c r="H319" s="50">
        <f t="shared" si="551"/>
        <v>0</v>
      </c>
      <c r="I319" s="50">
        <f t="shared" si="551"/>
        <v>0</v>
      </c>
      <c r="J319" s="50">
        <f t="shared" si="551"/>
        <v>13899643112</v>
      </c>
      <c r="K319" s="50">
        <f t="shared" si="551"/>
        <v>13899643112</v>
      </c>
      <c r="L319" s="50">
        <f t="shared" si="547"/>
        <v>0</v>
      </c>
      <c r="M319" s="50">
        <f t="shared" ref="M319:X319" si="552">+M330</f>
        <v>20765102999</v>
      </c>
      <c r="N319" s="95">
        <f t="shared" si="552"/>
        <v>2.0255887950613701E-3</v>
      </c>
      <c r="O319" s="50">
        <f t="shared" si="552"/>
        <v>0</v>
      </c>
      <c r="P319" s="50">
        <f t="shared" si="552"/>
        <v>7328935928</v>
      </c>
      <c r="Q319" s="50">
        <f t="shared" si="552"/>
        <v>13436167071</v>
      </c>
      <c r="R319" s="50">
        <f t="shared" si="552"/>
        <v>7328935928</v>
      </c>
      <c r="S319" s="50">
        <f t="shared" si="552"/>
        <v>13436167071</v>
      </c>
      <c r="T319" s="50">
        <f t="shared" si="552"/>
        <v>0</v>
      </c>
      <c r="U319" s="50">
        <f t="shared" si="552"/>
        <v>2620492801</v>
      </c>
      <c r="V319" s="50">
        <f t="shared" si="552"/>
        <v>4708443127</v>
      </c>
      <c r="W319" s="50">
        <f t="shared" si="552"/>
        <v>2546217717</v>
      </c>
      <c r="X319" s="50">
        <f t="shared" si="552"/>
        <v>74275084</v>
      </c>
      <c r="Y319" s="52">
        <f t="shared" si="456"/>
        <v>0.35294483867250476</v>
      </c>
      <c r="Z319" s="52">
        <f t="shared" si="457"/>
        <v>0.12619695655380073</v>
      </c>
      <c r="AA319" s="52">
        <f t="shared" si="458"/>
        <v>0.12262003791277222</v>
      </c>
      <c r="AB319" s="52">
        <f t="shared" si="515"/>
        <v>0.35755433349996674</v>
      </c>
      <c r="AC319" s="53">
        <f t="shared" si="516"/>
        <v>0.97165606256515724</v>
      </c>
    </row>
    <row r="320" spans="1:29" ht="63.75" customHeight="1" x14ac:dyDescent="0.25">
      <c r="A320" s="46" t="s">
        <v>495</v>
      </c>
      <c r="B320" s="47" t="s">
        <v>38</v>
      </c>
      <c r="C320" s="47">
        <v>10</v>
      </c>
      <c r="D320" s="47" t="s">
        <v>39</v>
      </c>
      <c r="E320" s="48" t="s">
        <v>496</v>
      </c>
      <c r="F320" s="50">
        <f>+F321+F323</f>
        <v>10000000000</v>
      </c>
      <c r="G320" s="50">
        <f t="shared" ref="G320:K320" si="553">+G321+G323</f>
        <v>0</v>
      </c>
      <c r="H320" s="50">
        <f t="shared" si="553"/>
        <v>0</v>
      </c>
      <c r="I320" s="50">
        <f t="shared" si="553"/>
        <v>0</v>
      </c>
      <c r="J320" s="50">
        <f t="shared" si="553"/>
        <v>0</v>
      </c>
      <c r="K320" s="50">
        <f t="shared" si="553"/>
        <v>0</v>
      </c>
      <c r="L320" s="50">
        <f t="shared" si="547"/>
        <v>0</v>
      </c>
      <c r="M320" s="50">
        <f t="shared" ref="M320:X320" si="554">+M321+M323</f>
        <v>10000000000</v>
      </c>
      <c r="N320" s="50">
        <f t="shared" si="554"/>
        <v>9.754773646723149E-4</v>
      </c>
      <c r="O320" s="50">
        <f t="shared" si="554"/>
        <v>0</v>
      </c>
      <c r="P320" s="50">
        <f t="shared" si="554"/>
        <v>9696106820.7000008</v>
      </c>
      <c r="Q320" s="50">
        <f t="shared" si="554"/>
        <v>303893179.30000019</v>
      </c>
      <c r="R320" s="50">
        <f t="shared" si="554"/>
        <v>9586624365.5100002</v>
      </c>
      <c r="S320" s="50">
        <f t="shared" si="554"/>
        <v>413375634.48999977</v>
      </c>
      <c r="T320" s="50">
        <f t="shared" si="554"/>
        <v>109482455.18999958</v>
      </c>
      <c r="U320" s="50">
        <f t="shared" si="554"/>
        <v>4249743465.8099999</v>
      </c>
      <c r="V320" s="50">
        <f t="shared" si="554"/>
        <v>5336880899.7000008</v>
      </c>
      <c r="W320" s="50">
        <f t="shared" si="554"/>
        <v>4097793849.8099999</v>
      </c>
      <c r="X320" s="50">
        <f t="shared" si="554"/>
        <v>151949616</v>
      </c>
      <c r="Y320" s="52">
        <f t="shared" si="456"/>
        <v>0.95866243655100003</v>
      </c>
      <c r="Z320" s="52">
        <f t="shared" si="457"/>
        <v>0.42497434658099997</v>
      </c>
      <c r="AA320" s="52">
        <f t="shared" si="458"/>
        <v>0.40977938498099997</v>
      </c>
      <c r="AB320" s="52">
        <f t="shared" si="515"/>
        <v>0.44329925777621904</v>
      </c>
      <c r="AC320" s="53">
        <f t="shared" si="516"/>
        <v>0.96424499096887528</v>
      </c>
    </row>
    <row r="321" spans="1:29" ht="42" customHeight="1" x14ac:dyDescent="0.25">
      <c r="A321" s="46" t="s">
        <v>499</v>
      </c>
      <c r="B321" s="47" t="s">
        <v>38</v>
      </c>
      <c r="C321" s="47">
        <v>10</v>
      </c>
      <c r="D321" s="47" t="s">
        <v>39</v>
      </c>
      <c r="E321" s="48" t="s">
        <v>393</v>
      </c>
      <c r="F321" s="50">
        <f>+F322</f>
        <v>8563142000</v>
      </c>
      <c r="G321" s="50">
        <f t="shared" ref="G321:L321" si="555">+G322</f>
        <v>0</v>
      </c>
      <c r="H321" s="50">
        <f t="shared" si="555"/>
        <v>0</v>
      </c>
      <c r="I321" s="50">
        <f t="shared" si="555"/>
        <v>0</v>
      </c>
      <c r="J321" s="50">
        <f t="shared" si="555"/>
        <v>0</v>
      </c>
      <c r="K321" s="50">
        <f t="shared" si="555"/>
        <v>0</v>
      </c>
      <c r="L321" s="50">
        <f t="shared" si="555"/>
        <v>0</v>
      </c>
      <c r="M321" s="50">
        <f>+M322</f>
        <v>8563142000</v>
      </c>
      <c r="N321" s="51">
        <f>M321/$M$347</f>
        <v>8.3531511914748159E-4</v>
      </c>
      <c r="O321" s="50">
        <f t="shared" ref="O321:X321" si="556">+O322</f>
        <v>0</v>
      </c>
      <c r="P321" s="50">
        <f t="shared" si="556"/>
        <v>8259248890.6999998</v>
      </c>
      <c r="Q321" s="50">
        <f t="shared" si="556"/>
        <v>303893109.30000019</v>
      </c>
      <c r="R321" s="50">
        <f t="shared" si="556"/>
        <v>8149766435.5100002</v>
      </c>
      <c r="S321" s="50">
        <f t="shared" si="556"/>
        <v>413375564.48999977</v>
      </c>
      <c r="T321" s="50">
        <f t="shared" si="556"/>
        <v>109482455.18999958</v>
      </c>
      <c r="U321" s="50">
        <f t="shared" si="556"/>
        <v>4101433245.8099999</v>
      </c>
      <c r="V321" s="50">
        <f t="shared" si="556"/>
        <v>4048333189.7000003</v>
      </c>
      <c r="W321" s="50">
        <f t="shared" si="556"/>
        <v>3949483629.8099999</v>
      </c>
      <c r="X321" s="50">
        <f t="shared" si="556"/>
        <v>151949616</v>
      </c>
      <c r="Y321" s="52">
        <f t="shared" si="456"/>
        <v>0.95172618129069919</v>
      </c>
      <c r="Z321" s="52">
        <f t="shared" si="457"/>
        <v>0.47896359137919237</v>
      </c>
      <c r="AA321" s="52">
        <f t="shared" si="458"/>
        <v>0.46121898128163702</v>
      </c>
      <c r="AB321" s="52">
        <f t="shared" si="515"/>
        <v>0.50325776551574741</v>
      </c>
      <c r="AC321" s="53">
        <f t="shared" si="516"/>
        <v>0.96295206897363728</v>
      </c>
    </row>
    <row r="322" spans="1:29" ht="42" customHeight="1" x14ac:dyDescent="0.25">
      <c r="A322" s="54" t="s">
        <v>500</v>
      </c>
      <c r="B322" s="55" t="s">
        <v>38</v>
      </c>
      <c r="C322" s="55">
        <v>10</v>
      </c>
      <c r="D322" s="55" t="s">
        <v>39</v>
      </c>
      <c r="E322" s="69" t="s">
        <v>262</v>
      </c>
      <c r="F322" s="58">
        <v>8563142000</v>
      </c>
      <c r="G322" s="57">
        <v>0</v>
      </c>
      <c r="H322" s="57">
        <v>0</v>
      </c>
      <c r="I322" s="57">
        <v>0</v>
      </c>
      <c r="J322" s="57">
        <v>0</v>
      </c>
      <c r="K322" s="57">
        <v>0</v>
      </c>
      <c r="L322" s="57">
        <f t="shared" ref="L322:L324" si="557">+G322-H322-I322+J322-K322</f>
        <v>0</v>
      </c>
      <c r="M322" s="58">
        <v>8563142000</v>
      </c>
      <c r="N322" s="59">
        <f>M322/$M$347</f>
        <v>8.3531511914748159E-4</v>
      </c>
      <c r="O322" s="57">
        <v>0</v>
      </c>
      <c r="P322" s="58">
        <v>8259248890.6999998</v>
      </c>
      <c r="Q322" s="57">
        <f t="shared" ref="Q322" si="558">M322-P322</f>
        <v>303893109.30000019</v>
      </c>
      <c r="R322" s="58">
        <v>8149766435.5100002</v>
      </c>
      <c r="S322" s="57">
        <f>+M322-R322</f>
        <v>413375564.48999977</v>
      </c>
      <c r="T322" s="57">
        <f>P322-R322</f>
        <v>109482455.18999958</v>
      </c>
      <c r="U322" s="58">
        <v>4101433245.8099999</v>
      </c>
      <c r="V322" s="57">
        <f t="shared" ref="V322" si="559">+R322-U322</f>
        <v>4048333189.7000003</v>
      </c>
      <c r="W322" s="58">
        <v>3949483629.8099999</v>
      </c>
      <c r="X322" s="60">
        <f t="shared" ref="X322" si="560">+U322-W322</f>
        <v>151949616</v>
      </c>
      <c r="Y322" s="61">
        <f t="shared" si="456"/>
        <v>0.95172618129069919</v>
      </c>
      <c r="Z322" s="61">
        <f t="shared" si="457"/>
        <v>0.47896359137919237</v>
      </c>
      <c r="AA322" s="61">
        <f t="shared" si="458"/>
        <v>0.46121898128163702</v>
      </c>
      <c r="AB322" s="61">
        <f t="shared" si="515"/>
        <v>0.50325776551574741</v>
      </c>
      <c r="AC322" s="62">
        <f t="shared" si="516"/>
        <v>0.96295206897363728</v>
      </c>
    </row>
    <row r="323" spans="1:29" ht="42" customHeight="1" x14ac:dyDescent="0.25">
      <c r="A323" s="46" t="s">
        <v>497</v>
      </c>
      <c r="B323" s="47" t="s">
        <v>38</v>
      </c>
      <c r="C323" s="47">
        <v>10</v>
      </c>
      <c r="D323" s="47" t="s">
        <v>39</v>
      </c>
      <c r="E323" s="48" t="s">
        <v>390</v>
      </c>
      <c r="F323" s="50">
        <f t="shared" ref="F323:X323" si="561">+F324</f>
        <v>1436858000</v>
      </c>
      <c r="G323" s="50">
        <f t="shared" si="561"/>
        <v>0</v>
      </c>
      <c r="H323" s="50">
        <f t="shared" si="561"/>
        <v>0</v>
      </c>
      <c r="I323" s="50">
        <f t="shared" si="561"/>
        <v>0</v>
      </c>
      <c r="J323" s="50">
        <f t="shared" si="561"/>
        <v>0</v>
      </c>
      <c r="K323" s="50">
        <f t="shared" si="561"/>
        <v>0</v>
      </c>
      <c r="L323" s="50">
        <f t="shared" si="557"/>
        <v>0</v>
      </c>
      <c r="M323" s="50">
        <f t="shared" si="561"/>
        <v>1436858000</v>
      </c>
      <c r="N323" s="95">
        <f t="shared" si="561"/>
        <v>1.4016224552483331E-4</v>
      </c>
      <c r="O323" s="50">
        <f t="shared" si="561"/>
        <v>0</v>
      </c>
      <c r="P323" s="50">
        <f t="shared" si="561"/>
        <v>1436857930</v>
      </c>
      <c r="Q323" s="50">
        <f t="shared" si="561"/>
        <v>70</v>
      </c>
      <c r="R323" s="50">
        <f t="shared" si="561"/>
        <v>1436857930</v>
      </c>
      <c r="S323" s="50">
        <f t="shared" si="561"/>
        <v>70</v>
      </c>
      <c r="T323" s="50">
        <f t="shared" si="561"/>
        <v>0</v>
      </c>
      <c r="U323" s="50">
        <f t="shared" si="561"/>
        <v>148310220</v>
      </c>
      <c r="V323" s="50">
        <f t="shared" si="561"/>
        <v>1288547710</v>
      </c>
      <c r="W323" s="50">
        <f t="shared" si="561"/>
        <v>148310220</v>
      </c>
      <c r="X323" s="50">
        <f t="shared" si="561"/>
        <v>0</v>
      </c>
      <c r="Y323" s="52">
        <f t="shared" si="456"/>
        <v>0.99999995128259023</v>
      </c>
      <c r="Z323" s="52">
        <f t="shared" si="457"/>
        <v>0.10321842520276882</v>
      </c>
      <c r="AA323" s="52">
        <f t="shared" si="458"/>
        <v>0.10321842520276882</v>
      </c>
      <c r="AB323" s="52">
        <f t="shared" si="515"/>
        <v>0.10321843023130338</v>
      </c>
      <c r="AC323" s="53">
        <f t="shared" si="516"/>
        <v>1</v>
      </c>
    </row>
    <row r="324" spans="1:29" ht="42" customHeight="1" x14ac:dyDescent="0.25">
      <c r="A324" s="54" t="s">
        <v>498</v>
      </c>
      <c r="B324" s="55" t="s">
        <v>38</v>
      </c>
      <c r="C324" s="55">
        <v>10</v>
      </c>
      <c r="D324" s="55" t="s">
        <v>39</v>
      </c>
      <c r="E324" s="69" t="s">
        <v>262</v>
      </c>
      <c r="F324" s="58">
        <v>1436858000</v>
      </c>
      <c r="G324" s="57">
        <v>0</v>
      </c>
      <c r="H324" s="57">
        <v>0</v>
      </c>
      <c r="I324" s="57">
        <v>0</v>
      </c>
      <c r="J324" s="57">
        <v>0</v>
      </c>
      <c r="K324" s="57">
        <v>0</v>
      </c>
      <c r="L324" s="57">
        <f t="shared" si="557"/>
        <v>0</v>
      </c>
      <c r="M324" s="58">
        <v>1436858000</v>
      </c>
      <c r="N324" s="59">
        <f t="shared" ref="N324:N329" si="562">M324/$M$347</f>
        <v>1.4016224552483331E-4</v>
      </c>
      <c r="O324" s="57">
        <v>0</v>
      </c>
      <c r="P324" s="58">
        <v>1436857930</v>
      </c>
      <c r="Q324" s="57">
        <f t="shared" ref="Q324" si="563">M324-P324</f>
        <v>70</v>
      </c>
      <c r="R324" s="58">
        <v>1436857930</v>
      </c>
      <c r="S324" s="57">
        <f>+M324-R324</f>
        <v>70</v>
      </c>
      <c r="T324" s="57">
        <f>P324-R324</f>
        <v>0</v>
      </c>
      <c r="U324" s="58">
        <v>148310220</v>
      </c>
      <c r="V324" s="57">
        <f t="shared" ref="V324" si="564">+R324-U324</f>
        <v>1288547710</v>
      </c>
      <c r="W324" s="58">
        <v>148310220</v>
      </c>
      <c r="X324" s="60">
        <f t="shared" ref="X324" si="565">+U324-W324</f>
        <v>0</v>
      </c>
      <c r="Y324" s="61">
        <f t="shared" si="456"/>
        <v>0.99999995128259023</v>
      </c>
      <c r="Z324" s="61">
        <f t="shared" si="457"/>
        <v>0.10321842520276882</v>
      </c>
      <c r="AA324" s="61">
        <f t="shared" si="458"/>
        <v>0.10321842520276882</v>
      </c>
      <c r="AB324" s="61">
        <f t="shared" si="515"/>
        <v>0.10321843023130338</v>
      </c>
      <c r="AC324" s="62">
        <f t="shared" si="516"/>
        <v>1</v>
      </c>
    </row>
    <row r="325" spans="1:29" ht="66.75" customHeight="1" x14ac:dyDescent="0.25">
      <c r="A325" s="46" t="s">
        <v>495</v>
      </c>
      <c r="B325" s="47" t="s">
        <v>42</v>
      </c>
      <c r="C325" s="47">
        <v>20</v>
      </c>
      <c r="D325" s="47" t="s">
        <v>39</v>
      </c>
      <c r="E325" s="48" t="s">
        <v>496</v>
      </c>
      <c r="F325" s="50">
        <f>+F326+F328</f>
        <v>223290886376</v>
      </c>
      <c r="G325" s="50">
        <f t="shared" ref="G325:X325" si="566">+G326+G328</f>
        <v>0</v>
      </c>
      <c r="H325" s="50">
        <f t="shared" si="566"/>
        <v>0</v>
      </c>
      <c r="I325" s="50">
        <f t="shared" si="566"/>
        <v>0</v>
      </c>
      <c r="J325" s="50">
        <f t="shared" si="566"/>
        <v>6678407469</v>
      </c>
      <c r="K325" s="50">
        <f t="shared" si="566"/>
        <v>6678407469</v>
      </c>
      <c r="L325" s="50">
        <f t="shared" si="547"/>
        <v>0</v>
      </c>
      <c r="M325" s="50">
        <f t="shared" si="566"/>
        <v>223290886376</v>
      </c>
      <c r="N325" s="51">
        <f t="shared" si="562"/>
        <v>2.1781520539740577E-2</v>
      </c>
      <c r="O325" s="50">
        <f t="shared" si="566"/>
        <v>0</v>
      </c>
      <c r="P325" s="50">
        <f t="shared" si="566"/>
        <v>184040230727.10001</v>
      </c>
      <c r="Q325" s="50">
        <f t="shared" si="566"/>
        <v>39250655648.899986</v>
      </c>
      <c r="R325" s="50">
        <f t="shared" si="566"/>
        <v>140888582378.60999</v>
      </c>
      <c r="S325" s="50">
        <f t="shared" si="566"/>
        <v>82402303997.389999</v>
      </c>
      <c r="T325" s="50">
        <f t="shared" si="566"/>
        <v>43151648348.490013</v>
      </c>
      <c r="U325" s="50">
        <f t="shared" si="566"/>
        <v>9190046793.0499992</v>
      </c>
      <c r="V325" s="50">
        <f t="shared" si="566"/>
        <v>131698535585.56</v>
      </c>
      <c r="W325" s="50">
        <f t="shared" si="566"/>
        <v>9010895850.0499992</v>
      </c>
      <c r="X325" s="50">
        <f t="shared" si="566"/>
        <v>179150943</v>
      </c>
      <c r="Y325" s="52">
        <f t="shared" si="456"/>
        <v>0.63096432042178108</v>
      </c>
      <c r="Z325" s="52">
        <f t="shared" si="457"/>
        <v>4.1157285647452982E-2</v>
      </c>
      <c r="AA325" s="52">
        <f t="shared" si="458"/>
        <v>4.0354964756047107E-2</v>
      </c>
      <c r="AB325" s="52">
        <f t="shared" si="515"/>
        <v>6.5229180661024608E-2</v>
      </c>
      <c r="AC325" s="53">
        <f t="shared" si="516"/>
        <v>0.9805059814129039</v>
      </c>
    </row>
    <row r="326" spans="1:29" ht="42" customHeight="1" x14ac:dyDescent="0.25">
      <c r="A326" s="46" t="s">
        <v>499</v>
      </c>
      <c r="B326" s="47" t="s">
        <v>42</v>
      </c>
      <c r="C326" s="47">
        <v>20</v>
      </c>
      <c r="D326" s="47" t="s">
        <v>39</v>
      </c>
      <c r="E326" s="48" t="s">
        <v>393</v>
      </c>
      <c r="F326" s="50">
        <f t="shared" ref="F326:X326" si="567">+F327</f>
        <v>7126284000</v>
      </c>
      <c r="G326" s="50">
        <f t="shared" si="567"/>
        <v>0</v>
      </c>
      <c r="H326" s="50">
        <f t="shared" si="567"/>
        <v>0</v>
      </c>
      <c r="I326" s="50">
        <f t="shared" si="567"/>
        <v>0</v>
      </c>
      <c r="J326" s="50">
        <f t="shared" si="567"/>
        <v>6678407469</v>
      </c>
      <c r="K326" s="50">
        <f t="shared" si="567"/>
        <v>0</v>
      </c>
      <c r="L326" s="50">
        <f t="shared" si="547"/>
        <v>6678407469</v>
      </c>
      <c r="M326" s="50">
        <f t="shared" si="567"/>
        <v>13804691469</v>
      </c>
      <c r="N326" s="51">
        <f t="shared" si="562"/>
        <v>1.3466164054294508E-3</v>
      </c>
      <c r="O326" s="50">
        <f t="shared" si="567"/>
        <v>0</v>
      </c>
      <c r="P326" s="50">
        <f t="shared" si="567"/>
        <v>7876152317.3999996</v>
      </c>
      <c r="Q326" s="50">
        <f t="shared" si="567"/>
        <v>5928539151.6000004</v>
      </c>
      <c r="R326" s="50">
        <f t="shared" si="567"/>
        <v>7809668537.9099998</v>
      </c>
      <c r="S326" s="50">
        <f t="shared" si="567"/>
        <v>5995022931.0900002</v>
      </c>
      <c r="T326" s="50">
        <f t="shared" si="567"/>
        <v>66483779.489999771</v>
      </c>
      <c r="U326" s="50">
        <f t="shared" si="567"/>
        <v>3558636731.5100002</v>
      </c>
      <c r="V326" s="50">
        <f t="shared" si="567"/>
        <v>4251031806.3999996</v>
      </c>
      <c r="W326" s="50">
        <f t="shared" si="567"/>
        <v>3421138288.5100002</v>
      </c>
      <c r="X326" s="50">
        <f t="shared" si="567"/>
        <v>137498443</v>
      </c>
      <c r="Y326" s="52">
        <f t="shared" si="456"/>
        <v>0.56572568502870901</v>
      </c>
      <c r="Z326" s="52">
        <f t="shared" si="457"/>
        <v>0.25778459007949017</v>
      </c>
      <c r="AA326" s="52">
        <f t="shared" si="458"/>
        <v>0.24782432089790302</v>
      </c>
      <c r="AB326" s="52">
        <f t="shared" si="515"/>
        <v>0.45567064904682264</v>
      </c>
      <c r="AC326" s="53">
        <f t="shared" si="516"/>
        <v>0.96136204581307272</v>
      </c>
    </row>
    <row r="327" spans="1:29" ht="42" customHeight="1" x14ac:dyDescent="0.25">
      <c r="A327" s="54" t="s">
        <v>500</v>
      </c>
      <c r="B327" s="116" t="s">
        <v>42</v>
      </c>
      <c r="C327" s="55">
        <v>20</v>
      </c>
      <c r="D327" s="55" t="s">
        <v>39</v>
      </c>
      <c r="E327" s="69" t="s">
        <v>262</v>
      </c>
      <c r="F327" s="57">
        <v>7126284000</v>
      </c>
      <c r="G327" s="57">
        <v>0</v>
      </c>
      <c r="H327" s="57">
        <v>0</v>
      </c>
      <c r="I327" s="57">
        <v>0</v>
      </c>
      <c r="J327" s="57">
        <v>6678407469</v>
      </c>
      <c r="K327" s="57">
        <v>0</v>
      </c>
      <c r="L327" s="57">
        <f t="shared" si="547"/>
        <v>6678407469</v>
      </c>
      <c r="M327" s="57">
        <f>+F327+L327</f>
        <v>13804691469</v>
      </c>
      <c r="N327" s="59">
        <f t="shared" si="562"/>
        <v>1.3466164054294508E-3</v>
      </c>
      <c r="O327" s="57">
        <v>0</v>
      </c>
      <c r="P327" s="58">
        <v>7876152317.3999996</v>
      </c>
      <c r="Q327" s="57">
        <f t="shared" ref="Q327" si="568">M327-P327</f>
        <v>5928539151.6000004</v>
      </c>
      <c r="R327" s="58">
        <v>7809668537.9099998</v>
      </c>
      <c r="S327" s="109">
        <f>+M327-R327</f>
        <v>5995022931.0900002</v>
      </c>
      <c r="T327" s="57">
        <f>P327-R327</f>
        <v>66483779.489999771</v>
      </c>
      <c r="U327" s="58">
        <v>3558636731.5100002</v>
      </c>
      <c r="V327" s="57">
        <f t="shared" ref="V327" si="569">+R327-U327</f>
        <v>4251031806.3999996</v>
      </c>
      <c r="W327" s="58">
        <v>3421138288.5100002</v>
      </c>
      <c r="X327" s="60">
        <f t="shared" ref="X327" si="570">+U327-W327</f>
        <v>137498443</v>
      </c>
      <c r="Y327" s="61">
        <f t="shared" si="456"/>
        <v>0.56572568502870901</v>
      </c>
      <c r="Z327" s="61">
        <f t="shared" si="457"/>
        <v>0.25778459007949017</v>
      </c>
      <c r="AA327" s="61">
        <f t="shared" si="458"/>
        <v>0.24782432089790302</v>
      </c>
      <c r="AB327" s="61">
        <f t="shared" si="515"/>
        <v>0.45567064904682264</v>
      </c>
      <c r="AC327" s="62">
        <f t="shared" si="516"/>
        <v>0.96136204581307272</v>
      </c>
    </row>
    <row r="328" spans="1:29" ht="42" customHeight="1" x14ac:dyDescent="0.25">
      <c r="A328" s="46" t="s">
        <v>497</v>
      </c>
      <c r="B328" s="47" t="s">
        <v>42</v>
      </c>
      <c r="C328" s="47">
        <v>20</v>
      </c>
      <c r="D328" s="47" t="s">
        <v>39</v>
      </c>
      <c r="E328" s="48" t="s">
        <v>390</v>
      </c>
      <c r="F328" s="50">
        <f t="shared" ref="F328:X328" si="571">+F329</f>
        <v>216164602376</v>
      </c>
      <c r="G328" s="50">
        <f t="shared" si="571"/>
        <v>0</v>
      </c>
      <c r="H328" s="50">
        <f t="shared" si="571"/>
        <v>0</v>
      </c>
      <c r="I328" s="50">
        <f t="shared" si="571"/>
        <v>0</v>
      </c>
      <c r="J328" s="50">
        <f t="shared" si="571"/>
        <v>0</v>
      </c>
      <c r="K328" s="50">
        <f t="shared" si="571"/>
        <v>6678407469</v>
      </c>
      <c r="L328" s="50">
        <f t="shared" si="547"/>
        <v>-6678407469</v>
      </c>
      <c r="M328" s="50">
        <f t="shared" si="571"/>
        <v>209486194907</v>
      </c>
      <c r="N328" s="51">
        <f t="shared" si="562"/>
        <v>2.0434904134311128E-2</v>
      </c>
      <c r="O328" s="50">
        <f t="shared" si="571"/>
        <v>0</v>
      </c>
      <c r="P328" s="50">
        <f t="shared" si="571"/>
        <v>176164078409.70001</v>
      </c>
      <c r="Q328" s="50">
        <f t="shared" si="571"/>
        <v>33322116497.299988</v>
      </c>
      <c r="R328" s="50">
        <f t="shared" si="571"/>
        <v>133078913840.7</v>
      </c>
      <c r="S328" s="50">
        <f t="shared" si="571"/>
        <v>76407281066.300003</v>
      </c>
      <c r="T328" s="50">
        <f t="shared" si="571"/>
        <v>43085164569.000015</v>
      </c>
      <c r="U328" s="50">
        <f t="shared" si="571"/>
        <v>5631410061.54</v>
      </c>
      <c r="V328" s="50">
        <f t="shared" si="571"/>
        <v>127447503779.16</v>
      </c>
      <c r="W328" s="50">
        <f t="shared" si="571"/>
        <v>5589757561.54</v>
      </c>
      <c r="X328" s="50">
        <f t="shared" si="571"/>
        <v>41652500</v>
      </c>
      <c r="Y328" s="52">
        <f t="shared" si="456"/>
        <v>0.63526340673560611</v>
      </c>
      <c r="Z328" s="52">
        <f t="shared" si="457"/>
        <v>2.688201035891662E-2</v>
      </c>
      <c r="AA328" s="52">
        <f t="shared" si="458"/>
        <v>2.6683178641062889E-2</v>
      </c>
      <c r="AB328" s="52">
        <f t="shared" si="515"/>
        <v>4.2316321188802235E-2</v>
      </c>
      <c r="AC328" s="53">
        <f t="shared" si="516"/>
        <v>0.99260353986926508</v>
      </c>
    </row>
    <row r="329" spans="1:29" ht="42" customHeight="1" x14ac:dyDescent="0.25">
      <c r="A329" s="54" t="s">
        <v>498</v>
      </c>
      <c r="B329" s="116" t="s">
        <v>42</v>
      </c>
      <c r="C329" s="55">
        <v>20</v>
      </c>
      <c r="D329" s="55" t="s">
        <v>39</v>
      </c>
      <c r="E329" s="69" t="s">
        <v>262</v>
      </c>
      <c r="F329" s="57">
        <v>216164602376</v>
      </c>
      <c r="G329" s="57">
        <v>0</v>
      </c>
      <c r="H329" s="57">
        <v>0</v>
      </c>
      <c r="I329" s="57">
        <v>0</v>
      </c>
      <c r="J329" s="57">
        <v>0</v>
      </c>
      <c r="K329" s="57">
        <v>6678407469</v>
      </c>
      <c r="L329" s="57">
        <f t="shared" si="547"/>
        <v>-6678407469</v>
      </c>
      <c r="M329" s="58">
        <f>+F329+L329</f>
        <v>209486194907</v>
      </c>
      <c r="N329" s="59">
        <f t="shared" si="562"/>
        <v>2.0434904134311128E-2</v>
      </c>
      <c r="O329" s="57">
        <v>0</v>
      </c>
      <c r="P329" s="58">
        <v>176164078409.70001</v>
      </c>
      <c r="Q329" s="57">
        <f t="shared" ref="Q329" si="572">M329-P329</f>
        <v>33322116497.299988</v>
      </c>
      <c r="R329" s="58">
        <v>133078913840.7</v>
      </c>
      <c r="S329" s="109">
        <f>+M329-R329</f>
        <v>76407281066.300003</v>
      </c>
      <c r="T329" s="57">
        <f>P329-R329</f>
        <v>43085164569.000015</v>
      </c>
      <c r="U329" s="58">
        <v>5631410061.54</v>
      </c>
      <c r="V329" s="57">
        <f t="shared" ref="V329" si="573">+R329-U329</f>
        <v>127447503779.16</v>
      </c>
      <c r="W329" s="58">
        <v>5589757561.54</v>
      </c>
      <c r="X329" s="60">
        <f t="shared" ref="X329" si="574">+U329-W329</f>
        <v>41652500</v>
      </c>
      <c r="Y329" s="61">
        <f t="shared" si="456"/>
        <v>0.63526340673560611</v>
      </c>
      <c r="Z329" s="61">
        <f t="shared" si="457"/>
        <v>2.688201035891662E-2</v>
      </c>
      <c r="AA329" s="61">
        <f t="shared" si="458"/>
        <v>2.6683178641062889E-2</v>
      </c>
      <c r="AB329" s="61">
        <f t="shared" si="515"/>
        <v>4.2316321188802235E-2</v>
      </c>
      <c r="AC329" s="62">
        <f t="shared" si="516"/>
        <v>0.99260353986926508</v>
      </c>
    </row>
    <row r="330" spans="1:29" ht="77.25" customHeight="1" x14ac:dyDescent="0.25">
      <c r="A330" s="46" t="s">
        <v>495</v>
      </c>
      <c r="B330" s="47" t="s">
        <v>42</v>
      </c>
      <c r="C330" s="47">
        <v>21</v>
      </c>
      <c r="D330" s="47" t="s">
        <v>39</v>
      </c>
      <c r="E330" s="48" t="s">
        <v>496</v>
      </c>
      <c r="F330" s="50">
        <f>+F331+F333</f>
        <v>20765102999</v>
      </c>
      <c r="G330" s="50">
        <f t="shared" ref="G330:K330" si="575">+G331+G333</f>
        <v>0</v>
      </c>
      <c r="H330" s="50">
        <f t="shared" si="575"/>
        <v>0</v>
      </c>
      <c r="I330" s="50">
        <f t="shared" si="575"/>
        <v>0</v>
      </c>
      <c r="J330" s="50">
        <f t="shared" si="575"/>
        <v>13899643112</v>
      </c>
      <c r="K330" s="50">
        <f t="shared" si="575"/>
        <v>13899643112</v>
      </c>
      <c r="L330" s="50">
        <f t="shared" si="547"/>
        <v>0</v>
      </c>
      <c r="M330" s="50">
        <f t="shared" ref="M330:X330" si="576">+M331+M333</f>
        <v>20765102999</v>
      </c>
      <c r="N330" s="50">
        <f t="shared" si="576"/>
        <v>2.0255887950613701E-3</v>
      </c>
      <c r="O330" s="50">
        <f t="shared" si="576"/>
        <v>0</v>
      </c>
      <c r="P330" s="50">
        <f t="shared" si="576"/>
        <v>7328935928</v>
      </c>
      <c r="Q330" s="50">
        <f t="shared" si="576"/>
        <v>13436167071</v>
      </c>
      <c r="R330" s="50">
        <f t="shared" si="576"/>
        <v>7328935928</v>
      </c>
      <c r="S330" s="50">
        <f t="shared" si="576"/>
        <v>13436167071</v>
      </c>
      <c r="T330" s="50">
        <f t="shared" si="576"/>
        <v>0</v>
      </c>
      <c r="U330" s="50">
        <f t="shared" si="576"/>
        <v>2620492801</v>
      </c>
      <c r="V330" s="50">
        <f t="shared" si="576"/>
        <v>4708443127</v>
      </c>
      <c r="W330" s="50">
        <f t="shared" si="576"/>
        <v>2546217717</v>
      </c>
      <c r="X330" s="50">
        <f t="shared" si="576"/>
        <v>74275084</v>
      </c>
      <c r="Y330" s="52">
        <f t="shared" si="456"/>
        <v>0.35294483867250476</v>
      </c>
      <c r="Z330" s="52">
        <f t="shared" si="457"/>
        <v>0.12619695655380073</v>
      </c>
      <c r="AA330" s="52">
        <f t="shared" si="458"/>
        <v>0.12262003791277222</v>
      </c>
      <c r="AB330" s="52">
        <f t="shared" si="515"/>
        <v>0.35755433349996674</v>
      </c>
      <c r="AC330" s="53">
        <f t="shared" si="516"/>
        <v>0.97165606256515724</v>
      </c>
    </row>
    <row r="331" spans="1:29" ht="42" customHeight="1" x14ac:dyDescent="0.25">
      <c r="A331" s="46" t="s">
        <v>499</v>
      </c>
      <c r="B331" s="47" t="s">
        <v>42</v>
      </c>
      <c r="C331" s="47">
        <v>21</v>
      </c>
      <c r="D331" s="47" t="s">
        <v>39</v>
      </c>
      <c r="E331" s="284" t="s">
        <v>393</v>
      </c>
      <c r="F331" s="50">
        <f>+F332</f>
        <v>19574067866</v>
      </c>
      <c r="G331" s="50">
        <f t="shared" ref="G331:M331" si="577">+G332</f>
        <v>0</v>
      </c>
      <c r="H331" s="50">
        <f t="shared" si="577"/>
        <v>0</v>
      </c>
      <c r="I331" s="50">
        <f t="shared" si="577"/>
        <v>0</v>
      </c>
      <c r="J331" s="50">
        <f t="shared" si="577"/>
        <v>0</v>
      </c>
      <c r="K331" s="50">
        <f t="shared" si="577"/>
        <v>13899643112</v>
      </c>
      <c r="L331" s="50">
        <f t="shared" si="547"/>
        <v>-13899643112</v>
      </c>
      <c r="M331" s="50">
        <f t="shared" si="577"/>
        <v>5674424754</v>
      </c>
      <c r="N331" s="51">
        <f t="shared" ref="N331:N346" si="578">M331/$M$347</f>
        <v>5.5352729050632684E-4</v>
      </c>
      <c r="O331" s="50">
        <f t="shared" ref="O331:X331" si="579">+O332</f>
        <v>0</v>
      </c>
      <c r="P331" s="50">
        <f t="shared" si="579"/>
        <v>5584667223</v>
      </c>
      <c r="Q331" s="50">
        <f t="shared" si="579"/>
        <v>89757531</v>
      </c>
      <c r="R331" s="50">
        <f t="shared" si="579"/>
        <v>5584667223</v>
      </c>
      <c r="S331" s="50">
        <f t="shared" si="579"/>
        <v>89757531</v>
      </c>
      <c r="T331" s="50">
        <f t="shared" si="579"/>
        <v>0</v>
      </c>
      <c r="U331" s="50">
        <f t="shared" si="579"/>
        <v>2620492801</v>
      </c>
      <c r="V331" s="50">
        <f t="shared" si="579"/>
        <v>2964174422</v>
      </c>
      <c r="W331" s="50">
        <f t="shared" si="579"/>
        <v>2546217717</v>
      </c>
      <c r="X331" s="50">
        <f t="shared" si="579"/>
        <v>74275084</v>
      </c>
      <c r="Y331" s="52">
        <f t="shared" ref="Y331:Y346" si="580">+R331/M331</f>
        <v>0.98418209159673353</v>
      </c>
      <c r="Z331" s="52">
        <f t="shared" ref="Z331:Z346" si="581">+U331/M331</f>
        <v>0.46180765709383481</v>
      </c>
      <c r="AA331" s="52">
        <f t="shared" ref="AA331:AA347" si="582">+W331/M331</f>
        <v>0.44871820975423582</v>
      </c>
      <c r="AB331" s="52">
        <f t="shared" si="515"/>
        <v>0.46922989255433384</v>
      </c>
      <c r="AC331" s="53">
        <f t="shared" si="516"/>
        <v>0.97165606256515724</v>
      </c>
    </row>
    <row r="332" spans="1:29" ht="42" customHeight="1" x14ac:dyDescent="0.25">
      <c r="A332" s="54" t="s">
        <v>500</v>
      </c>
      <c r="B332" s="116" t="s">
        <v>42</v>
      </c>
      <c r="C332" s="55">
        <v>21</v>
      </c>
      <c r="D332" s="55" t="s">
        <v>39</v>
      </c>
      <c r="E332" s="69" t="s">
        <v>262</v>
      </c>
      <c r="F332" s="57">
        <v>19574067866</v>
      </c>
      <c r="G332" s="57">
        <v>0</v>
      </c>
      <c r="H332" s="57">
        <v>0</v>
      </c>
      <c r="I332" s="57">
        <v>0</v>
      </c>
      <c r="J332" s="57">
        <v>0</v>
      </c>
      <c r="K332" s="57">
        <v>13899643112</v>
      </c>
      <c r="L332" s="57">
        <f t="shared" si="547"/>
        <v>-13899643112</v>
      </c>
      <c r="M332" s="58">
        <f>+F332+L332</f>
        <v>5674424754</v>
      </c>
      <c r="N332" s="59">
        <f t="shared" si="578"/>
        <v>5.5352729050632684E-4</v>
      </c>
      <c r="O332" s="57">
        <v>0</v>
      </c>
      <c r="P332" s="58">
        <v>5584667223</v>
      </c>
      <c r="Q332" s="57">
        <f t="shared" ref="Q332" si="583">M332-P332</f>
        <v>89757531</v>
      </c>
      <c r="R332" s="58">
        <v>5584667223</v>
      </c>
      <c r="S332" s="57">
        <f>+M332-R332</f>
        <v>89757531</v>
      </c>
      <c r="T332" s="57">
        <f>P332-R332</f>
        <v>0</v>
      </c>
      <c r="U332" s="58">
        <v>2620492801</v>
      </c>
      <c r="V332" s="57">
        <f>+R332-U332</f>
        <v>2964174422</v>
      </c>
      <c r="W332" s="58">
        <v>2546217717</v>
      </c>
      <c r="X332" s="60">
        <f t="shared" ref="X332" si="584">+U332-W332</f>
        <v>74275084</v>
      </c>
      <c r="Y332" s="61">
        <f t="shared" si="580"/>
        <v>0.98418209159673353</v>
      </c>
      <c r="Z332" s="61">
        <f t="shared" si="581"/>
        <v>0.46180765709383481</v>
      </c>
      <c r="AA332" s="61">
        <f t="shared" si="582"/>
        <v>0.44871820975423582</v>
      </c>
      <c r="AB332" s="61">
        <f t="shared" si="515"/>
        <v>0.46922989255433384</v>
      </c>
      <c r="AC332" s="62">
        <f t="shared" si="516"/>
        <v>0.97165606256515724</v>
      </c>
    </row>
    <row r="333" spans="1:29" ht="42" customHeight="1" x14ac:dyDescent="0.25">
      <c r="A333" s="46" t="s">
        <v>497</v>
      </c>
      <c r="B333" s="47" t="s">
        <v>42</v>
      </c>
      <c r="C333" s="47">
        <v>21</v>
      </c>
      <c r="D333" s="47" t="s">
        <v>39</v>
      </c>
      <c r="E333" s="284" t="s">
        <v>390</v>
      </c>
      <c r="F333" s="50">
        <f>+F334</f>
        <v>1191035133</v>
      </c>
      <c r="G333" s="50">
        <f t="shared" ref="G333:M333" si="585">+G334</f>
        <v>0</v>
      </c>
      <c r="H333" s="50">
        <f t="shared" si="585"/>
        <v>0</v>
      </c>
      <c r="I333" s="50">
        <f t="shared" si="585"/>
        <v>0</v>
      </c>
      <c r="J333" s="50">
        <f t="shared" si="585"/>
        <v>13899643112</v>
      </c>
      <c r="K333" s="50">
        <f t="shared" si="585"/>
        <v>0</v>
      </c>
      <c r="L333" s="50">
        <f t="shared" si="547"/>
        <v>13899643112</v>
      </c>
      <c r="M333" s="50">
        <f t="shared" si="585"/>
        <v>15090678245</v>
      </c>
      <c r="N333" s="51">
        <f t="shared" si="578"/>
        <v>1.4720615045550433E-3</v>
      </c>
      <c r="O333" s="50">
        <f t="shared" ref="O333:X333" si="586">+O334</f>
        <v>0</v>
      </c>
      <c r="P333" s="50">
        <f t="shared" si="586"/>
        <v>1744268705</v>
      </c>
      <c r="Q333" s="50">
        <f t="shared" si="586"/>
        <v>13346409540</v>
      </c>
      <c r="R333" s="50">
        <f t="shared" si="586"/>
        <v>1744268705</v>
      </c>
      <c r="S333" s="50">
        <f t="shared" si="586"/>
        <v>13346409540</v>
      </c>
      <c r="T333" s="50">
        <f t="shared" si="586"/>
        <v>0</v>
      </c>
      <c r="U333" s="50">
        <f t="shared" si="586"/>
        <v>0</v>
      </c>
      <c r="V333" s="50">
        <f t="shared" si="586"/>
        <v>1744268705</v>
      </c>
      <c r="W333" s="50">
        <f t="shared" si="586"/>
        <v>0</v>
      </c>
      <c r="X333" s="50">
        <f t="shared" si="586"/>
        <v>0</v>
      </c>
      <c r="Y333" s="52">
        <f t="shared" si="580"/>
        <v>0.11558583893192005</v>
      </c>
      <c r="Z333" s="52">
        <f t="shared" si="581"/>
        <v>0</v>
      </c>
      <c r="AA333" s="52">
        <f t="shared" si="582"/>
        <v>0</v>
      </c>
      <c r="AB333" s="52">
        <f t="shared" si="515"/>
        <v>0</v>
      </c>
      <c r="AC333" s="53" t="s">
        <v>41</v>
      </c>
    </row>
    <row r="334" spans="1:29" ht="42" customHeight="1" x14ac:dyDescent="0.25">
      <c r="A334" s="54" t="s">
        <v>498</v>
      </c>
      <c r="B334" s="116" t="s">
        <v>42</v>
      </c>
      <c r="C334" s="55">
        <v>21</v>
      </c>
      <c r="D334" s="55" t="s">
        <v>39</v>
      </c>
      <c r="E334" s="69" t="s">
        <v>262</v>
      </c>
      <c r="F334" s="57">
        <v>1191035133</v>
      </c>
      <c r="G334" s="57">
        <v>0</v>
      </c>
      <c r="H334" s="57">
        <v>0</v>
      </c>
      <c r="I334" s="57">
        <v>0</v>
      </c>
      <c r="J334" s="57">
        <v>13899643112</v>
      </c>
      <c r="K334" s="57">
        <v>0</v>
      </c>
      <c r="L334" s="57">
        <f t="shared" si="547"/>
        <v>13899643112</v>
      </c>
      <c r="M334" s="58">
        <f>+F334+L334</f>
        <v>15090678245</v>
      </c>
      <c r="N334" s="59">
        <f t="shared" si="578"/>
        <v>1.4720615045550433E-3</v>
      </c>
      <c r="O334" s="57">
        <v>0</v>
      </c>
      <c r="P334" s="58">
        <v>1744268705</v>
      </c>
      <c r="Q334" s="57">
        <f t="shared" ref="Q334" si="587">M334-P334</f>
        <v>13346409540</v>
      </c>
      <c r="R334" s="58">
        <v>1744268705</v>
      </c>
      <c r="S334" s="57">
        <f>+M334-R334</f>
        <v>13346409540</v>
      </c>
      <c r="T334" s="57">
        <f>P334-R334</f>
        <v>0</v>
      </c>
      <c r="U334" s="58">
        <v>0</v>
      </c>
      <c r="V334" s="57">
        <f>+R334-U334</f>
        <v>1744268705</v>
      </c>
      <c r="W334" s="58">
        <v>0</v>
      </c>
      <c r="X334" s="60">
        <f t="shared" ref="X334" si="588">+U334-W334</f>
        <v>0</v>
      </c>
      <c r="Y334" s="61">
        <f t="shared" si="580"/>
        <v>0.11558583893192005</v>
      </c>
      <c r="Z334" s="61">
        <f t="shared" si="581"/>
        <v>0</v>
      </c>
      <c r="AA334" s="61">
        <f t="shared" si="582"/>
        <v>0</v>
      </c>
      <c r="AB334" s="61">
        <f t="shared" si="515"/>
        <v>0</v>
      </c>
      <c r="AC334" s="62" t="s">
        <v>41</v>
      </c>
    </row>
    <row r="335" spans="1:29" ht="69.75" customHeight="1" x14ac:dyDescent="0.25">
      <c r="A335" s="46" t="s">
        <v>501</v>
      </c>
      <c r="B335" s="115" t="s">
        <v>38</v>
      </c>
      <c r="C335" s="47">
        <v>10</v>
      </c>
      <c r="D335" s="47" t="s">
        <v>39</v>
      </c>
      <c r="E335" s="105" t="s">
        <v>502</v>
      </c>
      <c r="F335" s="50">
        <f t="shared" ref="F335:U337" si="589">+F336</f>
        <v>8350000000</v>
      </c>
      <c r="G335" s="50">
        <f t="shared" si="589"/>
        <v>0</v>
      </c>
      <c r="H335" s="50">
        <f t="shared" si="589"/>
        <v>0</v>
      </c>
      <c r="I335" s="50">
        <f t="shared" si="589"/>
        <v>0</v>
      </c>
      <c r="J335" s="50">
        <f t="shared" si="589"/>
        <v>0</v>
      </c>
      <c r="K335" s="50">
        <f t="shared" si="589"/>
        <v>0</v>
      </c>
      <c r="L335" s="50">
        <f t="shared" si="547"/>
        <v>0</v>
      </c>
      <c r="M335" s="50">
        <f t="shared" si="589"/>
        <v>8350000000</v>
      </c>
      <c r="N335" s="51">
        <f t="shared" si="578"/>
        <v>8.1452359950138294E-4</v>
      </c>
      <c r="O335" s="50">
        <f t="shared" si="589"/>
        <v>0</v>
      </c>
      <c r="P335" s="50">
        <f t="shared" si="589"/>
        <v>7264992408.8400002</v>
      </c>
      <c r="Q335" s="50">
        <f t="shared" si="589"/>
        <v>1085007591.1599998</v>
      </c>
      <c r="R335" s="50">
        <f t="shared" si="589"/>
        <v>6033214066.7299995</v>
      </c>
      <c r="S335" s="50">
        <f t="shared" si="589"/>
        <v>2316785933.2700005</v>
      </c>
      <c r="T335" s="50">
        <f t="shared" si="589"/>
        <v>1231778342.1100006</v>
      </c>
      <c r="U335" s="50">
        <f t="shared" si="589"/>
        <v>4640607644.7299995</v>
      </c>
      <c r="V335" s="50">
        <f t="shared" ref="V335:X337" si="590">+V336</f>
        <v>1392606422</v>
      </c>
      <c r="W335" s="50">
        <f t="shared" si="590"/>
        <v>4588782644.7299995</v>
      </c>
      <c r="X335" s="50">
        <f t="shared" si="590"/>
        <v>51825000</v>
      </c>
      <c r="Y335" s="52">
        <f t="shared" si="580"/>
        <v>0.72254060679401189</v>
      </c>
      <c r="Z335" s="52">
        <f t="shared" si="581"/>
        <v>0.55576139457844309</v>
      </c>
      <c r="AA335" s="52">
        <f t="shared" si="582"/>
        <v>0.54955480775209575</v>
      </c>
      <c r="AB335" s="52">
        <f t="shared" si="515"/>
        <v>0.76917669311959413</v>
      </c>
      <c r="AC335" s="53">
        <f t="shared" si="516"/>
        <v>0.98883228146666224</v>
      </c>
    </row>
    <row r="336" spans="1:29" ht="78.75" customHeight="1" x14ac:dyDescent="0.25">
      <c r="A336" s="46" t="s">
        <v>503</v>
      </c>
      <c r="B336" s="115" t="s">
        <v>38</v>
      </c>
      <c r="C336" s="47">
        <v>10</v>
      </c>
      <c r="D336" s="47" t="s">
        <v>39</v>
      </c>
      <c r="E336" s="105" t="s">
        <v>258</v>
      </c>
      <c r="F336" s="50">
        <f t="shared" si="589"/>
        <v>8350000000</v>
      </c>
      <c r="G336" s="50">
        <f t="shared" si="589"/>
        <v>0</v>
      </c>
      <c r="H336" s="50">
        <f t="shared" si="589"/>
        <v>0</v>
      </c>
      <c r="I336" s="50">
        <f t="shared" si="589"/>
        <v>0</v>
      </c>
      <c r="J336" s="50">
        <f t="shared" si="589"/>
        <v>0</v>
      </c>
      <c r="K336" s="50">
        <f t="shared" si="589"/>
        <v>0</v>
      </c>
      <c r="L336" s="50">
        <f t="shared" si="547"/>
        <v>0</v>
      </c>
      <c r="M336" s="50">
        <f t="shared" si="589"/>
        <v>8350000000</v>
      </c>
      <c r="N336" s="51">
        <f t="shared" si="578"/>
        <v>8.1452359950138294E-4</v>
      </c>
      <c r="O336" s="50">
        <f t="shared" si="589"/>
        <v>0</v>
      </c>
      <c r="P336" s="50">
        <f t="shared" si="589"/>
        <v>7264992408.8400002</v>
      </c>
      <c r="Q336" s="50">
        <f t="shared" si="589"/>
        <v>1085007591.1599998</v>
      </c>
      <c r="R336" s="50">
        <f t="shared" si="589"/>
        <v>6033214066.7299995</v>
      </c>
      <c r="S336" s="50">
        <f t="shared" si="589"/>
        <v>2316785933.2700005</v>
      </c>
      <c r="T336" s="50">
        <f t="shared" si="589"/>
        <v>1231778342.1100006</v>
      </c>
      <c r="U336" s="50">
        <f t="shared" si="589"/>
        <v>4640607644.7299995</v>
      </c>
      <c r="V336" s="50">
        <f t="shared" si="590"/>
        <v>1392606422</v>
      </c>
      <c r="W336" s="50">
        <f t="shared" si="590"/>
        <v>4588782644.7299995</v>
      </c>
      <c r="X336" s="50">
        <f t="shared" si="590"/>
        <v>51825000</v>
      </c>
      <c r="Y336" s="52">
        <f t="shared" si="580"/>
        <v>0.72254060679401189</v>
      </c>
      <c r="Z336" s="52">
        <f t="shared" si="581"/>
        <v>0.55576139457844309</v>
      </c>
      <c r="AA336" s="52">
        <f t="shared" si="582"/>
        <v>0.54955480775209575</v>
      </c>
      <c r="AB336" s="52">
        <f t="shared" si="515"/>
        <v>0.76917669311959413</v>
      </c>
      <c r="AC336" s="53">
        <f t="shared" si="516"/>
        <v>0.98883228146666224</v>
      </c>
    </row>
    <row r="337" spans="1:29" ht="60" customHeight="1" x14ac:dyDescent="0.25">
      <c r="A337" s="46" t="s">
        <v>504</v>
      </c>
      <c r="B337" s="115" t="s">
        <v>38</v>
      </c>
      <c r="C337" s="47">
        <v>10</v>
      </c>
      <c r="D337" s="47" t="s">
        <v>39</v>
      </c>
      <c r="E337" s="105" t="s">
        <v>505</v>
      </c>
      <c r="F337" s="50">
        <f t="shared" si="589"/>
        <v>8350000000</v>
      </c>
      <c r="G337" s="50">
        <f t="shared" si="589"/>
        <v>0</v>
      </c>
      <c r="H337" s="50">
        <f t="shared" si="589"/>
        <v>0</v>
      </c>
      <c r="I337" s="50">
        <f t="shared" si="589"/>
        <v>0</v>
      </c>
      <c r="J337" s="50">
        <f t="shared" si="589"/>
        <v>0</v>
      </c>
      <c r="K337" s="50">
        <f t="shared" si="589"/>
        <v>0</v>
      </c>
      <c r="L337" s="50">
        <f t="shared" si="547"/>
        <v>0</v>
      </c>
      <c r="M337" s="50">
        <f t="shared" si="589"/>
        <v>8350000000</v>
      </c>
      <c r="N337" s="51">
        <f t="shared" si="578"/>
        <v>8.1452359950138294E-4</v>
      </c>
      <c r="O337" s="50">
        <f t="shared" si="589"/>
        <v>0</v>
      </c>
      <c r="P337" s="50">
        <f t="shared" si="589"/>
        <v>7264992408.8400002</v>
      </c>
      <c r="Q337" s="50">
        <f t="shared" si="589"/>
        <v>1085007591.1599998</v>
      </c>
      <c r="R337" s="50">
        <f t="shared" si="589"/>
        <v>6033214066.7299995</v>
      </c>
      <c r="S337" s="50">
        <f t="shared" si="589"/>
        <v>2316785933.2700005</v>
      </c>
      <c r="T337" s="50">
        <f t="shared" si="589"/>
        <v>1231778342.1100006</v>
      </c>
      <c r="U337" s="50">
        <f t="shared" si="589"/>
        <v>4640607644.7299995</v>
      </c>
      <c r="V337" s="50">
        <f t="shared" si="590"/>
        <v>1392606422</v>
      </c>
      <c r="W337" s="50">
        <f t="shared" si="590"/>
        <v>4588782644.7299995</v>
      </c>
      <c r="X337" s="50">
        <f t="shared" si="590"/>
        <v>51825000</v>
      </c>
      <c r="Y337" s="52">
        <f t="shared" si="580"/>
        <v>0.72254060679401189</v>
      </c>
      <c r="Z337" s="52">
        <f t="shared" si="581"/>
        <v>0.55576139457844309</v>
      </c>
      <c r="AA337" s="52">
        <f t="shared" si="582"/>
        <v>0.54955480775209575</v>
      </c>
      <c r="AB337" s="52">
        <f t="shared" si="515"/>
        <v>0.76917669311959413</v>
      </c>
      <c r="AC337" s="53">
        <f t="shared" si="516"/>
        <v>0.98883228146666224</v>
      </c>
    </row>
    <row r="338" spans="1:29" ht="42" customHeight="1" x14ac:dyDescent="0.25">
      <c r="A338" s="54" t="s">
        <v>506</v>
      </c>
      <c r="B338" s="116" t="s">
        <v>38</v>
      </c>
      <c r="C338" s="55">
        <v>10</v>
      </c>
      <c r="D338" s="55" t="s">
        <v>39</v>
      </c>
      <c r="E338" s="69" t="s">
        <v>262</v>
      </c>
      <c r="F338" s="57">
        <v>8350000000</v>
      </c>
      <c r="G338" s="57">
        <v>0</v>
      </c>
      <c r="H338" s="57">
        <v>0</v>
      </c>
      <c r="I338" s="57">
        <v>0</v>
      </c>
      <c r="J338" s="57">
        <v>0</v>
      </c>
      <c r="K338" s="57">
        <v>0</v>
      </c>
      <c r="L338" s="57">
        <f t="shared" si="547"/>
        <v>0</v>
      </c>
      <c r="M338" s="58">
        <f>+F338+L338</f>
        <v>8350000000</v>
      </c>
      <c r="N338" s="59">
        <f t="shared" si="578"/>
        <v>8.1452359950138294E-4</v>
      </c>
      <c r="O338" s="57">
        <v>0</v>
      </c>
      <c r="P338" s="58">
        <v>7264992408.8400002</v>
      </c>
      <c r="Q338" s="57">
        <f t="shared" ref="Q338" si="591">M338-P338</f>
        <v>1085007591.1599998</v>
      </c>
      <c r="R338" s="58">
        <v>6033214066.7299995</v>
      </c>
      <c r="S338" s="109">
        <f>+M338-R338</f>
        <v>2316785933.2700005</v>
      </c>
      <c r="T338" s="57">
        <f>P338-R338</f>
        <v>1231778342.1100006</v>
      </c>
      <c r="U338" s="57">
        <v>4640607644.7299995</v>
      </c>
      <c r="V338" s="57">
        <f>+R338-U338</f>
        <v>1392606422</v>
      </c>
      <c r="W338" s="57">
        <v>4588782644.7299995</v>
      </c>
      <c r="X338" s="60">
        <f t="shared" ref="X338" si="592">+U338-W338</f>
        <v>51825000</v>
      </c>
      <c r="Y338" s="61">
        <f t="shared" si="580"/>
        <v>0.72254060679401189</v>
      </c>
      <c r="Z338" s="61">
        <f t="shared" si="581"/>
        <v>0.55576139457844309</v>
      </c>
      <c r="AA338" s="61">
        <f t="shared" si="582"/>
        <v>0.54955480775209575</v>
      </c>
      <c r="AB338" s="61">
        <f t="shared" si="515"/>
        <v>0.76917669311959413</v>
      </c>
      <c r="AC338" s="62">
        <f t="shared" si="516"/>
        <v>0.98883228146666224</v>
      </c>
    </row>
    <row r="339" spans="1:29" ht="79.5" customHeight="1" x14ac:dyDescent="0.25">
      <c r="A339" s="46" t="s">
        <v>507</v>
      </c>
      <c r="B339" s="115" t="s">
        <v>38</v>
      </c>
      <c r="C339" s="47">
        <v>10</v>
      </c>
      <c r="D339" s="47" t="s">
        <v>39</v>
      </c>
      <c r="E339" s="105" t="s">
        <v>508</v>
      </c>
      <c r="F339" s="50">
        <f t="shared" ref="F339:U341" si="593">+F340</f>
        <v>2050000000</v>
      </c>
      <c r="G339" s="50">
        <f t="shared" si="593"/>
        <v>0</v>
      </c>
      <c r="H339" s="50">
        <f t="shared" si="593"/>
        <v>0</v>
      </c>
      <c r="I339" s="50">
        <f t="shared" si="593"/>
        <v>0</v>
      </c>
      <c r="J339" s="50">
        <f t="shared" si="593"/>
        <v>0</v>
      </c>
      <c r="K339" s="50">
        <f t="shared" si="593"/>
        <v>0</v>
      </c>
      <c r="L339" s="50">
        <f t="shared" si="547"/>
        <v>0</v>
      </c>
      <c r="M339" s="50">
        <f t="shared" si="593"/>
        <v>2050000000</v>
      </c>
      <c r="N339" s="51">
        <f t="shared" si="578"/>
        <v>1.9997285975782456E-4</v>
      </c>
      <c r="O339" s="50">
        <f t="shared" si="593"/>
        <v>0</v>
      </c>
      <c r="P339" s="50">
        <f t="shared" si="593"/>
        <v>1948133266</v>
      </c>
      <c r="Q339" s="50">
        <f t="shared" si="593"/>
        <v>101866734</v>
      </c>
      <c r="R339" s="50">
        <f t="shared" si="593"/>
        <v>1589390109.1199999</v>
      </c>
      <c r="S339" s="50">
        <f t="shared" si="593"/>
        <v>460609890.88000011</v>
      </c>
      <c r="T339" s="50">
        <f t="shared" si="593"/>
        <v>358743156.88000011</v>
      </c>
      <c r="U339" s="50">
        <f t="shared" si="593"/>
        <v>765906858.12</v>
      </c>
      <c r="V339" s="50">
        <f t="shared" ref="T339:X341" si="594">+V340</f>
        <v>823483250.99999988</v>
      </c>
      <c r="W339" s="50">
        <f t="shared" si="594"/>
        <v>762861858.12</v>
      </c>
      <c r="X339" s="50">
        <f t="shared" si="594"/>
        <v>3045000</v>
      </c>
      <c r="Y339" s="52">
        <f t="shared" si="580"/>
        <v>0.77531224835121948</v>
      </c>
      <c r="Z339" s="52">
        <f t="shared" si="581"/>
        <v>0.37361310152195121</v>
      </c>
      <c r="AA339" s="52">
        <f t="shared" si="582"/>
        <v>0.37212773566829266</v>
      </c>
      <c r="AB339" s="52">
        <f t="shared" si="515"/>
        <v>0.48188726840892504</v>
      </c>
      <c r="AC339" s="53">
        <f t="shared" si="516"/>
        <v>0.99602432075425684</v>
      </c>
    </row>
    <row r="340" spans="1:29" ht="79.5" customHeight="1" x14ac:dyDescent="0.25">
      <c r="A340" s="46" t="s">
        <v>509</v>
      </c>
      <c r="B340" s="115" t="s">
        <v>38</v>
      </c>
      <c r="C340" s="47">
        <v>10</v>
      </c>
      <c r="D340" s="47" t="s">
        <v>39</v>
      </c>
      <c r="E340" s="105" t="s">
        <v>258</v>
      </c>
      <c r="F340" s="50">
        <f t="shared" si="593"/>
        <v>2050000000</v>
      </c>
      <c r="G340" s="50">
        <f t="shared" si="593"/>
        <v>0</v>
      </c>
      <c r="H340" s="50">
        <f t="shared" si="593"/>
        <v>0</v>
      </c>
      <c r="I340" s="50">
        <f t="shared" si="593"/>
        <v>0</v>
      </c>
      <c r="J340" s="50">
        <f t="shared" si="593"/>
        <v>0</v>
      </c>
      <c r="K340" s="50">
        <f t="shared" si="593"/>
        <v>0</v>
      </c>
      <c r="L340" s="50">
        <f t="shared" si="547"/>
        <v>0</v>
      </c>
      <c r="M340" s="50">
        <f t="shared" si="593"/>
        <v>2050000000</v>
      </c>
      <c r="N340" s="51">
        <f t="shared" si="578"/>
        <v>1.9997285975782456E-4</v>
      </c>
      <c r="O340" s="50">
        <f t="shared" si="593"/>
        <v>0</v>
      </c>
      <c r="P340" s="50">
        <f t="shared" si="593"/>
        <v>1948133266</v>
      </c>
      <c r="Q340" s="50">
        <f t="shared" si="593"/>
        <v>101866734</v>
      </c>
      <c r="R340" s="50">
        <f t="shared" si="593"/>
        <v>1589390109.1199999</v>
      </c>
      <c r="S340" s="50">
        <f t="shared" si="593"/>
        <v>460609890.88000011</v>
      </c>
      <c r="T340" s="50">
        <f t="shared" si="594"/>
        <v>358743156.88000011</v>
      </c>
      <c r="U340" s="50">
        <f t="shared" si="593"/>
        <v>765906858.12</v>
      </c>
      <c r="V340" s="50">
        <f t="shared" si="594"/>
        <v>823483250.99999988</v>
      </c>
      <c r="W340" s="50">
        <f t="shared" si="594"/>
        <v>762861858.12</v>
      </c>
      <c r="X340" s="50">
        <f t="shared" si="594"/>
        <v>3045000</v>
      </c>
      <c r="Y340" s="52">
        <f t="shared" si="580"/>
        <v>0.77531224835121948</v>
      </c>
      <c r="Z340" s="52">
        <f t="shared" si="581"/>
        <v>0.37361310152195121</v>
      </c>
      <c r="AA340" s="52">
        <f t="shared" si="582"/>
        <v>0.37212773566829266</v>
      </c>
      <c r="AB340" s="52">
        <f t="shared" si="515"/>
        <v>0.48188726840892504</v>
      </c>
      <c r="AC340" s="53">
        <f t="shared" si="516"/>
        <v>0.99602432075425684</v>
      </c>
    </row>
    <row r="341" spans="1:29" ht="42" customHeight="1" x14ac:dyDescent="0.25">
      <c r="A341" s="46" t="s">
        <v>510</v>
      </c>
      <c r="B341" s="115" t="s">
        <v>38</v>
      </c>
      <c r="C341" s="47">
        <v>10</v>
      </c>
      <c r="D341" s="47" t="s">
        <v>39</v>
      </c>
      <c r="E341" s="105" t="s">
        <v>511</v>
      </c>
      <c r="F341" s="50">
        <f t="shared" si="593"/>
        <v>2050000000</v>
      </c>
      <c r="G341" s="50">
        <f t="shared" si="593"/>
        <v>0</v>
      </c>
      <c r="H341" s="50">
        <f t="shared" si="593"/>
        <v>0</v>
      </c>
      <c r="I341" s="50">
        <f t="shared" si="593"/>
        <v>0</v>
      </c>
      <c r="J341" s="50">
        <f t="shared" si="593"/>
        <v>0</v>
      </c>
      <c r="K341" s="50">
        <f t="shared" si="593"/>
        <v>0</v>
      </c>
      <c r="L341" s="50">
        <f t="shared" si="547"/>
        <v>0</v>
      </c>
      <c r="M341" s="50">
        <f t="shared" si="593"/>
        <v>2050000000</v>
      </c>
      <c r="N341" s="51">
        <f t="shared" si="578"/>
        <v>1.9997285975782456E-4</v>
      </c>
      <c r="O341" s="50">
        <f t="shared" si="593"/>
        <v>0</v>
      </c>
      <c r="P341" s="50">
        <f t="shared" si="593"/>
        <v>1948133266</v>
      </c>
      <c r="Q341" s="50">
        <f t="shared" si="593"/>
        <v>101866734</v>
      </c>
      <c r="R341" s="50">
        <f t="shared" si="593"/>
        <v>1589390109.1199999</v>
      </c>
      <c r="S341" s="50">
        <f t="shared" si="593"/>
        <v>460609890.88000011</v>
      </c>
      <c r="T341" s="50">
        <f t="shared" si="594"/>
        <v>358743156.88000011</v>
      </c>
      <c r="U341" s="50">
        <f t="shared" si="593"/>
        <v>765906858.12</v>
      </c>
      <c r="V341" s="50">
        <f t="shared" si="594"/>
        <v>823483250.99999988</v>
      </c>
      <c r="W341" s="50">
        <f t="shared" si="594"/>
        <v>762861858.12</v>
      </c>
      <c r="X341" s="50">
        <f t="shared" si="594"/>
        <v>3045000</v>
      </c>
      <c r="Y341" s="52">
        <f t="shared" si="580"/>
        <v>0.77531224835121948</v>
      </c>
      <c r="Z341" s="52">
        <f t="shared" si="581"/>
        <v>0.37361310152195121</v>
      </c>
      <c r="AA341" s="52">
        <f t="shared" si="582"/>
        <v>0.37212773566829266</v>
      </c>
      <c r="AB341" s="52">
        <f t="shared" si="515"/>
        <v>0.48188726840892504</v>
      </c>
      <c r="AC341" s="53">
        <f t="shared" si="516"/>
        <v>0.99602432075425684</v>
      </c>
    </row>
    <row r="342" spans="1:29" ht="42" customHeight="1" x14ac:dyDescent="0.25">
      <c r="A342" s="54" t="s">
        <v>512</v>
      </c>
      <c r="B342" s="116" t="s">
        <v>38</v>
      </c>
      <c r="C342" s="55">
        <v>10</v>
      </c>
      <c r="D342" s="55" t="s">
        <v>39</v>
      </c>
      <c r="E342" s="69" t="s">
        <v>262</v>
      </c>
      <c r="F342" s="57">
        <v>2050000000</v>
      </c>
      <c r="G342" s="57">
        <v>0</v>
      </c>
      <c r="H342" s="57">
        <v>0</v>
      </c>
      <c r="I342" s="57">
        <v>0</v>
      </c>
      <c r="J342" s="57">
        <v>0</v>
      </c>
      <c r="K342" s="57">
        <v>0</v>
      </c>
      <c r="L342" s="57">
        <f t="shared" si="547"/>
        <v>0</v>
      </c>
      <c r="M342" s="58">
        <f>+F342+L342</f>
        <v>2050000000</v>
      </c>
      <c r="N342" s="59">
        <f t="shared" si="578"/>
        <v>1.9997285975782456E-4</v>
      </c>
      <c r="O342" s="57">
        <v>0</v>
      </c>
      <c r="P342" s="57">
        <v>1948133266</v>
      </c>
      <c r="Q342" s="57">
        <f t="shared" ref="Q342" si="595">M342-P342</f>
        <v>101866734</v>
      </c>
      <c r="R342" s="57">
        <v>1589390109.1199999</v>
      </c>
      <c r="S342" s="109">
        <f>+M342-R342</f>
        <v>460609890.88000011</v>
      </c>
      <c r="T342" s="57">
        <f>P342-R342</f>
        <v>358743156.88000011</v>
      </c>
      <c r="U342" s="57">
        <v>765906858.12</v>
      </c>
      <c r="V342" s="57">
        <f>+R342-U342</f>
        <v>823483250.99999988</v>
      </c>
      <c r="W342" s="57">
        <v>762861858.12</v>
      </c>
      <c r="X342" s="60">
        <f t="shared" ref="X342" si="596">+U342-W342</f>
        <v>3045000</v>
      </c>
      <c r="Y342" s="61">
        <f t="shared" si="580"/>
        <v>0.77531224835121948</v>
      </c>
      <c r="Z342" s="61">
        <f t="shared" si="581"/>
        <v>0.37361310152195121</v>
      </c>
      <c r="AA342" s="61">
        <f t="shared" si="582"/>
        <v>0.37212773566829266</v>
      </c>
      <c r="AB342" s="61">
        <f t="shared" si="515"/>
        <v>0.48188726840892504</v>
      </c>
      <c r="AC342" s="62">
        <f t="shared" si="516"/>
        <v>0.99602432075425684</v>
      </c>
    </row>
    <row r="343" spans="1:29" ht="88.5" customHeight="1" x14ac:dyDescent="0.25">
      <c r="A343" s="46" t="s">
        <v>513</v>
      </c>
      <c r="B343" s="115" t="s">
        <v>38</v>
      </c>
      <c r="C343" s="47">
        <v>10</v>
      </c>
      <c r="D343" s="47" t="s">
        <v>39</v>
      </c>
      <c r="E343" s="105" t="s">
        <v>514</v>
      </c>
      <c r="F343" s="50">
        <f t="shared" ref="F343:U345" si="597">+F344</f>
        <v>1000000000</v>
      </c>
      <c r="G343" s="50">
        <f t="shared" si="597"/>
        <v>0</v>
      </c>
      <c r="H343" s="50">
        <f t="shared" si="597"/>
        <v>0</v>
      </c>
      <c r="I343" s="50">
        <f t="shared" si="597"/>
        <v>0</v>
      </c>
      <c r="J343" s="50">
        <f t="shared" si="597"/>
        <v>0</v>
      </c>
      <c r="K343" s="50">
        <f t="shared" si="597"/>
        <v>0</v>
      </c>
      <c r="L343" s="50">
        <f t="shared" si="547"/>
        <v>0</v>
      </c>
      <c r="M343" s="50">
        <f t="shared" si="597"/>
        <v>1000000000</v>
      </c>
      <c r="N343" s="51">
        <f t="shared" si="578"/>
        <v>9.7547736467231485E-5</v>
      </c>
      <c r="O343" s="50">
        <f t="shared" si="597"/>
        <v>0</v>
      </c>
      <c r="P343" s="50">
        <f t="shared" si="597"/>
        <v>996769000</v>
      </c>
      <c r="Q343" s="50">
        <f t="shared" si="597"/>
        <v>3231000</v>
      </c>
      <c r="R343" s="50">
        <f t="shared" si="597"/>
        <v>996734354.60000002</v>
      </c>
      <c r="S343" s="50">
        <f t="shared" si="597"/>
        <v>3265645.3999999762</v>
      </c>
      <c r="T343" s="50">
        <f t="shared" si="597"/>
        <v>34645.399999976158</v>
      </c>
      <c r="U343" s="50">
        <f t="shared" si="597"/>
        <v>562925021.60000002</v>
      </c>
      <c r="V343" s="50">
        <f t="shared" ref="P343:X345" si="598">+V344</f>
        <v>433809333</v>
      </c>
      <c r="W343" s="50">
        <f t="shared" si="598"/>
        <v>489013021.60000002</v>
      </c>
      <c r="X343" s="50">
        <f t="shared" si="598"/>
        <v>73912000</v>
      </c>
      <c r="Y343" s="52">
        <f t="shared" si="580"/>
        <v>0.99673435460000004</v>
      </c>
      <c r="Z343" s="52">
        <f t="shared" si="581"/>
        <v>0.56292502160000002</v>
      </c>
      <c r="AA343" s="52">
        <f t="shared" si="582"/>
        <v>0.48901302160000004</v>
      </c>
      <c r="AB343" s="52">
        <f t="shared" si="515"/>
        <v>0.56476935805619721</v>
      </c>
      <c r="AC343" s="53">
        <f t="shared" si="516"/>
        <v>0.86870009830097772</v>
      </c>
    </row>
    <row r="344" spans="1:29" ht="75.75" customHeight="1" x14ac:dyDescent="0.25">
      <c r="A344" s="46" t="s">
        <v>515</v>
      </c>
      <c r="B344" s="115" t="s">
        <v>38</v>
      </c>
      <c r="C344" s="47">
        <v>10</v>
      </c>
      <c r="D344" s="47" t="s">
        <v>39</v>
      </c>
      <c r="E344" s="105" t="s">
        <v>516</v>
      </c>
      <c r="F344" s="50">
        <f t="shared" si="597"/>
        <v>1000000000</v>
      </c>
      <c r="G344" s="50">
        <f t="shared" si="597"/>
        <v>0</v>
      </c>
      <c r="H344" s="50">
        <f t="shared" si="597"/>
        <v>0</v>
      </c>
      <c r="I344" s="50">
        <f t="shared" si="597"/>
        <v>0</v>
      </c>
      <c r="J344" s="50">
        <f t="shared" si="597"/>
        <v>0</v>
      </c>
      <c r="K344" s="50">
        <f t="shared" si="597"/>
        <v>0</v>
      </c>
      <c r="L344" s="50">
        <f t="shared" si="547"/>
        <v>0</v>
      </c>
      <c r="M344" s="50">
        <f t="shared" si="597"/>
        <v>1000000000</v>
      </c>
      <c r="N344" s="51">
        <f t="shared" si="578"/>
        <v>9.7547736467231485E-5</v>
      </c>
      <c r="O344" s="50">
        <f t="shared" si="597"/>
        <v>0</v>
      </c>
      <c r="P344" s="50">
        <f t="shared" si="598"/>
        <v>996769000</v>
      </c>
      <c r="Q344" s="50">
        <f t="shared" si="598"/>
        <v>3231000</v>
      </c>
      <c r="R344" s="50">
        <f t="shared" si="598"/>
        <v>996734354.60000002</v>
      </c>
      <c r="S344" s="50">
        <f t="shared" si="598"/>
        <v>3265645.3999999762</v>
      </c>
      <c r="T344" s="50">
        <f t="shared" si="598"/>
        <v>34645.399999976158</v>
      </c>
      <c r="U344" s="50">
        <f t="shared" si="597"/>
        <v>562925021.60000002</v>
      </c>
      <c r="V344" s="50">
        <f t="shared" si="598"/>
        <v>433809333</v>
      </c>
      <c r="W344" s="50">
        <f t="shared" si="598"/>
        <v>489013021.60000002</v>
      </c>
      <c r="X344" s="50">
        <f t="shared" si="598"/>
        <v>73912000</v>
      </c>
      <c r="Y344" s="52">
        <f t="shared" si="580"/>
        <v>0.99673435460000004</v>
      </c>
      <c r="Z344" s="52">
        <f t="shared" si="581"/>
        <v>0.56292502160000002</v>
      </c>
      <c r="AA344" s="52">
        <f t="shared" si="582"/>
        <v>0.48901302160000004</v>
      </c>
      <c r="AB344" s="52">
        <f t="shared" si="515"/>
        <v>0.56476935805619721</v>
      </c>
      <c r="AC344" s="53">
        <f t="shared" si="516"/>
        <v>0.86870009830097772</v>
      </c>
    </row>
    <row r="345" spans="1:29" ht="42" customHeight="1" x14ac:dyDescent="0.25">
      <c r="A345" s="46" t="s">
        <v>517</v>
      </c>
      <c r="B345" s="115" t="s">
        <v>38</v>
      </c>
      <c r="C345" s="47">
        <v>10</v>
      </c>
      <c r="D345" s="47" t="s">
        <v>39</v>
      </c>
      <c r="E345" s="105" t="s">
        <v>491</v>
      </c>
      <c r="F345" s="50">
        <f t="shared" si="597"/>
        <v>1000000000</v>
      </c>
      <c r="G345" s="50">
        <f t="shared" si="597"/>
        <v>0</v>
      </c>
      <c r="H345" s="50">
        <f t="shared" si="597"/>
        <v>0</v>
      </c>
      <c r="I345" s="50">
        <f t="shared" si="597"/>
        <v>0</v>
      </c>
      <c r="J345" s="50">
        <f t="shared" si="597"/>
        <v>0</v>
      </c>
      <c r="K345" s="50">
        <f t="shared" si="597"/>
        <v>0</v>
      </c>
      <c r="L345" s="50">
        <f t="shared" si="547"/>
        <v>0</v>
      </c>
      <c r="M345" s="50">
        <f t="shared" si="597"/>
        <v>1000000000</v>
      </c>
      <c r="N345" s="51">
        <f t="shared" si="578"/>
        <v>9.7547736467231485E-5</v>
      </c>
      <c r="O345" s="50">
        <f t="shared" si="597"/>
        <v>0</v>
      </c>
      <c r="P345" s="50">
        <f t="shared" si="598"/>
        <v>996769000</v>
      </c>
      <c r="Q345" s="50">
        <f t="shared" si="598"/>
        <v>3231000</v>
      </c>
      <c r="R345" s="50">
        <f t="shared" si="598"/>
        <v>996734354.60000002</v>
      </c>
      <c r="S345" s="50">
        <f t="shared" si="598"/>
        <v>3265645.3999999762</v>
      </c>
      <c r="T345" s="50">
        <f t="shared" si="598"/>
        <v>34645.399999976158</v>
      </c>
      <c r="U345" s="50">
        <f t="shared" si="597"/>
        <v>562925021.60000002</v>
      </c>
      <c r="V345" s="50">
        <f t="shared" si="598"/>
        <v>433809333</v>
      </c>
      <c r="W345" s="50">
        <f t="shared" si="598"/>
        <v>489013021.60000002</v>
      </c>
      <c r="X345" s="50">
        <f t="shared" si="598"/>
        <v>73912000</v>
      </c>
      <c r="Y345" s="52">
        <f t="shared" si="580"/>
        <v>0.99673435460000004</v>
      </c>
      <c r="Z345" s="52">
        <f t="shared" si="581"/>
        <v>0.56292502160000002</v>
      </c>
      <c r="AA345" s="52">
        <f t="shared" si="582"/>
        <v>0.48901302160000004</v>
      </c>
      <c r="AB345" s="52">
        <f t="shared" si="515"/>
        <v>0.56476935805619721</v>
      </c>
      <c r="AC345" s="53">
        <f t="shared" si="516"/>
        <v>0.86870009830097772</v>
      </c>
    </row>
    <row r="346" spans="1:29" ht="42" customHeight="1" thickBot="1" x14ac:dyDescent="0.3">
      <c r="A346" s="117" t="s">
        <v>518</v>
      </c>
      <c r="B346" s="118" t="s">
        <v>38</v>
      </c>
      <c r="C346" s="119">
        <v>10</v>
      </c>
      <c r="D346" s="119" t="s">
        <v>39</v>
      </c>
      <c r="E346" s="120" t="s">
        <v>262</v>
      </c>
      <c r="F346" s="121">
        <v>1000000000</v>
      </c>
      <c r="G346" s="121">
        <v>0</v>
      </c>
      <c r="H346" s="121">
        <v>0</v>
      </c>
      <c r="I346" s="121">
        <v>0</v>
      </c>
      <c r="J346" s="121">
        <v>0</v>
      </c>
      <c r="K346" s="121">
        <v>0</v>
      </c>
      <c r="L346" s="121">
        <f t="shared" si="547"/>
        <v>0</v>
      </c>
      <c r="M346" s="122">
        <f>+F346+L346</f>
        <v>1000000000</v>
      </c>
      <c r="N346" s="123">
        <f t="shared" si="578"/>
        <v>9.7547736467231485E-5</v>
      </c>
      <c r="O346" s="121">
        <v>0</v>
      </c>
      <c r="P346" s="121">
        <v>996769000</v>
      </c>
      <c r="Q346" s="57">
        <f t="shared" ref="Q346" si="599">M346-P346</f>
        <v>3231000</v>
      </c>
      <c r="R346" s="121">
        <v>996734354.60000002</v>
      </c>
      <c r="S346" s="109">
        <f>+M346-R346</f>
        <v>3265645.3999999762</v>
      </c>
      <c r="T346" s="57">
        <f>P346-R346</f>
        <v>34645.399999976158</v>
      </c>
      <c r="U346" s="121">
        <v>562925021.60000002</v>
      </c>
      <c r="V346" s="57">
        <f>+R346-U346</f>
        <v>433809333</v>
      </c>
      <c r="W346" s="121">
        <v>489013021.60000002</v>
      </c>
      <c r="X346" s="60">
        <f t="shared" ref="X346" si="600">+U346-W346</f>
        <v>73912000</v>
      </c>
      <c r="Y346" s="61">
        <f t="shared" si="580"/>
        <v>0.99673435460000004</v>
      </c>
      <c r="Z346" s="61">
        <f t="shared" si="581"/>
        <v>0.56292502160000002</v>
      </c>
      <c r="AA346" s="61">
        <f t="shared" si="582"/>
        <v>0.48901302160000004</v>
      </c>
      <c r="AB346" s="61">
        <f t="shared" si="515"/>
        <v>0.56476935805619721</v>
      </c>
      <c r="AC346" s="62">
        <f t="shared" si="516"/>
        <v>0.86870009830097772</v>
      </c>
    </row>
    <row r="347" spans="1:29" ht="30.75" customHeight="1" thickBot="1" x14ac:dyDescent="0.3">
      <c r="A347" s="318" t="s">
        <v>519</v>
      </c>
      <c r="B347" s="319"/>
      <c r="C347" s="319"/>
      <c r="D347" s="319"/>
      <c r="E347" s="320"/>
      <c r="F347" s="28">
        <f t="shared" ref="F347:X347" si="601">+F9+F10+F113+F114+F122+F123+F124+F125</f>
        <v>10596552460394</v>
      </c>
      <c r="G347" s="28">
        <f t="shared" si="601"/>
        <v>0</v>
      </c>
      <c r="H347" s="28">
        <f t="shared" si="601"/>
        <v>0</v>
      </c>
      <c r="I347" s="28">
        <f t="shared" si="601"/>
        <v>345161334205</v>
      </c>
      <c r="J347" s="28">
        <f t="shared" si="601"/>
        <v>27297878224</v>
      </c>
      <c r="K347" s="28">
        <f t="shared" si="601"/>
        <v>27297878224</v>
      </c>
      <c r="L347" s="28">
        <f t="shared" si="601"/>
        <v>-345161334205</v>
      </c>
      <c r="M347" s="28">
        <f t="shared" si="601"/>
        <v>10251391126189</v>
      </c>
      <c r="N347" s="126">
        <f t="shared" si="601"/>
        <v>1</v>
      </c>
      <c r="O347" s="28">
        <f t="shared" si="601"/>
        <v>6357911050</v>
      </c>
      <c r="P347" s="28">
        <f t="shared" si="601"/>
        <v>7276820566818.4092</v>
      </c>
      <c r="Q347" s="28">
        <f t="shared" si="601"/>
        <v>2974570559370.5898</v>
      </c>
      <c r="R347" s="28">
        <f t="shared" si="601"/>
        <v>6840437910814.1299</v>
      </c>
      <c r="S347" s="28">
        <f t="shared" si="601"/>
        <v>3410953215374.8701</v>
      </c>
      <c r="T347" s="28">
        <f t="shared" si="601"/>
        <v>436382656004.28003</v>
      </c>
      <c r="U347" s="28">
        <f t="shared" si="601"/>
        <v>1184718879243.3398</v>
      </c>
      <c r="V347" s="28">
        <f t="shared" si="601"/>
        <v>5655719031570.7891</v>
      </c>
      <c r="W347" s="28">
        <f t="shared" si="601"/>
        <v>1111379141352.0398</v>
      </c>
      <c r="X347" s="28">
        <f t="shared" si="601"/>
        <v>73339737891.300003</v>
      </c>
      <c r="Y347" s="126">
        <f>+R347/M347</f>
        <v>0.66726923464455623</v>
      </c>
      <c r="Z347" s="126">
        <f>+U347/M347</f>
        <v>0.11556664502018316</v>
      </c>
      <c r="AA347" s="126">
        <f t="shared" si="582"/>
        <v>0.10841251959578679</v>
      </c>
      <c r="AB347" s="126">
        <f t="shared" si="515"/>
        <v>0.17319342631126053</v>
      </c>
      <c r="AC347" s="127">
        <f t="shared" si="516"/>
        <v>0.93809523999639399</v>
      </c>
    </row>
    <row r="348" spans="1:29" s="129" customFormat="1" ht="31.5" customHeight="1" thickBot="1" x14ac:dyDescent="0.3">
      <c r="A348" s="128" t="s">
        <v>520</v>
      </c>
      <c r="E348" s="130"/>
      <c r="F348" s="131"/>
      <c r="G348" s="131"/>
      <c r="H348" s="131"/>
      <c r="I348" s="131"/>
      <c r="J348" s="131"/>
      <c r="K348" s="131"/>
      <c r="L348" s="131"/>
      <c r="M348" s="131"/>
      <c r="N348" s="132"/>
      <c r="O348" s="131"/>
      <c r="P348" s="285"/>
      <c r="Q348" s="131"/>
      <c r="R348" s="131"/>
      <c r="S348" s="131"/>
      <c r="T348" s="131"/>
      <c r="U348" s="131"/>
      <c r="V348" s="131"/>
      <c r="W348" s="131"/>
      <c r="X348" s="131"/>
      <c r="Y348" s="133"/>
      <c r="Z348" s="133"/>
      <c r="AA348" s="133"/>
      <c r="AB348" s="133"/>
      <c r="AC348" s="133"/>
    </row>
    <row r="349" spans="1:29" ht="239.25" customHeight="1" thickBot="1" x14ac:dyDescent="0.3">
      <c r="A349" s="313" t="s">
        <v>638</v>
      </c>
      <c r="B349" s="314"/>
      <c r="C349" s="314"/>
      <c r="D349" s="314"/>
      <c r="E349" s="314"/>
      <c r="F349" s="314"/>
      <c r="G349" s="314"/>
      <c r="H349" s="314"/>
      <c r="I349" s="314"/>
      <c r="J349" s="314"/>
      <c r="K349" s="314"/>
      <c r="L349" s="314"/>
      <c r="M349" s="314"/>
      <c r="N349" s="314"/>
      <c r="O349" s="315"/>
      <c r="Q349" s="21"/>
      <c r="S349" s="20"/>
      <c r="T349" s="134"/>
      <c r="X349" s="289"/>
    </row>
    <row r="350" spans="1:29" s="136" customFormat="1" ht="16.5" customHeight="1" x14ac:dyDescent="0.25">
      <c r="A350" s="111" t="s">
        <v>634</v>
      </c>
      <c r="B350" s="1"/>
      <c r="C350" s="1"/>
      <c r="D350" s="1"/>
      <c r="E350" s="135"/>
      <c r="F350" s="1"/>
      <c r="J350" s="137"/>
    </row>
    <row r="351" spans="1:29" ht="16.5" customHeight="1" x14ac:dyDescent="0.25">
      <c r="A351" s="1" t="s">
        <v>523</v>
      </c>
      <c r="E351" s="135"/>
    </row>
    <row r="352" spans="1:29" s="136" customFormat="1" x14ac:dyDescent="0.25">
      <c r="A352" s="1"/>
      <c r="B352" s="129"/>
      <c r="C352" s="129"/>
      <c r="D352" s="129"/>
      <c r="E352" s="138"/>
      <c r="F352" s="1"/>
      <c r="L352" s="137"/>
    </row>
    <row r="353" spans="5:5" s="136" customFormat="1" x14ac:dyDescent="0.25">
      <c r="E353" s="139"/>
    </row>
  </sheetData>
  <mergeCells count="78">
    <mergeCell ref="A349:O349"/>
    <mergeCell ref="A307:A309"/>
    <mergeCell ref="D307:D309"/>
    <mergeCell ref="E307:E309"/>
    <mergeCell ref="B308:B309"/>
    <mergeCell ref="A310:A312"/>
    <mergeCell ref="D310:D312"/>
    <mergeCell ref="E310:E312"/>
    <mergeCell ref="B311:B312"/>
    <mergeCell ref="A317:A319"/>
    <mergeCell ref="D317:D319"/>
    <mergeCell ref="E317:E319"/>
    <mergeCell ref="B318:B319"/>
    <mergeCell ref="A347:E347"/>
    <mergeCell ref="A248:A249"/>
    <mergeCell ref="D248:D249"/>
    <mergeCell ref="E248:E249"/>
    <mergeCell ref="A250:A251"/>
    <mergeCell ref="D250:D251"/>
    <mergeCell ref="E250:E251"/>
    <mergeCell ref="A234:A235"/>
    <mergeCell ref="E234:E235"/>
    <mergeCell ref="A236:A237"/>
    <mergeCell ref="E236:E237"/>
    <mergeCell ref="A238:A239"/>
    <mergeCell ref="D238:D239"/>
    <mergeCell ref="E238:E239"/>
    <mergeCell ref="A129:A131"/>
    <mergeCell ref="B129:B130"/>
    <mergeCell ref="D129:D131"/>
    <mergeCell ref="E129:E131"/>
    <mergeCell ref="A232:A233"/>
    <mergeCell ref="E232:E233"/>
    <mergeCell ref="A122:A125"/>
    <mergeCell ref="D122:D125"/>
    <mergeCell ref="E122:E125"/>
    <mergeCell ref="A126:A128"/>
    <mergeCell ref="B126:B127"/>
    <mergeCell ref="D126:D128"/>
    <mergeCell ref="E126:E128"/>
    <mergeCell ref="A113:A114"/>
    <mergeCell ref="B113:B114"/>
    <mergeCell ref="C113:C114"/>
    <mergeCell ref="E113:E114"/>
    <mergeCell ref="A115:A116"/>
    <mergeCell ref="B115:B116"/>
    <mergeCell ref="C115:C116"/>
    <mergeCell ref="E115:E116"/>
    <mergeCell ref="A96:A97"/>
    <mergeCell ref="D96:D97"/>
    <mergeCell ref="E96:E97"/>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F2AA1-770B-4EA3-AA02-A9B09E8FA38E}">
  <dimension ref="A1:O230"/>
  <sheetViews>
    <sheetView zoomScale="69" zoomScaleNormal="69" workbookViewId="0">
      <pane xSplit="7" ySplit="8" topLeftCell="H9"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2.42578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525</v>
      </c>
      <c r="B5" s="378"/>
      <c r="C5" s="378"/>
      <c r="D5" s="378"/>
      <c r="E5" s="378"/>
      <c r="F5" s="378"/>
      <c r="G5" s="378"/>
      <c r="H5" s="378"/>
      <c r="I5" s="378"/>
      <c r="J5" s="378"/>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358" t="s">
        <v>526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0</v>
      </c>
      <c r="K9" s="155">
        <f>+K10</f>
        <v>0</v>
      </c>
      <c r="L9" s="155">
        <f>+L10</f>
        <v>0</v>
      </c>
      <c r="M9" s="157">
        <f>+J9/H9</f>
        <v>0</v>
      </c>
      <c r="N9" s="157">
        <f>+K9/H9</f>
        <v>0</v>
      </c>
      <c r="O9" s="158" t="s">
        <v>41</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0</v>
      </c>
      <c r="K10" s="42">
        <f>+K11+K17</f>
        <v>0</v>
      </c>
      <c r="L10" s="42">
        <f>+L11+L17</f>
        <v>0</v>
      </c>
      <c r="M10" s="160">
        <f>+J10/H10</f>
        <v>0</v>
      </c>
      <c r="N10" s="160">
        <f t="shared" ref="N10:N73" si="1">+K10/H10</f>
        <v>0</v>
      </c>
      <c r="O10" s="161" t="s">
        <v>41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0</v>
      </c>
      <c r="K11" s="50">
        <f t="shared" si="3"/>
        <v>0</v>
      </c>
      <c r="L11" s="50">
        <f t="shared" si="3"/>
        <v>0</v>
      </c>
      <c r="M11" s="166">
        <f t="shared" ref="M11:M74" si="4">+J11/H11</f>
        <v>0</v>
      </c>
      <c r="N11" s="166">
        <f t="shared" si="1"/>
        <v>0</v>
      </c>
      <c r="O11" s="167" t="s">
        <v>41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0</v>
      </c>
      <c r="K12" s="168">
        <f t="shared" si="3"/>
        <v>0</v>
      </c>
      <c r="L12" s="168">
        <f t="shared" si="3"/>
        <v>0</v>
      </c>
      <c r="M12" s="166">
        <f t="shared" si="4"/>
        <v>0</v>
      </c>
      <c r="N12" s="166">
        <f t="shared" si="1"/>
        <v>0</v>
      </c>
      <c r="O12" s="167" t="s">
        <v>41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0</v>
      </c>
      <c r="K13" s="168">
        <f>SUM(K14:K16)</f>
        <v>0</v>
      </c>
      <c r="L13" s="168">
        <f>SUM(L14:L16)</f>
        <v>0</v>
      </c>
      <c r="M13" s="166">
        <f t="shared" si="4"/>
        <v>0</v>
      </c>
      <c r="N13" s="166">
        <f t="shared" si="1"/>
        <v>0</v>
      </c>
      <c r="O13" s="167" t="s">
        <v>41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0</v>
      </c>
      <c r="K14" s="173">
        <v>0</v>
      </c>
      <c r="L14" s="174">
        <f>+J14-K14</f>
        <v>0</v>
      </c>
      <c r="M14" s="176">
        <f t="shared" si="4"/>
        <v>0</v>
      </c>
      <c r="N14" s="176">
        <f t="shared" si="1"/>
        <v>0</v>
      </c>
      <c r="O14" s="177" t="s">
        <v>41</v>
      </c>
    </row>
    <row r="15" spans="1:15" ht="42" customHeight="1" x14ac:dyDescent="0.25">
      <c r="A15" s="169" t="s">
        <v>538</v>
      </c>
      <c r="B15" s="170" t="s">
        <v>42</v>
      </c>
      <c r="C15" s="170">
        <v>20</v>
      </c>
      <c r="D15" s="170" t="s">
        <v>39</v>
      </c>
      <c r="E15" s="171" t="s">
        <v>150</v>
      </c>
      <c r="F15" s="172">
        <v>72136474</v>
      </c>
      <c r="G15" s="173">
        <v>0</v>
      </c>
      <c r="H15" s="174">
        <f t="shared" ref="H15:H16" si="5">+F15-G15</f>
        <v>72136474</v>
      </c>
      <c r="I15" s="175">
        <f t="shared" si="0"/>
        <v>1.3384144127243627E-5</v>
      </c>
      <c r="J15" s="173">
        <v>0</v>
      </c>
      <c r="K15" s="173">
        <v>0</v>
      </c>
      <c r="L15" s="174">
        <f t="shared" ref="L15:L16" si="6">+J15-K15</f>
        <v>0</v>
      </c>
      <c r="M15" s="176">
        <f t="shared" si="4"/>
        <v>0</v>
      </c>
      <c r="N15" s="176">
        <f t="shared" si="1"/>
        <v>0</v>
      </c>
      <c r="O15" s="177" t="s">
        <v>41</v>
      </c>
    </row>
    <row r="16" spans="1:15" ht="60.75" customHeight="1" x14ac:dyDescent="0.25">
      <c r="A16" s="169" t="s">
        <v>539</v>
      </c>
      <c r="B16" s="170" t="s">
        <v>42</v>
      </c>
      <c r="C16" s="170">
        <v>20</v>
      </c>
      <c r="D16" s="170" t="s">
        <v>39</v>
      </c>
      <c r="E16" s="171" t="s">
        <v>540</v>
      </c>
      <c r="F16" s="172">
        <v>62594630</v>
      </c>
      <c r="G16" s="173">
        <v>0</v>
      </c>
      <c r="H16" s="174">
        <f t="shared" si="5"/>
        <v>62594630</v>
      </c>
      <c r="I16" s="175">
        <f t="shared" si="0"/>
        <v>1.1613757965373907E-5</v>
      </c>
      <c r="J16" s="173">
        <v>0</v>
      </c>
      <c r="K16" s="173">
        <v>0</v>
      </c>
      <c r="L16" s="174">
        <f t="shared" si="6"/>
        <v>0</v>
      </c>
      <c r="M16" s="176">
        <f t="shared" si="4"/>
        <v>0</v>
      </c>
      <c r="N16" s="176">
        <f t="shared" si="1"/>
        <v>0</v>
      </c>
      <c r="O16" s="177" t="s">
        <v>41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0</v>
      </c>
      <c r="K17" s="50">
        <f>+K18+K30</f>
        <v>0</v>
      </c>
      <c r="L17" s="50">
        <f>+L18+L30</f>
        <v>0</v>
      </c>
      <c r="M17" s="166">
        <f t="shared" si="4"/>
        <v>0</v>
      </c>
      <c r="N17" s="166">
        <f t="shared" si="1"/>
        <v>0</v>
      </c>
      <c r="O17" s="167" t="s">
        <v>41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0</v>
      </c>
      <c r="K18" s="168">
        <f>+K19+K23</f>
        <v>0</v>
      </c>
      <c r="L18" s="168">
        <f>+L19+L23</f>
        <v>0</v>
      </c>
      <c r="M18" s="166">
        <f t="shared" si="4"/>
        <v>0</v>
      </c>
      <c r="N18" s="166">
        <f t="shared" si="1"/>
        <v>0</v>
      </c>
      <c r="O18" s="167" t="s">
        <v>41</v>
      </c>
    </row>
    <row r="19" spans="1:15" ht="66" customHeight="1" x14ac:dyDescent="0.25">
      <c r="A19" s="162" t="s">
        <v>123</v>
      </c>
      <c r="B19" s="163" t="s">
        <v>42</v>
      </c>
      <c r="C19" s="163">
        <v>20</v>
      </c>
      <c r="D19" s="163" t="s">
        <v>39</v>
      </c>
      <c r="E19" s="164" t="s">
        <v>124</v>
      </c>
      <c r="F19" s="168">
        <f t="shared" ref="F19:L19" si="7">+F20+F21+F22</f>
        <v>10384328</v>
      </c>
      <c r="G19" s="168">
        <f t="shared" si="7"/>
        <v>0</v>
      </c>
      <c r="H19" s="168">
        <f t="shared" si="7"/>
        <v>10384328</v>
      </c>
      <c r="I19" s="178">
        <f t="shared" si="0"/>
        <v>1.9266999745034885E-6</v>
      </c>
      <c r="J19" s="168">
        <f t="shared" si="7"/>
        <v>0</v>
      </c>
      <c r="K19" s="168">
        <f t="shared" si="7"/>
        <v>0</v>
      </c>
      <c r="L19" s="168">
        <f t="shared" si="7"/>
        <v>0</v>
      </c>
      <c r="M19" s="166">
        <f>+J19/H19</f>
        <v>0</v>
      </c>
      <c r="N19" s="166">
        <f t="shared" si="1"/>
        <v>0</v>
      </c>
      <c r="O19" s="167" t="s">
        <v>41</v>
      </c>
    </row>
    <row r="20" spans="1:15" ht="66" customHeight="1" x14ac:dyDescent="0.25">
      <c r="A20" s="169" t="s">
        <v>125</v>
      </c>
      <c r="B20" s="170" t="s">
        <v>42</v>
      </c>
      <c r="C20" s="170">
        <v>20</v>
      </c>
      <c r="D20" s="170" t="s">
        <v>39</v>
      </c>
      <c r="E20" s="171" t="s">
        <v>126</v>
      </c>
      <c r="F20" s="172">
        <v>1648891</v>
      </c>
      <c r="G20" s="173">
        <v>0</v>
      </c>
      <c r="H20" s="174">
        <f t="shared" ref="H20:H29" si="8">+F20-G20</f>
        <v>1648891</v>
      </c>
      <c r="I20" s="179">
        <f t="shared" si="0"/>
        <v>3.0593392732385107E-7</v>
      </c>
      <c r="J20" s="173">
        <v>0</v>
      </c>
      <c r="K20" s="173">
        <v>0</v>
      </c>
      <c r="L20" s="174">
        <f t="shared" ref="L20:L29" si="9">+J20-K20</f>
        <v>0</v>
      </c>
      <c r="M20" s="176">
        <f t="shared" si="4"/>
        <v>0</v>
      </c>
      <c r="N20" s="176">
        <f t="shared" si="1"/>
        <v>0</v>
      </c>
      <c r="O20" s="177" t="s">
        <v>41</v>
      </c>
    </row>
    <row r="21" spans="1:15" ht="42" customHeight="1" x14ac:dyDescent="0.25">
      <c r="A21" s="169" t="s">
        <v>127</v>
      </c>
      <c r="B21" s="170" t="s">
        <v>42</v>
      </c>
      <c r="C21" s="170">
        <v>20</v>
      </c>
      <c r="D21" s="170" t="s">
        <v>39</v>
      </c>
      <c r="E21" s="171" t="s">
        <v>128</v>
      </c>
      <c r="F21" s="172">
        <v>6326721</v>
      </c>
      <c r="G21" s="173">
        <v>0</v>
      </c>
      <c r="H21" s="174">
        <f t="shared" si="8"/>
        <v>6326721</v>
      </c>
      <c r="I21" s="175">
        <f t="shared" si="0"/>
        <v>1.1738547924709895E-6</v>
      </c>
      <c r="J21" s="173">
        <v>0</v>
      </c>
      <c r="K21" s="173">
        <v>0</v>
      </c>
      <c r="L21" s="174">
        <f t="shared" si="9"/>
        <v>0</v>
      </c>
      <c r="M21" s="176">
        <f t="shared" si="4"/>
        <v>0</v>
      </c>
      <c r="N21" s="176">
        <f t="shared" si="1"/>
        <v>0</v>
      </c>
      <c r="O21" s="177" t="s">
        <v>41</v>
      </c>
    </row>
    <row r="22" spans="1:15" ht="42" customHeight="1" x14ac:dyDescent="0.25">
      <c r="A22" s="169" t="s">
        <v>541</v>
      </c>
      <c r="B22" s="170" t="s">
        <v>42</v>
      </c>
      <c r="C22" s="170">
        <v>20</v>
      </c>
      <c r="D22" s="170" t="s">
        <v>39</v>
      </c>
      <c r="E22" s="171" t="s">
        <v>542</v>
      </c>
      <c r="F22" s="172">
        <v>2408716</v>
      </c>
      <c r="G22" s="173">
        <v>0</v>
      </c>
      <c r="H22" s="174">
        <f t="shared" si="8"/>
        <v>2408716</v>
      </c>
      <c r="I22" s="179">
        <f t="shared" si="0"/>
        <v>4.4691125470864795E-7</v>
      </c>
      <c r="J22" s="173">
        <v>0</v>
      </c>
      <c r="K22" s="173">
        <v>0</v>
      </c>
      <c r="L22" s="174">
        <f t="shared" si="9"/>
        <v>0</v>
      </c>
      <c r="M22" s="176">
        <f t="shared" si="4"/>
        <v>0</v>
      </c>
      <c r="N22" s="176">
        <f t="shared" si="1"/>
        <v>0</v>
      </c>
      <c r="O22" s="177"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0">SUM(J24:J29)</f>
        <v>0</v>
      </c>
      <c r="K23" s="168">
        <f t="shared" si="10"/>
        <v>0</v>
      </c>
      <c r="L23" s="168">
        <f t="shared" si="10"/>
        <v>0</v>
      </c>
      <c r="M23" s="166">
        <f t="shared" si="4"/>
        <v>0</v>
      </c>
      <c r="N23" s="166">
        <f t="shared" si="1"/>
        <v>0</v>
      </c>
      <c r="O23" s="167" t="s">
        <v>41</v>
      </c>
    </row>
    <row r="24" spans="1:15" ht="67.5" customHeight="1" x14ac:dyDescent="0.25">
      <c r="A24" s="181" t="s">
        <v>543</v>
      </c>
      <c r="B24" s="170" t="s">
        <v>42</v>
      </c>
      <c r="C24" s="170">
        <v>20</v>
      </c>
      <c r="D24" s="170" t="s">
        <v>39</v>
      </c>
      <c r="E24" s="171" t="s">
        <v>544</v>
      </c>
      <c r="F24" s="172">
        <v>22015</v>
      </c>
      <c r="G24" s="173">
        <v>0</v>
      </c>
      <c r="H24" s="174">
        <f t="shared" si="8"/>
        <v>22015</v>
      </c>
      <c r="I24" s="182">
        <f t="shared" si="0"/>
        <v>4.0846456254746865E-9</v>
      </c>
      <c r="J24" s="173">
        <v>0</v>
      </c>
      <c r="K24" s="173">
        <v>0</v>
      </c>
      <c r="L24" s="174">
        <f t="shared" si="9"/>
        <v>0</v>
      </c>
      <c r="M24" s="176">
        <f t="shared" si="4"/>
        <v>0</v>
      </c>
      <c r="N24" s="176">
        <f t="shared" si="1"/>
        <v>0</v>
      </c>
      <c r="O24" s="177" t="s">
        <v>41</v>
      </c>
    </row>
    <row r="25" spans="1:15" ht="70.5" customHeight="1" x14ac:dyDescent="0.25">
      <c r="A25" s="181" t="s">
        <v>131</v>
      </c>
      <c r="B25" s="170" t="s">
        <v>42</v>
      </c>
      <c r="C25" s="170">
        <v>20</v>
      </c>
      <c r="D25" s="170" t="s">
        <v>39</v>
      </c>
      <c r="E25" s="171" t="s">
        <v>545</v>
      </c>
      <c r="F25" s="172">
        <v>584546</v>
      </c>
      <c r="G25" s="173">
        <v>0</v>
      </c>
      <c r="H25" s="174">
        <f t="shared" si="8"/>
        <v>584546</v>
      </c>
      <c r="I25" s="179">
        <f t="shared" si="0"/>
        <v>1.0845620085345111E-7</v>
      </c>
      <c r="J25" s="173">
        <v>0</v>
      </c>
      <c r="K25" s="173">
        <v>0</v>
      </c>
      <c r="L25" s="174">
        <f t="shared" si="9"/>
        <v>0</v>
      </c>
      <c r="M25" s="176">
        <f t="shared" si="4"/>
        <v>0</v>
      </c>
      <c r="N25" s="176">
        <f t="shared" si="1"/>
        <v>0</v>
      </c>
      <c r="O25" s="177" t="s">
        <v>41</v>
      </c>
    </row>
    <row r="26" spans="1:15" ht="70.5" customHeight="1" x14ac:dyDescent="0.25">
      <c r="A26" s="181" t="s">
        <v>135</v>
      </c>
      <c r="B26" s="170" t="s">
        <v>42</v>
      </c>
      <c r="C26" s="170">
        <v>20</v>
      </c>
      <c r="D26" s="170" t="s">
        <v>39</v>
      </c>
      <c r="E26" s="171" t="s">
        <v>136</v>
      </c>
      <c r="F26" s="172">
        <v>2082105</v>
      </c>
      <c r="G26" s="173">
        <v>0</v>
      </c>
      <c r="H26" s="174">
        <f t="shared" si="8"/>
        <v>2082105</v>
      </c>
      <c r="I26" s="179">
        <f t="shared" si="0"/>
        <v>3.8631210901789563E-7</v>
      </c>
      <c r="J26" s="173">
        <v>0</v>
      </c>
      <c r="K26" s="173">
        <v>0</v>
      </c>
      <c r="L26" s="174">
        <f t="shared" si="9"/>
        <v>0</v>
      </c>
      <c r="M26" s="176">
        <f t="shared" si="4"/>
        <v>0</v>
      </c>
      <c r="N26" s="176">
        <f t="shared" si="1"/>
        <v>0</v>
      </c>
      <c r="O26" s="177" t="s">
        <v>41</v>
      </c>
    </row>
    <row r="27" spans="1:15" ht="42" customHeight="1" x14ac:dyDescent="0.25">
      <c r="A27" s="181" t="s">
        <v>137</v>
      </c>
      <c r="B27" s="170" t="s">
        <v>42</v>
      </c>
      <c r="C27" s="170">
        <v>20</v>
      </c>
      <c r="D27" s="170" t="s">
        <v>39</v>
      </c>
      <c r="E27" s="171" t="s">
        <v>138</v>
      </c>
      <c r="F27" s="172">
        <v>2536736</v>
      </c>
      <c r="G27" s="173">
        <v>0</v>
      </c>
      <c r="H27" s="174">
        <f t="shared" si="8"/>
        <v>2536736</v>
      </c>
      <c r="I27" s="179">
        <f t="shared" si="0"/>
        <v>4.706639838920806E-7</v>
      </c>
      <c r="J27" s="173">
        <v>0</v>
      </c>
      <c r="K27" s="173">
        <v>0</v>
      </c>
      <c r="L27" s="174">
        <f t="shared" si="9"/>
        <v>0</v>
      </c>
      <c r="M27" s="176">
        <f t="shared" si="4"/>
        <v>0</v>
      </c>
      <c r="N27" s="176">
        <f t="shared" si="1"/>
        <v>0</v>
      </c>
      <c r="O27" s="177" t="s">
        <v>41</v>
      </c>
    </row>
    <row r="28" spans="1:15" ht="42" customHeight="1" x14ac:dyDescent="0.25">
      <c r="A28" s="181" t="s">
        <v>139</v>
      </c>
      <c r="B28" s="170" t="s">
        <v>42</v>
      </c>
      <c r="C28" s="170">
        <v>20</v>
      </c>
      <c r="D28" s="170" t="s">
        <v>39</v>
      </c>
      <c r="E28" s="171" t="s">
        <v>140</v>
      </c>
      <c r="F28" s="172">
        <v>38150</v>
      </c>
      <c r="G28" s="173">
        <v>0</v>
      </c>
      <c r="H28" s="174">
        <f t="shared" si="8"/>
        <v>38150</v>
      </c>
      <c r="I28" s="182">
        <f t="shared" si="0"/>
        <v>7.0783207182311743E-9</v>
      </c>
      <c r="J28" s="173">
        <v>0</v>
      </c>
      <c r="K28" s="173">
        <v>0</v>
      </c>
      <c r="L28" s="174">
        <f t="shared" si="9"/>
        <v>0</v>
      </c>
      <c r="M28" s="176">
        <f t="shared" si="4"/>
        <v>0</v>
      </c>
      <c r="N28" s="176">
        <f t="shared" si="1"/>
        <v>0</v>
      </c>
      <c r="O28" s="177" t="s">
        <v>41</v>
      </c>
    </row>
    <row r="29" spans="1:15" ht="42" customHeight="1" x14ac:dyDescent="0.25">
      <c r="A29" s="181" t="s">
        <v>141</v>
      </c>
      <c r="B29" s="170" t="s">
        <v>42</v>
      </c>
      <c r="C29" s="170">
        <v>20</v>
      </c>
      <c r="D29" s="170" t="s">
        <v>39</v>
      </c>
      <c r="E29" s="171" t="s">
        <v>142</v>
      </c>
      <c r="F29" s="172">
        <v>1923701</v>
      </c>
      <c r="G29" s="173">
        <v>0</v>
      </c>
      <c r="H29" s="174">
        <f t="shared" si="8"/>
        <v>1923701</v>
      </c>
      <c r="I29" s="179">
        <f t="shared" si="0"/>
        <v>3.5692195659192732E-7</v>
      </c>
      <c r="J29" s="173">
        <v>0</v>
      </c>
      <c r="K29" s="173">
        <v>0</v>
      </c>
      <c r="L29" s="174">
        <f t="shared" si="9"/>
        <v>0</v>
      </c>
      <c r="M29" s="176">
        <f t="shared" si="4"/>
        <v>0</v>
      </c>
      <c r="N29" s="176">
        <f t="shared" si="1"/>
        <v>0</v>
      </c>
      <c r="O29" s="177" t="s">
        <v>41</v>
      </c>
    </row>
    <row r="30" spans="1:15" ht="42" customHeight="1" x14ac:dyDescent="0.25">
      <c r="A30" s="162" t="s">
        <v>151</v>
      </c>
      <c r="B30" s="163" t="s">
        <v>42</v>
      </c>
      <c r="C30" s="163">
        <v>20</v>
      </c>
      <c r="D30" s="163" t="s">
        <v>39</v>
      </c>
      <c r="E30" s="164" t="s">
        <v>152</v>
      </c>
      <c r="F30" s="168">
        <f>+F31+F34+F36+F41</f>
        <v>568553883.69000006</v>
      </c>
      <c r="G30" s="168">
        <f t="shared" ref="G30:H30" si="11">+G31+G34+G36+G41</f>
        <v>0</v>
      </c>
      <c r="H30" s="168">
        <f t="shared" si="11"/>
        <v>568553883.69000006</v>
      </c>
      <c r="I30" s="166">
        <f t="shared" si="0"/>
        <v>1.0548903628712252E-4</v>
      </c>
      <c r="J30" s="168">
        <f>+J31+J34+J36+J41</f>
        <v>0</v>
      </c>
      <c r="K30" s="168">
        <f>+K31+K34+K36+K41</f>
        <v>0</v>
      </c>
      <c r="L30" s="168">
        <f>+L31+L34+L36+L41</f>
        <v>0</v>
      </c>
      <c r="M30" s="176">
        <f t="shared" si="4"/>
        <v>0</v>
      </c>
      <c r="N30" s="176">
        <f t="shared" si="1"/>
        <v>0</v>
      </c>
      <c r="O30" s="177" t="s">
        <v>41</v>
      </c>
    </row>
    <row r="31" spans="1:15" ht="90" customHeight="1" x14ac:dyDescent="0.25">
      <c r="A31" s="162" t="s">
        <v>157</v>
      </c>
      <c r="B31" s="163" t="s">
        <v>42</v>
      </c>
      <c r="C31" s="163">
        <v>20</v>
      </c>
      <c r="D31" s="163" t="s">
        <v>39</v>
      </c>
      <c r="E31" s="164" t="s">
        <v>158</v>
      </c>
      <c r="F31" s="168">
        <f>SUM(F32:F33)</f>
        <v>65782485</v>
      </c>
      <c r="G31" s="168">
        <f t="shared" ref="G31:H31" si="12">SUM(G32:G33)</f>
        <v>0</v>
      </c>
      <c r="H31" s="168">
        <f t="shared" si="12"/>
        <v>65782485</v>
      </c>
      <c r="I31" s="165">
        <f t="shared" si="0"/>
        <v>1.220523005169676E-5</v>
      </c>
      <c r="J31" s="168">
        <f>SUM(J32:J33)</f>
        <v>0</v>
      </c>
      <c r="K31" s="168">
        <f>SUM(K32:K33)</f>
        <v>0</v>
      </c>
      <c r="L31" s="168">
        <f>SUM(L32:L33)</f>
        <v>0</v>
      </c>
      <c r="M31" s="176">
        <f t="shared" si="4"/>
        <v>0</v>
      </c>
      <c r="N31" s="176">
        <f t="shared" si="1"/>
        <v>0</v>
      </c>
      <c r="O31" s="177" t="s">
        <v>41</v>
      </c>
    </row>
    <row r="32" spans="1:15" ht="42" customHeight="1" x14ac:dyDescent="0.25">
      <c r="A32" s="169" t="s">
        <v>163</v>
      </c>
      <c r="B32" s="170" t="s">
        <v>42</v>
      </c>
      <c r="C32" s="170">
        <v>20</v>
      </c>
      <c r="D32" s="170" t="s">
        <v>39</v>
      </c>
      <c r="E32" s="171" t="s">
        <v>164</v>
      </c>
      <c r="F32" s="172">
        <v>782485</v>
      </c>
      <c r="G32" s="173">
        <v>0</v>
      </c>
      <c r="H32" s="174">
        <f t="shared" ref="H32:H33" si="13">+F32-G32</f>
        <v>782485</v>
      </c>
      <c r="I32" s="179">
        <f t="shared" si="0"/>
        <v>1.4518164579829935E-7</v>
      </c>
      <c r="J32" s="173">
        <v>0</v>
      </c>
      <c r="K32" s="173">
        <v>0</v>
      </c>
      <c r="L32" s="174">
        <f t="shared" ref="L32:L43" si="14">+J32-K32</f>
        <v>0</v>
      </c>
      <c r="M32" s="176">
        <f t="shared" si="4"/>
        <v>0</v>
      </c>
      <c r="N32" s="176">
        <f t="shared" si="1"/>
        <v>0</v>
      </c>
      <c r="O32" s="177" t="s">
        <v>41</v>
      </c>
    </row>
    <row r="33" spans="1:15" ht="42" customHeight="1" x14ac:dyDescent="0.25">
      <c r="A33" s="169" t="s">
        <v>165</v>
      </c>
      <c r="B33" s="170" t="s">
        <v>42</v>
      </c>
      <c r="C33" s="170">
        <v>20</v>
      </c>
      <c r="D33" s="170" t="s">
        <v>39</v>
      </c>
      <c r="E33" s="171" t="s">
        <v>166</v>
      </c>
      <c r="F33" s="172">
        <v>65000000</v>
      </c>
      <c r="G33" s="173">
        <v>0</v>
      </c>
      <c r="H33" s="174">
        <f t="shared" si="13"/>
        <v>65000000</v>
      </c>
      <c r="I33" s="183">
        <f t="shared" si="0"/>
        <v>1.2060048405898462E-5</v>
      </c>
      <c r="J33" s="173">
        <v>0</v>
      </c>
      <c r="K33" s="173">
        <v>0</v>
      </c>
      <c r="L33" s="174">
        <f t="shared" si="14"/>
        <v>0</v>
      </c>
      <c r="M33" s="176">
        <f t="shared" si="4"/>
        <v>0</v>
      </c>
      <c r="N33" s="176">
        <f t="shared" si="1"/>
        <v>0</v>
      </c>
      <c r="O33" s="177" t="s">
        <v>41</v>
      </c>
    </row>
    <row r="34" spans="1:15" ht="69.75" customHeight="1" x14ac:dyDescent="0.25">
      <c r="A34" s="162" t="s">
        <v>169</v>
      </c>
      <c r="B34" s="163" t="s">
        <v>42</v>
      </c>
      <c r="C34" s="163">
        <v>20</v>
      </c>
      <c r="D34" s="163" t="s">
        <v>39</v>
      </c>
      <c r="E34" s="164" t="s">
        <v>170</v>
      </c>
      <c r="F34" s="168">
        <f>SUM(F35:F35)</f>
        <v>148401</v>
      </c>
      <c r="G34" s="168">
        <f t="shared" ref="G34:H34" si="15">SUM(G35:G35)</f>
        <v>0</v>
      </c>
      <c r="H34" s="168">
        <f t="shared" si="15"/>
        <v>148401</v>
      </c>
      <c r="I34" s="184">
        <f t="shared" si="0"/>
        <v>2.7534203745903654E-8</v>
      </c>
      <c r="J34" s="168">
        <f t="shared" ref="J34:L34" si="16">SUM(J35:J35)</f>
        <v>0</v>
      </c>
      <c r="K34" s="168">
        <f t="shared" si="16"/>
        <v>0</v>
      </c>
      <c r="L34" s="168">
        <f t="shared" si="16"/>
        <v>0</v>
      </c>
      <c r="M34" s="176">
        <f t="shared" si="4"/>
        <v>0</v>
      </c>
      <c r="N34" s="176">
        <f t="shared" si="1"/>
        <v>0</v>
      </c>
      <c r="O34" s="177" t="s">
        <v>41</v>
      </c>
    </row>
    <row r="35" spans="1:15" ht="42" customHeight="1" x14ac:dyDescent="0.25">
      <c r="A35" s="169" t="s">
        <v>175</v>
      </c>
      <c r="B35" s="170" t="s">
        <v>42</v>
      </c>
      <c r="C35" s="170">
        <v>20</v>
      </c>
      <c r="D35" s="170" t="s">
        <v>39</v>
      </c>
      <c r="E35" s="171" t="s">
        <v>176</v>
      </c>
      <c r="F35" s="172">
        <v>148401</v>
      </c>
      <c r="G35" s="173">
        <v>0</v>
      </c>
      <c r="H35" s="174">
        <f t="shared" ref="H35" si="17">+F35-G35</f>
        <v>148401</v>
      </c>
      <c r="I35" s="185">
        <f t="shared" si="0"/>
        <v>2.7534203745903654E-8</v>
      </c>
      <c r="J35" s="173">
        <v>0</v>
      </c>
      <c r="K35" s="173">
        <v>0</v>
      </c>
      <c r="L35" s="174">
        <f t="shared" si="14"/>
        <v>0</v>
      </c>
      <c r="M35" s="176">
        <f t="shared" si="4"/>
        <v>0</v>
      </c>
      <c r="N35" s="176">
        <f t="shared" si="1"/>
        <v>0</v>
      </c>
      <c r="O35" s="177" t="s">
        <v>41</v>
      </c>
    </row>
    <row r="36" spans="1:15" ht="56.25" customHeight="1" x14ac:dyDescent="0.25">
      <c r="A36" s="162" t="s">
        <v>177</v>
      </c>
      <c r="B36" s="163" t="s">
        <v>42</v>
      </c>
      <c r="C36" s="163">
        <v>20</v>
      </c>
      <c r="D36" s="163" t="s">
        <v>39</v>
      </c>
      <c r="E36" s="164" t="s">
        <v>178</v>
      </c>
      <c r="F36" s="168">
        <f>SUM(F37:F40)</f>
        <v>186589693.69</v>
      </c>
      <c r="G36" s="168">
        <f t="shared" ref="G36:H36" si="18">SUM(G37:G40)</f>
        <v>0</v>
      </c>
      <c r="H36" s="168">
        <f t="shared" si="18"/>
        <v>186589693.69</v>
      </c>
      <c r="I36" s="165">
        <f t="shared" si="0"/>
        <v>3.4619703660664101E-5</v>
      </c>
      <c r="J36" s="168">
        <f t="shared" ref="J36:L36" si="19">SUM(J37:J40)</f>
        <v>0</v>
      </c>
      <c r="K36" s="168">
        <f t="shared" si="19"/>
        <v>0</v>
      </c>
      <c r="L36" s="168">
        <f t="shared" si="19"/>
        <v>0</v>
      </c>
      <c r="M36" s="176">
        <f t="shared" si="4"/>
        <v>0</v>
      </c>
      <c r="N36" s="176">
        <f t="shared" si="1"/>
        <v>0</v>
      </c>
      <c r="O36" s="177" t="s">
        <v>41</v>
      </c>
    </row>
    <row r="37" spans="1:15" ht="42" customHeight="1" x14ac:dyDescent="0.25">
      <c r="A37" s="169" t="s">
        <v>179</v>
      </c>
      <c r="B37" s="170" t="s">
        <v>42</v>
      </c>
      <c r="C37" s="170">
        <v>20</v>
      </c>
      <c r="D37" s="170" t="s">
        <v>39</v>
      </c>
      <c r="E37" s="171" t="s">
        <v>180</v>
      </c>
      <c r="F37" s="172">
        <v>1999200</v>
      </c>
      <c r="G37" s="173">
        <v>0</v>
      </c>
      <c r="H37" s="174">
        <f t="shared" ref="H37:H40" si="20">+F37-G37</f>
        <v>1999200</v>
      </c>
      <c r="I37" s="179">
        <f t="shared" si="0"/>
        <v>3.7092998112418777E-7</v>
      </c>
      <c r="J37" s="173">
        <v>0</v>
      </c>
      <c r="K37" s="173">
        <v>0</v>
      </c>
      <c r="L37" s="174">
        <f t="shared" si="14"/>
        <v>0</v>
      </c>
      <c r="M37" s="176">
        <f t="shared" si="4"/>
        <v>0</v>
      </c>
      <c r="N37" s="176">
        <f t="shared" si="1"/>
        <v>0</v>
      </c>
      <c r="O37" s="177" t="s">
        <v>41</v>
      </c>
    </row>
    <row r="38" spans="1:15" ht="72.75" customHeight="1" x14ac:dyDescent="0.25">
      <c r="A38" s="169" t="s">
        <v>181</v>
      </c>
      <c r="B38" s="170" t="s">
        <v>42</v>
      </c>
      <c r="C38" s="170">
        <v>20</v>
      </c>
      <c r="D38" s="170" t="s">
        <v>39</v>
      </c>
      <c r="E38" s="171" t="s">
        <v>182</v>
      </c>
      <c r="F38" s="172">
        <v>4905625</v>
      </c>
      <c r="G38" s="173">
        <v>0</v>
      </c>
      <c r="H38" s="174">
        <f t="shared" si="20"/>
        <v>4905625</v>
      </c>
      <c r="I38" s="179">
        <f t="shared" si="0"/>
        <v>9.1018576863362525E-7</v>
      </c>
      <c r="J38" s="173">
        <v>0</v>
      </c>
      <c r="K38" s="173">
        <v>0</v>
      </c>
      <c r="L38" s="174">
        <f t="shared" si="14"/>
        <v>0</v>
      </c>
      <c r="M38" s="176">
        <f t="shared" si="4"/>
        <v>0</v>
      </c>
      <c r="N38" s="176">
        <f t="shared" si="1"/>
        <v>0</v>
      </c>
      <c r="O38" s="177" t="s">
        <v>41</v>
      </c>
    </row>
    <row r="39" spans="1:15" ht="42" customHeight="1" x14ac:dyDescent="0.25">
      <c r="A39" s="169" t="s">
        <v>185</v>
      </c>
      <c r="B39" s="170" t="s">
        <v>42</v>
      </c>
      <c r="C39" s="170">
        <v>20</v>
      </c>
      <c r="D39" s="170" t="s">
        <v>39</v>
      </c>
      <c r="E39" s="171" t="s">
        <v>186</v>
      </c>
      <c r="F39" s="172">
        <v>179118428.69</v>
      </c>
      <c r="G39" s="173">
        <v>0</v>
      </c>
      <c r="H39" s="174">
        <f t="shared" si="20"/>
        <v>179118428.69</v>
      </c>
      <c r="I39" s="179">
        <f t="shared" si="0"/>
        <v>3.3233491082921105E-5</v>
      </c>
      <c r="J39" s="173">
        <v>0</v>
      </c>
      <c r="K39" s="173">
        <v>0</v>
      </c>
      <c r="L39" s="174">
        <f t="shared" si="14"/>
        <v>0</v>
      </c>
      <c r="M39" s="176">
        <f t="shared" si="4"/>
        <v>0</v>
      </c>
      <c r="N39" s="176">
        <f t="shared" si="1"/>
        <v>0</v>
      </c>
      <c r="O39" s="177" t="s">
        <v>41</v>
      </c>
    </row>
    <row r="40" spans="1:15" ht="66" customHeight="1" x14ac:dyDescent="0.25">
      <c r="A40" s="169" t="s">
        <v>187</v>
      </c>
      <c r="B40" s="170" t="s">
        <v>42</v>
      </c>
      <c r="C40" s="170">
        <v>20</v>
      </c>
      <c r="D40" s="170" t="s">
        <v>39</v>
      </c>
      <c r="E40" s="171" t="s">
        <v>546</v>
      </c>
      <c r="F40" s="172">
        <v>566440</v>
      </c>
      <c r="G40" s="173">
        <v>0</v>
      </c>
      <c r="H40" s="174">
        <f t="shared" si="20"/>
        <v>566440</v>
      </c>
      <c r="I40" s="179">
        <f t="shared" si="0"/>
        <v>1.0509682798518653E-7</v>
      </c>
      <c r="J40" s="173">
        <v>0</v>
      </c>
      <c r="K40" s="173">
        <v>0</v>
      </c>
      <c r="L40" s="174">
        <f t="shared" si="14"/>
        <v>0</v>
      </c>
      <c r="M40" s="176">
        <f t="shared" si="4"/>
        <v>0</v>
      </c>
      <c r="N40" s="176">
        <f t="shared" si="1"/>
        <v>0</v>
      </c>
      <c r="O40" s="177" t="s">
        <v>41</v>
      </c>
    </row>
    <row r="41" spans="1:15" ht="42" customHeight="1" x14ac:dyDescent="0.25">
      <c r="A41" s="162" t="s">
        <v>191</v>
      </c>
      <c r="B41" s="163" t="s">
        <v>42</v>
      </c>
      <c r="C41" s="163">
        <v>20</v>
      </c>
      <c r="D41" s="163" t="s">
        <v>39</v>
      </c>
      <c r="E41" s="164" t="s">
        <v>192</v>
      </c>
      <c r="F41" s="168">
        <f>SUM(F42:F43)</f>
        <v>316033304</v>
      </c>
      <c r="G41" s="168">
        <f t="shared" ref="G41:H41" si="21">SUM(G42:G43)</f>
        <v>0</v>
      </c>
      <c r="H41" s="168">
        <f t="shared" si="21"/>
        <v>316033304</v>
      </c>
      <c r="I41" s="166">
        <f t="shared" si="0"/>
        <v>5.8636568371015751E-5</v>
      </c>
      <c r="J41" s="168">
        <f t="shared" ref="J41:L41" si="22">SUM(J42:J43)</f>
        <v>0</v>
      </c>
      <c r="K41" s="168">
        <f t="shared" si="22"/>
        <v>0</v>
      </c>
      <c r="L41" s="168">
        <f t="shared" si="22"/>
        <v>0</v>
      </c>
      <c r="M41" s="176">
        <f t="shared" si="4"/>
        <v>0</v>
      </c>
      <c r="N41" s="176">
        <f t="shared" si="1"/>
        <v>0</v>
      </c>
      <c r="O41" s="177" t="s">
        <v>41</v>
      </c>
    </row>
    <row r="42" spans="1:15" ht="42" customHeight="1" x14ac:dyDescent="0.25">
      <c r="A42" s="169" t="s">
        <v>199</v>
      </c>
      <c r="B42" s="170" t="s">
        <v>42</v>
      </c>
      <c r="C42" s="170">
        <v>20</v>
      </c>
      <c r="D42" s="170" t="s">
        <v>39</v>
      </c>
      <c r="E42" s="171" t="s">
        <v>200</v>
      </c>
      <c r="F42" s="172">
        <v>301873662</v>
      </c>
      <c r="G42" s="173">
        <v>0</v>
      </c>
      <c r="H42" s="174">
        <f t="shared" ref="H42:H43" si="23">+F42-G42</f>
        <v>301873662</v>
      </c>
      <c r="I42" s="183">
        <f t="shared" si="0"/>
        <v>5.600939963362817E-5</v>
      </c>
      <c r="J42" s="173">
        <v>0</v>
      </c>
      <c r="K42" s="173">
        <v>0</v>
      </c>
      <c r="L42" s="174">
        <f t="shared" si="14"/>
        <v>0</v>
      </c>
      <c r="M42" s="176">
        <f t="shared" si="4"/>
        <v>0</v>
      </c>
      <c r="N42" s="176">
        <f t="shared" si="1"/>
        <v>0</v>
      </c>
      <c r="O42" s="177" t="s">
        <v>41</v>
      </c>
    </row>
    <row r="43" spans="1:15" ht="42" customHeight="1" thickBot="1" x14ac:dyDescent="0.3">
      <c r="A43" s="186" t="s">
        <v>547</v>
      </c>
      <c r="B43" s="187" t="s">
        <v>42</v>
      </c>
      <c r="C43" s="187">
        <v>20</v>
      </c>
      <c r="D43" s="187" t="s">
        <v>39</v>
      </c>
      <c r="E43" s="188" t="s">
        <v>548</v>
      </c>
      <c r="F43" s="189">
        <v>14159642</v>
      </c>
      <c r="G43" s="190">
        <v>0</v>
      </c>
      <c r="H43" s="191">
        <f t="shared" si="23"/>
        <v>14159642</v>
      </c>
      <c r="I43" s="192">
        <f t="shared" si="0"/>
        <v>2.6271687373875832E-6</v>
      </c>
      <c r="J43" s="190">
        <v>0</v>
      </c>
      <c r="K43" s="190">
        <v>0</v>
      </c>
      <c r="L43" s="191">
        <f t="shared" si="14"/>
        <v>0</v>
      </c>
      <c r="M43" s="193">
        <f t="shared" si="4"/>
        <v>0</v>
      </c>
      <c r="N43" s="193">
        <f t="shared" si="1"/>
        <v>0</v>
      </c>
      <c r="O43" s="194" t="s">
        <v>41</v>
      </c>
    </row>
    <row r="44" spans="1:15" ht="27" customHeight="1" thickBot="1" x14ac:dyDescent="0.3">
      <c r="A44" s="151" t="s">
        <v>235</v>
      </c>
      <c r="B44" s="195" t="s">
        <v>38</v>
      </c>
      <c r="C44" s="196">
        <v>11</v>
      </c>
      <c r="D44" s="195" t="s">
        <v>39</v>
      </c>
      <c r="E44" s="154" t="s">
        <v>236</v>
      </c>
      <c r="F44" s="155">
        <f>+F45</f>
        <v>520282355179</v>
      </c>
      <c r="G44" s="155">
        <f t="shared" ref="G44:H44" si="24">+G45</f>
        <v>0</v>
      </c>
      <c r="H44" s="155">
        <f t="shared" si="24"/>
        <v>520282355179</v>
      </c>
      <c r="I44" s="156">
        <f t="shared" si="0"/>
        <v>9.6532775202978399E-2</v>
      </c>
      <c r="J44" s="155">
        <f>+J45</f>
        <v>520282355179</v>
      </c>
      <c r="K44" s="155">
        <f>+K45</f>
        <v>520282355179</v>
      </c>
      <c r="L44" s="155">
        <f>+L45</f>
        <v>0</v>
      </c>
      <c r="M44" s="156">
        <f t="shared" si="4"/>
        <v>1</v>
      </c>
      <c r="N44" s="156">
        <f t="shared" si="1"/>
        <v>1</v>
      </c>
      <c r="O44" s="197">
        <f t="shared" ref="O44:O107" si="25">+K44/J44</f>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2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2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2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0</v>
      </c>
      <c r="H48" s="207">
        <f>+H51+H159+H165+H183+H189+H195</f>
        <v>145281723798.57001</v>
      </c>
      <c r="I48" s="156">
        <f t="shared" si="0"/>
        <v>2.6955455715432688E-2</v>
      </c>
      <c r="J48" s="207">
        <f>+J51+J159+J165+J183+J189+J195</f>
        <v>141064150540</v>
      </c>
      <c r="K48" s="207">
        <f>+K51+K159+K165+K183+K189+K195</f>
        <v>0</v>
      </c>
      <c r="L48" s="207">
        <f>+L51+L159+L165+L183+L189+L195</f>
        <v>141064150540</v>
      </c>
      <c r="M48" s="156">
        <f t="shared" si="4"/>
        <v>0.97096969151868284</v>
      </c>
      <c r="N48" s="156">
        <f t="shared" si="1"/>
        <v>0</v>
      </c>
      <c r="O48" s="197">
        <f t="shared" si="25"/>
        <v>0</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0.87168172708240177</v>
      </c>
      <c r="J49" s="207">
        <f>+J52</f>
        <v>4697819077942.4502</v>
      </c>
      <c r="K49" s="207">
        <f>+K52</f>
        <v>44136936109</v>
      </c>
      <c r="L49" s="207">
        <f>+L52</f>
        <v>4653682141833.4502</v>
      </c>
      <c r="M49" s="156">
        <f t="shared" si="4"/>
        <v>0.9999402255678409</v>
      </c>
      <c r="N49" s="156">
        <f t="shared" si="1"/>
        <v>9.3946354928672073E-3</v>
      </c>
      <c r="O49" s="197">
        <f t="shared" si="25"/>
        <v>9.3951970854380118E-3</v>
      </c>
    </row>
    <row r="50" spans="1:15" s="2" customFormat="1" ht="29.25" customHeight="1" thickBot="1" x14ac:dyDescent="0.3">
      <c r="A50" s="367"/>
      <c r="B50" s="205" t="s">
        <v>42</v>
      </c>
      <c r="C50" s="206">
        <v>20</v>
      </c>
      <c r="D50" s="370"/>
      <c r="E50" s="373"/>
      <c r="F50" s="208">
        <f>+F166+F196</f>
        <v>25307341823.599998</v>
      </c>
      <c r="G50" s="208">
        <f>+G166+G196</f>
        <v>0</v>
      </c>
      <c r="H50" s="208">
        <f>+H166+H196</f>
        <v>25307341823.599998</v>
      </c>
      <c r="I50" s="209">
        <f t="shared" si="0"/>
        <v>4.6955041141113017E-3</v>
      </c>
      <c r="J50" s="208">
        <f>+J166+J196</f>
        <v>0</v>
      </c>
      <c r="K50" s="208">
        <f>+K166+K196</f>
        <v>0</v>
      </c>
      <c r="L50" s="208">
        <f>+L166+L196</f>
        <v>0</v>
      </c>
      <c r="M50" s="209">
        <f t="shared" si="4"/>
        <v>0</v>
      </c>
      <c r="N50" s="209">
        <f t="shared" si="1"/>
        <v>0</v>
      </c>
      <c r="O50" s="197" t="s">
        <v>41</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2.6217354890204908E-2</v>
      </c>
      <c r="J51" s="211">
        <f t="shared" ref="J51:L52" si="31">+J53</f>
        <v>141064150540</v>
      </c>
      <c r="K51" s="211">
        <f t="shared" si="31"/>
        <v>0</v>
      </c>
      <c r="L51" s="211">
        <f t="shared" si="31"/>
        <v>141064150540</v>
      </c>
      <c r="M51" s="160">
        <f t="shared" si="4"/>
        <v>0.99830553579368486</v>
      </c>
      <c r="N51" s="160">
        <f t="shared" si="1"/>
        <v>0</v>
      </c>
      <c r="O51" s="161">
        <f t="shared" si="25"/>
        <v>0</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0.87168172708240177</v>
      </c>
      <c r="J52" s="212">
        <f t="shared" si="31"/>
        <v>4697819077942.4502</v>
      </c>
      <c r="K52" s="212">
        <f t="shared" si="31"/>
        <v>44136936109</v>
      </c>
      <c r="L52" s="212">
        <f t="shared" si="31"/>
        <v>4653682141833.4502</v>
      </c>
      <c r="M52" s="166">
        <f t="shared" si="4"/>
        <v>0.9999402255678409</v>
      </c>
      <c r="N52" s="166">
        <f t="shared" si="1"/>
        <v>9.3946354928672073E-3</v>
      </c>
      <c r="O52" s="167">
        <f t="shared" si="25"/>
        <v>9.3951970854380118E-3</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2.6217354890204908E-2</v>
      </c>
      <c r="J53" s="212">
        <f>+J63+J95</f>
        <v>141064150540</v>
      </c>
      <c r="K53" s="212">
        <f>+K63+K95</f>
        <v>0</v>
      </c>
      <c r="L53" s="212">
        <f>+L63+L95</f>
        <v>141064150540</v>
      </c>
      <c r="M53" s="166">
        <f t="shared" si="4"/>
        <v>0.99830553579368486</v>
      </c>
      <c r="N53" s="166">
        <f t="shared" si="1"/>
        <v>0</v>
      </c>
      <c r="O53" s="167">
        <f t="shared" si="25"/>
        <v>0</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4697819077942.4502</v>
      </c>
      <c r="K54" s="168">
        <f>+K55+K59+K64+K71+K75+K79+K83+K87+K91+K99+K103+K107+K111+K115+K119+K123+K127+K131+K135+K139+K143+K147+K151+K155</f>
        <v>44136936109</v>
      </c>
      <c r="L54" s="168">
        <f>+L55+L59+L64+L71+L75+L79+L83+L87+L91+L99+L103+L107+L111+L115+L119+L123+L127+L131+L135+L139+L143+L147+L151+L155</f>
        <v>4653682141833.4502</v>
      </c>
      <c r="M54" s="166">
        <f t="shared" si="4"/>
        <v>0.9999402255678409</v>
      </c>
      <c r="N54" s="166">
        <f t="shared" si="1"/>
        <v>9.3946354928672073E-3</v>
      </c>
      <c r="O54" s="167">
        <f t="shared" si="25"/>
        <v>9.3951970854380118E-3</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0</v>
      </c>
      <c r="L55" s="168">
        <f t="shared" si="32"/>
        <v>274039880659</v>
      </c>
      <c r="M55" s="166">
        <f t="shared" si="4"/>
        <v>1</v>
      </c>
      <c r="N55" s="166">
        <f t="shared" si="1"/>
        <v>0</v>
      </c>
      <c r="O55" s="167">
        <f t="shared" si="25"/>
        <v>0</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0</v>
      </c>
      <c r="L56" s="168">
        <f t="shared" si="32"/>
        <v>274039880659</v>
      </c>
      <c r="M56" s="166">
        <f t="shared" si="4"/>
        <v>1</v>
      </c>
      <c r="N56" s="166">
        <f t="shared" si="1"/>
        <v>0</v>
      </c>
      <c r="O56" s="167">
        <f t="shared" si="25"/>
        <v>0</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0</v>
      </c>
      <c r="L57" s="168">
        <f t="shared" si="32"/>
        <v>274039880659</v>
      </c>
      <c r="M57" s="166">
        <f t="shared" si="4"/>
        <v>1</v>
      </c>
      <c r="N57" s="166">
        <f t="shared" si="1"/>
        <v>0</v>
      </c>
      <c r="O57" s="167">
        <f t="shared" si="25"/>
        <v>0</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0</v>
      </c>
      <c r="L58" s="174">
        <f t="shared" ref="L58" si="34">+J58-K58</f>
        <v>274039880659</v>
      </c>
      <c r="M58" s="176">
        <f t="shared" si="4"/>
        <v>1</v>
      </c>
      <c r="N58" s="176">
        <f t="shared" si="1"/>
        <v>0</v>
      </c>
      <c r="O58" s="177">
        <f t="shared" si="25"/>
        <v>0</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2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2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2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2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0</v>
      </c>
      <c r="L63" s="168">
        <f t="shared" si="40"/>
        <v>141064150540</v>
      </c>
      <c r="M63" s="166">
        <f t="shared" si="4"/>
        <v>1</v>
      </c>
      <c r="N63" s="166">
        <f t="shared" si="1"/>
        <v>0</v>
      </c>
      <c r="O63" s="167">
        <f t="shared" si="25"/>
        <v>0</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1.7241967545039719E-2</v>
      </c>
      <c r="J64" s="168">
        <f t="shared" si="40"/>
        <v>92928971154</v>
      </c>
      <c r="K64" s="168">
        <f t="shared" si="40"/>
        <v>0</v>
      </c>
      <c r="L64" s="168">
        <f t="shared" si="40"/>
        <v>92928971154</v>
      </c>
      <c r="M64" s="166">
        <f t="shared" si="4"/>
        <v>1</v>
      </c>
      <c r="N64" s="166">
        <f t="shared" si="1"/>
        <v>0</v>
      </c>
      <c r="O64" s="167">
        <f t="shared" si="25"/>
        <v>0</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2.6172930520759193E-2</v>
      </c>
      <c r="J65" s="168">
        <f t="shared" si="40"/>
        <v>141064150540</v>
      </c>
      <c r="K65" s="168">
        <f t="shared" si="40"/>
        <v>0</v>
      </c>
      <c r="L65" s="168">
        <f t="shared" si="40"/>
        <v>141064150540</v>
      </c>
      <c r="M65" s="166">
        <f t="shared" si="4"/>
        <v>1</v>
      </c>
      <c r="N65" s="166">
        <f t="shared" si="1"/>
        <v>0</v>
      </c>
      <c r="O65" s="167">
        <f t="shared" si="25"/>
        <v>0</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1.7241967545039719E-2</v>
      </c>
      <c r="J66" s="168">
        <f t="shared" ref="J66:L66" si="42">+J69</f>
        <v>92928971154</v>
      </c>
      <c r="K66" s="168">
        <f t="shared" si="42"/>
        <v>0</v>
      </c>
      <c r="L66" s="168">
        <f t="shared" si="42"/>
        <v>92928971154</v>
      </c>
      <c r="M66" s="166">
        <f t="shared" si="4"/>
        <v>1</v>
      </c>
      <c r="N66" s="166">
        <f t="shared" si="1"/>
        <v>0</v>
      </c>
      <c r="O66" s="167">
        <f t="shared" si="25"/>
        <v>0</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0</v>
      </c>
      <c r="L67" s="168">
        <f t="shared" si="44"/>
        <v>141064150540</v>
      </c>
      <c r="M67" s="166">
        <f t="shared" si="4"/>
        <v>1</v>
      </c>
      <c r="N67" s="166">
        <f t="shared" si="1"/>
        <v>0</v>
      </c>
      <c r="O67" s="167">
        <f t="shared" si="25"/>
        <v>0</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0</v>
      </c>
      <c r="L68" s="174">
        <f t="shared" ref="L68" si="46">+J68-K68</f>
        <v>141064150540</v>
      </c>
      <c r="M68" s="176">
        <f t="shared" si="4"/>
        <v>1</v>
      </c>
      <c r="N68" s="176">
        <f t="shared" si="1"/>
        <v>0</v>
      </c>
      <c r="O68" s="177">
        <f t="shared" si="25"/>
        <v>0</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0</v>
      </c>
      <c r="L69" s="168">
        <f t="shared" si="48"/>
        <v>92928971154</v>
      </c>
      <c r="M69" s="166">
        <f t="shared" si="4"/>
        <v>1</v>
      </c>
      <c r="N69" s="166">
        <f t="shared" si="1"/>
        <v>0</v>
      </c>
      <c r="O69" s="167">
        <f t="shared" si="25"/>
        <v>0</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0</v>
      </c>
      <c r="L70" s="174">
        <f t="shared" ref="L70" si="50">+J70-K70</f>
        <v>92928971154</v>
      </c>
      <c r="M70" s="176">
        <f t="shared" si="4"/>
        <v>1</v>
      </c>
      <c r="N70" s="176">
        <f t="shared" si="1"/>
        <v>0</v>
      </c>
      <c r="O70" s="177">
        <f t="shared" si="25"/>
        <v>0</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0</v>
      </c>
      <c r="L71" s="168">
        <f t="shared" si="52"/>
        <v>238710063474</v>
      </c>
      <c r="M71" s="166">
        <f t="shared" si="4"/>
        <v>1</v>
      </c>
      <c r="N71" s="166">
        <f t="shared" si="1"/>
        <v>0</v>
      </c>
      <c r="O71" s="167">
        <f t="shared" si="25"/>
        <v>0</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0</v>
      </c>
      <c r="L72" s="168">
        <f t="shared" si="52"/>
        <v>238710063474</v>
      </c>
      <c r="M72" s="166">
        <f t="shared" si="4"/>
        <v>1</v>
      </c>
      <c r="N72" s="166">
        <f t="shared" si="1"/>
        <v>0</v>
      </c>
      <c r="O72" s="167">
        <f t="shared" si="25"/>
        <v>0</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0</v>
      </c>
      <c r="L73" s="168">
        <f t="shared" si="52"/>
        <v>238710063474</v>
      </c>
      <c r="M73" s="166">
        <f t="shared" si="4"/>
        <v>1</v>
      </c>
      <c r="N73" s="166">
        <f t="shared" si="1"/>
        <v>0</v>
      </c>
      <c r="O73" s="167">
        <f t="shared" si="25"/>
        <v>0</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0</v>
      </c>
      <c r="L74" s="174">
        <f t="shared" ref="L74" si="55">+J74-K74</f>
        <v>238710063474</v>
      </c>
      <c r="M74" s="176">
        <f t="shared" si="4"/>
        <v>1</v>
      </c>
      <c r="N74" s="176">
        <f t="shared" ref="N74:N137" si="56">+K74/H74</f>
        <v>0</v>
      </c>
      <c r="O74" s="177">
        <f t="shared" si="25"/>
        <v>0</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0</v>
      </c>
      <c r="L75" s="168">
        <f t="shared" si="58"/>
        <v>254639068714</v>
      </c>
      <c r="M75" s="166">
        <f t="shared" ref="M75:M138" si="59">+J75/H75</f>
        <v>1</v>
      </c>
      <c r="N75" s="166">
        <f t="shared" si="56"/>
        <v>0</v>
      </c>
      <c r="O75" s="167">
        <f t="shared" si="25"/>
        <v>0</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0</v>
      </c>
      <c r="L76" s="168">
        <f t="shared" si="58"/>
        <v>254639068714</v>
      </c>
      <c r="M76" s="166">
        <f t="shared" si="59"/>
        <v>1</v>
      </c>
      <c r="N76" s="166">
        <f t="shared" si="56"/>
        <v>0</v>
      </c>
      <c r="O76" s="167">
        <f t="shared" si="25"/>
        <v>0</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0</v>
      </c>
      <c r="L77" s="168">
        <f t="shared" si="58"/>
        <v>254639068714</v>
      </c>
      <c r="M77" s="166">
        <f t="shared" si="59"/>
        <v>1</v>
      </c>
      <c r="N77" s="166">
        <f t="shared" si="56"/>
        <v>0</v>
      </c>
      <c r="O77" s="167">
        <f t="shared" si="25"/>
        <v>0</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0</v>
      </c>
      <c r="L78" s="174">
        <f t="shared" ref="L78" si="61">+J78-K78</f>
        <v>254639068714</v>
      </c>
      <c r="M78" s="176">
        <f t="shared" si="59"/>
        <v>1</v>
      </c>
      <c r="N78" s="176">
        <f t="shared" si="56"/>
        <v>0</v>
      </c>
      <c r="O78" s="177">
        <f t="shared" si="25"/>
        <v>0</v>
      </c>
    </row>
    <row r="79" spans="1:15" ht="101.25" customHeight="1" x14ac:dyDescent="0.25">
      <c r="A79" s="162" t="s">
        <v>279</v>
      </c>
      <c r="B79" s="163" t="s">
        <v>38</v>
      </c>
      <c r="C79" s="163">
        <v>11</v>
      </c>
      <c r="D79" s="163" t="s">
        <v>39</v>
      </c>
      <c r="E79" s="164" t="s">
        <v>558</v>
      </c>
      <c r="F79" s="168">
        <f t="shared" ref="F79:H81" si="62">+F80</f>
        <v>229281795384</v>
      </c>
      <c r="G79" s="168">
        <f t="shared" si="62"/>
        <v>0</v>
      </c>
      <c r="H79" s="168">
        <f t="shared" si="62"/>
        <v>229281795384</v>
      </c>
      <c r="I79" s="166">
        <f t="shared" si="54"/>
        <v>4.2540762321882253E-2</v>
      </c>
      <c r="J79" s="168">
        <f t="shared" ref="J79:L81" si="63">+J80</f>
        <v>229281795384</v>
      </c>
      <c r="K79" s="168">
        <f t="shared" si="63"/>
        <v>0</v>
      </c>
      <c r="L79" s="168">
        <f t="shared" si="63"/>
        <v>229281795384</v>
      </c>
      <c r="M79" s="166">
        <f t="shared" si="59"/>
        <v>1</v>
      </c>
      <c r="N79" s="166">
        <f t="shared" si="56"/>
        <v>0</v>
      </c>
      <c r="O79" s="167">
        <f t="shared" si="25"/>
        <v>0</v>
      </c>
    </row>
    <row r="80" spans="1:15" ht="83.25" customHeight="1" x14ac:dyDescent="0.25">
      <c r="A80" s="162" t="s">
        <v>281</v>
      </c>
      <c r="B80" s="163" t="s">
        <v>38</v>
      </c>
      <c r="C80" s="163">
        <v>11</v>
      </c>
      <c r="D80" s="163" t="s">
        <v>39</v>
      </c>
      <c r="E80" s="164" t="s">
        <v>552</v>
      </c>
      <c r="F80" s="168">
        <f t="shared" si="62"/>
        <v>229281795384</v>
      </c>
      <c r="G80" s="168">
        <f t="shared" si="62"/>
        <v>0</v>
      </c>
      <c r="H80" s="168">
        <f t="shared" si="62"/>
        <v>229281795384</v>
      </c>
      <c r="I80" s="166">
        <f t="shared" si="54"/>
        <v>4.2540762321882253E-2</v>
      </c>
      <c r="J80" s="168">
        <f t="shared" si="63"/>
        <v>229281795384</v>
      </c>
      <c r="K80" s="168">
        <f t="shared" si="63"/>
        <v>0</v>
      </c>
      <c r="L80" s="168">
        <f t="shared" si="63"/>
        <v>229281795384</v>
      </c>
      <c r="M80" s="166">
        <f t="shared" si="59"/>
        <v>1</v>
      </c>
      <c r="N80" s="166">
        <f t="shared" si="56"/>
        <v>0</v>
      </c>
      <c r="O80" s="167">
        <f t="shared" si="25"/>
        <v>0</v>
      </c>
    </row>
    <row r="81" spans="1:15" ht="42" customHeight="1" x14ac:dyDescent="0.25">
      <c r="A81" s="162" t="s">
        <v>282</v>
      </c>
      <c r="B81" s="163" t="s">
        <v>38</v>
      </c>
      <c r="C81" s="163">
        <v>11</v>
      </c>
      <c r="D81" s="163" t="s">
        <v>39</v>
      </c>
      <c r="E81" s="164" t="s">
        <v>267</v>
      </c>
      <c r="F81" s="168">
        <f t="shared" si="62"/>
        <v>229281795384</v>
      </c>
      <c r="G81" s="168">
        <f t="shared" si="62"/>
        <v>0</v>
      </c>
      <c r="H81" s="168">
        <f t="shared" si="62"/>
        <v>229281795384</v>
      </c>
      <c r="I81" s="166">
        <f t="shared" si="54"/>
        <v>4.2540762321882253E-2</v>
      </c>
      <c r="J81" s="168">
        <f t="shared" si="63"/>
        <v>229281795384</v>
      </c>
      <c r="K81" s="168">
        <f t="shared" si="63"/>
        <v>0</v>
      </c>
      <c r="L81" s="168">
        <f t="shared" si="63"/>
        <v>229281795384</v>
      </c>
      <c r="M81" s="166">
        <f t="shared" si="59"/>
        <v>1</v>
      </c>
      <c r="N81" s="166">
        <f t="shared" si="56"/>
        <v>0</v>
      </c>
      <c r="O81" s="167">
        <f t="shared" si="25"/>
        <v>0</v>
      </c>
    </row>
    <row r="82" spans="1:15" ht="42" customHeight="1" x14ac:dyDescent="0.25">
      <c r="A82" s="217" t="s">
        <v>283</v>
      </c>
      <c r="B82" s="214" t="s">
        <v>38</v>
      </c>
      <c r="C82" s="214">
        <v>11</v>
      </c>
      <c r="D82" s="214" t="s">
        <v>39</v>
      </c>
      <c r="E82" s="218" t="s">
        <v>262</v>
      </c>
      <c r="F82" s="172">
        <v>229281795384</v>
      </c>
      <c r="G82" s="173">
        <v>0</v>
      </c>
      <c r="H82" s="174">
        <f t="shared" ref="H82" si="64">+F82-G82</f>
        <v>229281795384</v>
      </c>
      <c r="I82" s="176">
        <f t="shared" si="54"/>
        <v>4.2540762321882253E-2</v>
      </c>
      <c r="J82" s="173">
        <v>229281795384</v>
      </c>
      <c r="K82" s="173">
        <v>0</v>
      </c>
      <c r="L82" s="174">
        <f t="shared" ref="L82" si="65">+J82-K82</f>
        <v>229281795384</v>
      </c>
      <c r="M82" s="176">
        <f t="shared" si="59"/>
        <v>1</v>
      </c>
      <c r="N82" s="176">
        <f t="shared" si="56"/>
        <v>0</v>
      </c>
      <c r="O82" s="177">
        <f t="shared" si="25"/>
        <v>0</v>
      </c>
    </row>
    <row r="83" spans="1:15" ht="90" customHeight="1" x14ac:dyDescent="0.25">
      <c r="A83" s="162" t="s">
        <v>284</v>
      </c>
      <c r="B83" s="163" t="s">
        <v>38</v>
      </c>
      <c r="C83" s="163">
        <v>11</v>
      </c>
      <c r="D83" s="163" t="s">
        <v>39</v>
      </c>
      <c r="E83" s="164" t="s">
        <v>559</v>
      </c>
      <c r="F83" s="168">
        <f t="shared" ref="F83:H85" si="66">+F84</f>
        <v>229958501407</v>
      </c>
      <c r="G83" s="168">
        <f t="shared" si="66"/>
        <v>0</v>
      </c>
      <c r="H83" s="168">
        <f t="shared" si="66"/>
        <v>229958501407</v>
      </c>
      <c r="I83" s="166">
        <f t="shared" si="54"/>
        <v>4.2666317820250606E-2</v>
      </c>
      <c r="J83" s="168">
        <f t="shared" ref="J83:L85" si="67">+J84</f>
        <v>229958501407</v>
      </c>
      <c r="K83" s="168">
        <f t="shared" si="67"/>
        <v>0</v>
      </c>
      <c r="L83" s="168">
        <f t="shared" si="67"/>
        <v>229958501407</v>
      </c>
      <c r="M83" s="166">
        <f t="shared" si="59"/>
        <v>1</v>
      </c>
      <c r="N83" s="166">
        <f t="shared" si="56"/>
        <v>0</v>
      </c>
      <c r="O83" s="167">
        <f t="shared" si="25"/>
        <v>0</v>
      </c>
    </row>
    <row r="84" spans="1:15" ht="70.5" customHeight="1" x14ac:dyDescent="0.25">
      <c r="A84" s="162" t="s">
        <v>286</v>
      </c>
      <c r="B84" s="163" t="s">
        <v>38</v>
      </c>
      <c r="C84" s="163">
        <v>11</v>
      </c>
      <c r="D84" s="163" t="s">
        <v>39</v>
      </c>
      <c r="E84" s="164" t="s">
        <v>552</v>
      </c>
      <c r="F84" s="168">
        <f t="shared" si="66"/>
        <v>229958501407</v>
      </c>
      <c r="G84" s="168">
        <f t="shared" si="66"/>
        <v>0</v>
      </c>
      <c r="H84" s="168">
        <f t="shared" si="66"/>
        <v>229958501407</v>
      </c>
      <c r="I84" s="166">
        <f t="shared" si="54"/>
        <v>4.2666317820250606E-2</v>
      </c>
      <c r="J84" s="168">
        <f t="shared" si="67"/>
        <v>229958501407</v>
      </c>
      <c r="K84" s="168">
        <f t="shared" si="67"/>
        <v>0</v>
      </c>
      <c r="L84" s="168">
        <f t="shared" si="67"/>
        <v>229958501407</v>
      </c>
      <c r="M84" s="166">
        <f t="shared" si="59"/>
        <v>1</v>
      </c>
      <c r="N84" s="166">
        <f t="shared" si="56"/>
        <v>0</v>
      </c>
      <c r="O84" s="167">
        <f t="shared" si="25"/>
        <v>0</v>
      </c>
    </row>
    <row r="85" spans="1:15" ht="42" customHeight="1" x14ac:dyDescent="0.25">
      <c r="A85" s="162" t="s">
        <v>287</v>
      </c>
      <c r="B85" s="163" t="s">
        <v>38</v>
      </c>
      <c r="C85" s="163">
        <v>11</v>
      </c>
      <c r="D85" s="163" t="s">
        <v>39</v>
      </c>
      <c r="E85" s="164" t="s">
        <v>267</v>
      </c>
      <c r="F85" s="168">
        <f t="shared" si="66"/>
        <v>229958501407</v>
      </c>
      <c r="G85" s="168">
        <f t="shared" si="66"/>
        <v>0</v>
      </c>
      <c r="H85" s="168">
        <f t="shared" si="66"/>
        <v>229958501407</v>
      </c>
      <c r="I85" s="166">
        <f t="shared" si="54"/>
        <v>4.2666317820250606E-2</v>
      </c>
      <c r="J85" s="168">
        <f t="shared" si="67"/>
        <v>229958501407</v>
      </c>
      <c r="K85" s="168">
        <f t="shared" si="67"/>
        <v>0</v>
      </c>
      <c r="L85" s="168">
        <f t="shared" si="67"/>
        <v>229958501407</v>
      </c>
      <c r="M85" s="166">
        <f t="shared" si="59"/>
        <v>1</v>
      </c>
      <c r="N85" s="166">
        <f t="shared" si="56"/>
        <v>0</v>
      </c>
      <c r="O85" s="167">
        <f t="shared" si="25"/>
        <v>0</v>
      </c>
    </row>
    <row r="86" spans="1:15" ht="42" customHeight="1" x14ac:dyDescent="0.25">
      <c r="A86" s="169" t="s">
        <v>288</v>
      </c>
      <c r="B86" s="170" t="s">
        <v>38</v>
      </c>
      <c r="C86" s="214">
        <v>11</v>
      </c>
      <c r="D86" s="170" t="s">
        <v>39</v>
      </c>
      <c r="E86" s="171" t="s">
        <v>262</v>
      </c>
      <c r="F86" s="172">
        <v>229958501407</v>
      </c>
      <c r="G86" s="173">
        <v>0</v>
      </c>
      <c r="H86" s="174">
        <f t="shared" ref="H86" si="68">+F86-G86</f>
        <v>229958501407</v>
      </c>
      <c r="I86" s="176">
        <f t="shared" si="54"/>
        <v>4.2666317820250606E-2</v>
      </c>
      <c r="J86" s="173">
        <v>229958501407</v>
      </c>
      <c r="K86" s="173">
        <v>0</v>
      </c>
      <c r="L86" s="174">
        <f t="shared" ref="L86" si="69">+J86-K86</f>
        <v>229958501407</v>
      </c>
      <c r="M86" s="176">
        <f t="shared" si="59"/>
        <v>1</v>
      </c>
      <c r="N86" s="176">
        <f t="shared" si="56"/>
        <v>0</v>
      </c>
      <c r="O86" s="177">
        <f t="shared" si="25"/>
        <v>0</v>
      </c>
    </row>
    <row r="87" spans="1:15" ht="87.75" customHeight="1" x14ac:dyDescent="0.25">
      <c r="A87" s="162" t="s">
        <v>289</v>
      </c>
      <c r="B87" s="163" t="s">
        <v>38</v>
      </c>
      <c r="C87" s="163">
        <v>11</v>
      </c>
      <c r="D87" s="163" t="s">
        <v>39</v>
      </c>
      <c r="E87" s="164" t="s">
        <v>560</v>
      </c>
      <c r="F87" s="168">
        <f t="shared" ref="F87:H89" si="70">+F88</f>
        <v>249425160104</v>
      </c>
      <c r="G87" s="168">
        <f t="shared" si="70"/>
        <v>0</v>
      </c>
      <c r="H87" s="168">
        <f t="shared" si="70"/>
        <v>249425160104</v>
      </c>
      <c r="I87" s="166">
        <f t="shared" si="54"/>
        <v>4.6278146223126364E-2</v>
      </c>
      <c r="J87" s="168">
        <f t="shared" ref="J87:L89" si="71">+J88</f>
        <v>249425160104</v>
      </c>
      <c r="K87" s="168">
        <f t="shared" si="71"/>
        <v>0</v>
      </c>
      <c r="L87" s="168">
        <f t="shared" si="71"/>
        <v>249425160104</v>
      </c>
      <c r="M87" s="166">
        <f t="shared" si="59"/>
        <v>1</v>
      </c>
      <c r="N87" s="166">
        <f t="shared" si="56"/>
        <v>0</v>
      </c>
      <c r="O87" s="167">
        <f t="shared" si="25"/>
        <v>0</v>
      </c>
    </row>
    <row r="88" spans="1:15" ht="75.75" customHeight="1" x14ac:dyDescent="0.25">
      <c r="A88" s="162" t="s">
        <v>291</v>
      </c>
      <c r="B88" s="163" t="s">
        <v>38</v>
      </c>
      <c r="C88" s="163">
        <v>11</v>
      </c>
      <c r="D88" s="163" t="s">
        <v>39</v>
      </c>
      <c r="E88" s="164" t="s">
        <v>552</v>
      </c>
      <c r="F88" s="168">
        <f t="shared" si="70"/>
        <v>249425160104</v>
      </c>
      <c r="G88" s="168">
        <f t="shared" si="70"/>
        <v>0</v>
      </c>
      <c r="H88" s="168">
        <f t="shared" si="70"/>
        <v>249425160104</v>
      </c>
      <c r="I88" s="166">
        <f t="shared" si="54"/>
        <v>4.6278146223126364E-2</v>
      </c>
      <c r="J88" s="168">
        <f t="shared" si="71"/>
        <v>249425160104</v>
      </c>
      <c r="K88" s="168">
        <f t="shared" si="71"/>
        <v>0</v>
      </c>
      <c r="L88" s="168">
        <f t="shared" si="71"/>
        <v>249425160104</v>
      </c>
      <c r="M88" s="166">
        <f t="shared" si="59"/>
        <v>1</v>
      </c>
      <c r="N88" s="166">
        <f t="shared" si="56"/>
        <v>0</v>
      </c>
      <c r="O88" s="167">
        <f t="shared" si="25"/>
        <v>0</v>
      </c>
    </row>
    <row r="89" spans="1:15" ht="42" customHeight="1" x14ac:dyDescent="0.25">
      <c r="A89" s="162" t="s">
        <v>292</v>
      </c>
      <c r="B89" s="163" t="s">
        <v>38</v>
      </c>
      <c r="C89" s="163">
        <v>11</v>
      </c>
      <c r="D89" s="163" t="s">
        <v>39</v>
      </c>
      <c r="E89" s="164" t="s">
        <v>267</v>
      </c>
      <c r="F89" s="168">
        <f t="shared" si="70"/>
        <v>249425160104</v>
      </c>
      <c r="G89" s="168">
        <f t="shared" si="70"/>
        <v>0</v>
      </c>
      <c r="H89" s="168">
        <f t="shared" si="70"/>
        <v>249425160104</v>
      </c>
      <c r="I89" s="166">
        <f t="shared" si="54"/>
        <v>4.6278146223126364E-2</v>
      </c>
      <c r="J89" s="168">
        <f t="shared" si="71"/>
        <v>249425160104</v>
      </c>
      <c r="K89" s="168">
        <f t="shared" si="71"/>
        <v>0</v>
      </c>
      <c r="L89" s="168">
        <f t="shared" si="71"/>
        <v>249425160104</v>
      </c>
      <c r="M89" s="166">
        <f t="shared" si="59"/>
        <v>1</v>
      </c>
      <c r="N89" s="166">
        <f t="shared" si="56"/>
        <v>0</v>
      </c>
      <c r="O89" s="167">
        <f t="shared" si="25"/>
        <v>0</v>
      </c>
    </row>
    <row r="90" spans="1:15" ht="42" customHeight="1" x14ac:dyDescent="0.25">
      <c r="A90" s="169" t="s">
        <v>293</v>
      </c>
      <c r="B90" s="170" t="s">
        <v>38</v>
      </c>
      <c r="C90" s="214">
        <v>11</v>
      </c>
      <c r="D90" s="170" t="s">
        <v>39</v>
      </c>
      <c r="E90" s="171" t="s">
        <v>262</v>
      </c>
      <c r="F90" s="172">
        <v>249425160104</v>
      </c>
      <c r="G90" s="173">
        <v>0</v>
      </c>
      <c r="H90" s="174">
        <f t="shared" ref="H90" si="72">+F90-G90</f>
        <v>249425160104</v>
      </c>
      <c r="I90" s="176">
        <f t="shared" si="54"/>
        <v>4.6278146223126364E-2</v>
      </c>
      <c r="J90" s="173">
        <v>249425160104</v>
      </c>
      <c r="K90" s="173">
        <v>0</v>
      </c>
      <c r="L90" s="174">
        <f t="shared" ref="L90" si="73">+J90-K90</f>
        <v>249425160104</v>
      </c>
      <c r="M90" s="176">
        <f t="shared" si="59"/>
        <v>1</v>
      </c>
      <c r="N90" s="176">
        <f t="shared" si="56"/>
        <v>0</v>
      </c>
      <c r="O90" s="177">
        <f t="shared" si="25"/>
        <v>0</v>
      </c>
    </row>
    <row r="91" spans="1:15" ht="81.75" customHeight="1" x14ac:dyDescent="0.25">
      <c r="A91" s="162" t="s">
        <v>294</v>
      </c>
      <c r="B91" s="163" t="s">
        <v>38</v>
      </c>
      <c r="C91" s="163">
        <v>11</v>
      </c>
      <c r="D91" s="163" t="s">
        <v>39</v>
      </c>
      <c r="E91" s="164" t="s">
        <v>561</v>
      </c>
      <c r="F91" s="168">
        <f t="shared" ref="F91:H93" si="74">+F92</f>
        <v>173449917157</v>
      </c>
      <c r="G91" s="168">
        <f t="shared" si="74"/>
        <v>0</v>
      </c>
      <c r="H91" s="168">
        <f t="shared" si="74"/>
        <v>173449917157</v>
      </c>
      <c r="I91" s="166">
        <f t="shared" si="54"/>
        <v>3.2181759952499972E-2</v>
      </c>
      <c r="J91" s="168">
        <f t="shared" ref="J91:L93" si="75">+J92</f>
        <v>173449917157</v>
      </c>
      <c r="K91" s="168">
        <f t="shared" si="75"/>
        <v>0</v>
      </c>
      <c r="L91" s="168">
        <f t="shared" si="75"/>
        <v>173449917157</v>
      </c>
      <c r="M91" s="166">
        <f t="shared" si="59"/>
        <v>1</v>
      </c>
      <c r="N91" s="166">
        <f t="shared" si="56"/>
        <v>0</v>
      </c>
      <c r="O91" s="167">
        <f t="shared" si="25"/>
        <v>0</v>
      </c>
    </row>
    <row r="92" spans="1:15" ht="82.5" customHeight="1" x14ac:dyDescent="0.25">
      <c r="A92" s="162" t="s">
        <v>296</v>
      </c>
      <c r="B92" s="163" t="s">
        <v>38</v>
      </c>
      <c r="C92" s="163">
        <v>11</v>
      </c>
      <c r="D92" s="163" t="s">
        <v>39</v>
      </c>
      <c r="E92" s="164" t="s">
        <v>552</v>
      </c>
      <c r="F92" s="168">
        <f t="shared" si="74"/>
        <v>173449917157</v>
      </c>
      <c r="G92" s="168">
        <f t="shared" si="74"/>
        <v>0</v>
      </c>
      <c r="H92" s="168">
        <f t="shared" si="74"/>
        <v>173449917157</v>
      </c>
      <c r="I92" s="166">
        <f t="shared" si="54"/>
        <v>3.2181759952499972E-2</v>
      </c>
      <c r="J92" s="168">
        <f t="shared" si="75"/>
        <v>173449917157</v>
      </c>
      <c r="K92" s="168">
        <f t="shared" si="75"/>
        <v>0</v>
      </c>
      <c r="L92" s="168">
        <f t="shared" si="75"/>
        <v>173449917157</v>
      </c>
      <c r="M92" s="166">
        <f t="shared" si="59"/>
        <v>1</v>
      </c>
      <c r="N92" s="166">
        <f t="shared" si="56"/>
        <v>0</v>
      </c>
      <c r="O92" s="167">
        <f t="shared" si="25"/>
        <v>0</v>
      </c>
    </row>
    <row r="93" spans="1:15" ht="42" customHeight="1" x14ac:dyDescent="0.25">
      <c r="A93" s="162" t="s">
        <v>297</v>
      </c>
      <c r="B93" s="163" t="s">
        <v>38</v>
      </c>
      <c r="C93" s="163">
        <v>11</v>
      </c>
      <c r="D93" s="163" t="s">
        <v>39</v>
      </c>
      <c r="E93" s="164" t="s">
        <v>267</v>
      </c>
      <c r="F93" s="168">
        <f t="shared" si="74"/>
        <v>173449917157</v>
      </c>
      <c r="G93" s="168">
        <f t="shared" si="74"/>
        <v>0</v>
      </c>
      <c r="H93" s="168">
        <f t="shared" si="74"/>
        <v>173449917157</v>
      </c>
      <c r="I93" s="166">
        <f t="shared" si="54"/>
        <v>3.2181759952499972E-2</v>
      </c>
      <c r="J93" s="168">
        <f t="shared" si="75"/>
        <v>173449917157</v>
      </c>
      <c r="K93" s="168">
        <f t="shared" si="75"/>
        <v>0</v>
      </c>
      <c r="L93" s="168">
        <f t="shared" si="75"/>
        <v>173449917157</v>
      </c>
      <c r="M93" s="166">
        <f t="shared" si="59"/>
        <v>1</v>
      </c>
      <c r="N93" s="166">
        <f t="shared" si="56"/>
        <v>0</v>
      </c>
      <c r="O93" s="167">
        <f t="shared" si="25"/>
        <v>0</v>
      </c>
    </row>
    <row r="94" spans="1:15" ht="42" customHeight="1" x14ac:dyDescent="0.25">
      <c r="A94" s="169" t="s">
        <v>298</v>
      </c>
      <c r="B94" s="170" t="s">
        <v>38</v>
      </c>
      <c r="C94" s="214">
        <v>11</v>
      </c>
      <c r="D94" s="170" t="s">
        <v>39</v>
      </c>
      <c r="E94" s="171" t="s">
        <v>262</v>
      </c>
      <c r="F94" s="172">
        <v>173449917157</v>
      </c>
      <c r="G94" s="173">
        <v>0</v>
      </c>
      <c r="H94" s="174">
        <f t="shared" ref="H94" si="76">+F94-G94</f>
        <v>173449917157</v>
      </c>
      <c r="I94" s="176">
        <f t="shared" si="54"/>
        <v>3.2181759952499972E-2</v>
      </c>
      <c r="J94" s="173">
        <v>173449917157</v>
      </c>
      <c r="K94" s="173">
        <v>0</v>
      </c>
      <c r="L94" s="174">
        <f t="shared" ref="L94" si="77">+J94-K94</f>
        <v>173449917157</v>
      </c>
      <c r="M94" s="176">
        <f t="shared" si="59"/>
        <v>1</v>
      </c>
      <c r="N94" s="176">
        <f t="shared" si="56"/>
        <v>0</v>
      </c>
      <c r="O94" s="177">
        <f t="shared" si="25"/>
        <v>0</v>
      </c>
    </row>
    <row r="95" spans="1:15" ht="70.5" customHeight="1" x14ac:dyDescent="0.25">
      <c r="A95" s="46" t="s">
        <v>299</v>
      </c>
      <c r="B95" s="163" t="s">
        <v>38</v>
      </c>
      <c r="C95" s="163">
        <v>10</v>
      </c>
      <c r="D95" s="163" t="s">
        <v>39</v>
      </c>
      <c r="E95" s="164" t="s">
        <v>300</v>
      </c>
      <c r="F95" s="168">
        <f t="shared" ref="F95:H96" si="78">+F96</f>
        <v>239433866</v>
      </c>
      <c r="G95" s="168">
        <f t="shared" si="78"/>
        <v>0</v>
      </c>
      <c r="H95" s="168">
        <f t="shared" si="78"/>
        <v>239433866</v>
      </c>
      <c r="I95" s="165">
        <f t="shared" si="54"/>
        <v>4.4424369445713937E-5</v>
      </c>
      <c r="J95" s="168">
        <f t="shared" ref="J95:L96" si="79">+J96</f>
        <v>0</v>
      </c>
      <c r="K95" s="168">
        <f t="shared" si="79"/>
        <v>0</v>
      </c>
      <c r="L95" s="168">
        <f t="shared" si="79"/>
        <v>0</v>
      </c>
      <c r="M95" s="166">
        <f t="shared" si="59"/>
        <v>0</v>
      </c>
      <c r="N95" s="166">
        <f t="shared" si="56"/>
        <v>0</v>
      </c>
      <c r="O95" s="167" t="s">
        <v>41</v>
      </c>
    </row>
    <row r="96" spans="1:15" ht="70.5" customHeight="1" x14ac:dyDescent="0.25">
      <c r="A96" s="162" t="s">
        <v>301</v>
      </c>
      <c r="B96" s="163" t="s">
        <v>38</v>
      </c>
      <c r="C96" s="163">
        <v>10</v>
      </c>
      <c r="D96" s="163" t="s">
        <v>39</v>
      </c>
      <c r="E96" s="164" t="s">
        <v>552</v>
      </c>
      <c r="F96" s="168">
        <f t="shared" si="78"/>
        <v>239433866</v>
      </c>
      <c r="G96" s="168">
        <f t="shared" si="78"/>
        <v>0</v>
      </c>
      <c r="H96" s="168">
        <f t="shared" si="78"/>
        <v>239433866</v>
      </c>
      <c r="I96" s="165">
        <f t="shared" si="54"/>
        <v>4.4424369445713937E-5</v>
      </c>
      <c r="J96" s="168">
        <f t="shared" si="79"/>
        <v>0</v>
      </c>
      <c r="K96" s="168">
        <f t="shared" si="79"/>
        <v>0</v>
      </c>
      <c r="L96" s="168">
        <f t="shared" si="79"/>
        <v>0</v>
      </c>
      <c r="M96" s="166">
        <f t="shared" si="59"/>
        <v>0</v>
      </c>
      <c r="N96" s="166">
        <f t="shared" si="56"/>
        <v>0</v>
      </c>
      <c r="O96" s="167" t="s">
        <v>41</v>
      </c>
    </row>
    <row r="97" spans="1:15" ht="70.5" customHeight="1" x14ac:dyDescent="0.25">
      <c r="A97" s="162" t="s">
        <v>302</v>
      </c>
      <c r="B97" s="163" t="s">
        <v>38</v>
      </c>
      <c r="C97" s="163">
        <v>10</v>
      </c>
      <c r="D97" s="163" t="s">
        <v>39</v>
      </c>
      <c r="E97" s="164" t="s">
        <v>303</v>
      </c>
      <c r="F97" s="168">
        <f>SUM(F98:F98)</f>
        <v>239433866</v>
      </c>
      <c r="G97" s="168">
        <f t="shared" ref="G97:H97" si="80">SUM(G98:G98)</f>
        <v>0</v>
      </c>
      <c r="H97" s="168">
        <f t="shared" si="80"/>
        <v>239433866</v>
      </c>
      <c r="I97" s="165">
        <f t="shared" si="54"/>
        <v>4.4424369445713937E-5</v>
      </c>
      <c r="J97" s="168">
        <f t="shared" ref="J97:L97" si="81">SUM(J98:J98)</f>
        <v>0</v>
      </c>
      <c r="K97" s="168">
        <f t="shared" si="81"/>
        <v>0</v>
      </c>
      <c r="L97" s="168">
        <f t="shared" si="81"/>
        <v>0</v>
      </c>
      <c r="M97" s="166">
        <f t="shared" si="59"/>
        <v>0</v>
      </c>
      <c r="N97" s="166">
        <f t="shared" si="56"/>
        <v>0</v>
      </c>
      <c r="O97" s="167" t="s">
        <v>41</v>
      </c>
    </row>
    <row r="98" spans="1:15" ht="42" customHeight="1" x14ac:dyDescent="0.25">
      <c r="A98" s="169" t="s">
        <v>304</v>
      </c>
      <c r="B98" s="170" t="s">
        <v>38</v>
      </c>
      <c r="C98" s="170">
        <v>10</v>
      </c>
      <c r="D98" s="170" t="s">
        <v>39</v>
      </c>
      <c r="E98" s="171" t="s">
        <v>262</v>
      </c>
      <c r="F98" s="221">
        <v>239433866</v>
      </c>
      <c r="G98" s="173">
        <v>0</v>
      </c>
      <c r="H98" s="174">
        <f t="shared" ref="H98" si="82">+F98-G98</f>
        <v>239433866</v>
      </c>
      <c r="I98" s="183">
        <f t="shared" si="54"/>
        <v>4.4424369445713937E-5</v>
      </c>
      <c r="J98" s="173">
        <v>0</v>
      </c>
      <c r="K98" s="173">
        <v>0</v>
      </c>
      <c r="L98" s="174">
        <f t="shared" ref="L98" si="83">+J98-K98</f>
        <v>0</v>
      </c>
      <c r="M98" s="176">
        <f t="shared" si="59"/>
        <v>0</v>
      </c>
      <c r="N98" s="176">
        <f t="shared" si="56"/>
        <v>0</v>
      </c>
      <c r="O98" s="177" t="s">
        <v>41</v>
      </c>
    </row>
    <row r="99" spans="1:15" ht="75" customHeight="1" x14ac:dyDescent="0.25">
      <c r="A99" s="162" t="s">
        <v>305</v>
      </c>
      <c r="B99" s="163" t="s">
        <v>38</v>
      </c>
      <c r="C99" s="163">
        <v>11</v>
      </c>
      <c r="D99" s="163" t="s">
        <v>39</v>
      </c>
      <c r="E99" s="164" t="s">
        <v>562</v>
      </c>
      <c r="F99" s="168">
        <f t="shared" ref="F99:H101" si="84">+F100</f>
        <v>214990260727</v>
      </c>
      <c r="G99" s="168">
        <f t="shared" si="84"/>
        <v>0</v>
      </c>
      <c r="H99" s="168">
        <f t="shared" si="84"/>
        <v>214990260727</v>
      </c>
      <c r="I99" s="166">
        <f t="shared" si="54"/>
        <v>3.9889122325605396E-2</v>
      </c>
      <c r="J99" s="168">
        <f t="shared" ref="J99:L101" si="85">+J100</f>
        <v>214990260727</v>
      </c>
      <c r="K99" s="168">
        <f t="shared" si="85"/>
        <v>0</v>
      </c>
      <c r="L99" s="168">
        <f t="shared" si="85"/>
        <v>214990260727</v>
      </c>
      <c r="M99" s="166">
        <f t="shared" si="59"/>
        <v>1</v>
      </c>
      <c r="N99" s="166">
        <f t="shared" si="56"/>
        <v>0</v>
      </c>
      <c r="O99" s="167">
        <f t="shared" si="25"/>
        <v>0</v>
      </c>
    </row>
    <row r="100" spans="1:15" ht="69.75" customHeight="1" x14ac:dyDescent="0.25">
      <c r="A100" s="162" t="s">
        <v>307</v>
      </c>
      <c r="B100" s="163" t="s">
        <v>38</v>
      </c>
      <c r="C100" s="163">
        <v>11</v>
      </c>
      <c r="D100" s="163" t="s">
        <v>39</v>
      </c>
      <c r="E100" s="164" t="s">
        <v>552</v>
      </c>
      <c r="F100" s="168">
        <f t="shared" si="84"/>
        <v>214990260727</v>
      </c>
      <c r="G100" s="168">
        <f t="shared" si="84"/>
        <v>0</v>
      </c>
      <c r="H100" s="168">
        <f t="shared" si="84"/>
        <v>214990260727</v>
      </c>
      <c r="I100" s="166">
        <f t="shared" si="54"/>
        <v>3.9889122325605396E-2</v>
      </c>
      <c r="J100" s="168">
        <f t="shared" si="85"/>
        <v>214990260727</v>
      </c>
      <c r="K100" s="168">
        <f t="shared" si="85"/>
        <v>0</v>
      </c>
      <c r="L100" s="168">
        <f t="shared" si="85"/>
        <v>214990260727</v>
      </c>
      <c r="M100" s="166">
        <f t="shared" si="59"/>
        <v>1</v>
      </c>
      <c r="N100" s="166">
        <f t="shared" si="56"/>
        <v>0</v>
      </c>
      <c r="O100" s="167">
        <f t="shared" si="25"/>
        <v>0</v>
      </c>
    </row>
    <row r="101" spans="1:15" ht="42" customHeight="1" x14ac:dyDescent="0.25">
      <c r="A101" s="162" t="s">
        <v>308</v>
      </c>
      <c r="B101" s="163" t="s">
        <v>38</v>
      </c>
      <c r="C101" s="163">
        <v>11</v>
      </c>
      <c r="D101" s="163" t="s">
        <v>39</v>
      </c>
      <c r="E101" s="164" t="s">
        <v>267</v>
      </c>
      <c r="F101" s="168">
        <f t="shared" si="84"/>
        <v>214990260727</v>
      </c>
      <c r="G101" s="168">
        <f t="shared" si="84"/>
        <v>0</v>
      </c>
      <c r="H101" s="168">
        <f t="shared" si="84"/>
        <v>214990260727</v>
      </c>
      <c r="I101" s="166">
        <f t="shared" si="54"/>
        <v>3.9889122325605396E-2</v>
      </c>
      <c r="J101" s="168">
        <f t="shared" si="85"/>
        <v>214990260727</v>
      </c>
      <c r="K101" s="168">
        <f t="shared" si="85"/>
        <v>0</v>
      </c>
      <c r="L101" s="168">
        <f t="shared" si="85"/>
        <v>214990260727</v>
      </c>
      <c r="M101" s="166">
        <f t="shared" si="59"/>
        <v>1</v>
      </c>
      <c r="N101" s="166">
        <f t="shared" si="56"/>
        <v>0</v>
      </c>
      <c r="O101" s="167">
        <f t="shared" si="25"/>
        <v>0</v>
      </c>
    </row>
    <row r="102" spans="1:15" ht="42" customHeight="1" x14ac:dyDescent="0.25">
      <c r="A102" s="169" t="s">
        <v>309</v>
      </c>
      <c r="B102" s="170" t="s">
        <v>38</v>
      </c>
      <c r="C102" s="170">
        <v>11</v>
      </c>
      <c r="D102" s="170" t="s">
        <v>39</v>
      </c>
      <c r="E102" s="171" t="s">
        <v>262</v>
      </c>
      <c r="F102" s="172">
        <v>214990260727</v>
      </c>
      <c r="G102" s="173">
        <v>0</v>
      </c>
      <c r="H102" s="174">
        <f t="shared" ref="H102" si="86">+F102-G102</f>
        <v>214990260727</v>
      </c>
      <c r="I102" s="176">
        <f t="shared" si="54"/>
        <v>3.9889122325605396E-2</v>
      </c>
      <c r="J102" s="173">
        <v>214990260727</v>
      </c>
      <c r="K102" s="173">
        <v>0</v>
      </c>
      <c r="L102" s="174">
        <f t="shared" ref="L102" si="87">+J102-K102</f>
        <v>214990260727</v>
      </c>
      <c r="M102" s="176">
        <f t="shared" si="59"/>
        <v>1</v>
      </c>
      <c r="N102" s="176">
        <f t="shared" si="56"/>
        <v>0</v>
      </c>
      <c r="O102" s="177">
        <f t="shared" si="25"/>
        <v>0</v>
      </c>
    </row>
    <row r="103" spans="1:15" ht="84" customHeight="1" x14ac:dyDescent="0.25">
      <c r="A103" s="162" t="s">
        <v>315</v>
      </c>
      <c r="B103" s="163" t="s">
        <v>38</v>
      </c>
      <c r="C103" s="163">
        <v>11</v>
      </c>
      <c r="D103" s="163" t="s">
        <v>39</v>
      </c>
      <c r="E103" s="164" t="s">
        <v>563</v>
      </c>
      <c r="F103" s="168">
        <f t="shared" ref="F103:H105" si="88">+F104</f>
        <v>65148803779</v>
      </c>
      <c r="G103" s="168">
        <f t="shared" si="88"/>
        <v>0</v>
      </c>
      <c r="H103" s="168">
        <f t="shared" si="88"/>
        <v>65148803779</v>
      </c>
      <c r="I103" s="166">
        <f t="shared" si="54"/>
        <v>1.2087657340940318E-2</v>
      </c>
      <c r="J103" s="168">
        <f t="shared" ref="J103:L105" si="89">+J104</f>
        <v>65148803779</v>
      </c>
      <c r="K103" s="168">
        <f t="shared" si="89"/>
        <v>0</v>
      </c>
      <c r="L103" s="168">
        <f t="shared" si="89"/>
        <v>65148803779</v>
      </c>
      <c r="M103" s="166">
        <f t="shared" si="59"/>
        <v>1</v>
      </c>
      <c r="N103" s="166">
        <f t="shared" si="56"/>
        <v>0</v>
      </c>
      <c r="O103" s="167">
        <f t="shared" si="25"/>
        <v>0</v>
      </c>
    </row>
    <row r="104" spans="1:15" ht="84" customHeight="1" x14ac:dyDescent="0.25">
      <c r="A104" s="162" t="s">
        <v>317</v>
      </c>
      <c r="B104" s="163" t="s">
        <v>38</v>
      </c>
      <c r="C104" s="163">
        <v>11</v>
      </c>
      <c r="D104" s="163" t="s">
        <v>39</v>
      </c>
      <c r="E104" s="164" t="s">
        <v>552</v>
      </c>
      <c r="F104" s="168">
        <f t="shared" si="88"/>
        <v>65148803779</v>
      </c>
      <c r="G104" s="168">
        <f t="shared" si="88"/>
        <v>0</v>
      </c>
      <c r="H104" s="168">
        <f t="shared" si="88"/>
        <v>65148803779</v>
      </c>
      <c r="I104" s="166">
        <f t="shared" si="54"/>
        <v>1.2087657340940318E-2</v>
      </c>
      <c r="J104" s="168">
        <f t="shared" si="89"/>
        <v>65148803779</v>
      </c>
      <c r="K104" s="168">
        <f t="shared" si="89"/>
        <v>0</v>
      </c>
      <c r="L104" s="168">
        <f t="shared" si="89"/>
        <v>65148803779</v>
      </c>
      <c r="M104" s="166">
        <f t="shared" si="59"/>
        <v>1</v>
      </c>
      <c r="N104" s="166">
        <f t="shared" si="56"/>
        <v>0</v>
      </c>
      <c r="O104" s="167">
        <f t="shared" si="25"/>
        <v>0</v>
      </c>
    </row>
    <row r="105" spans="1:15" ht="42" customHeight="1" x14ac:dyDescent="0.25">
      <c r="A105" s="162" t="s">
        <v>318</v>
      </c>
      <c r="B105" s="163" t="s">
        <v>38</v>
      </c>
      <c r="C105" s="163">
        <v>11</v>
      </c>
      <c r="D105" s="163" t="s">
        <v>39</v>
      </c>
      <c r="E105" s="164" t="s">
        <v>267</v>
      </c>
      <c r="F105" s="168">
        <f t="shared" si="88"/>
        <v>65148803779</v>
      </c>
      <c r="G105" s="168">
        <f t="shared" si="88"/>
        <v>0</v>
      </c>
      <c r="H105" s="168">
        <f t="shared" si="88"/>
        <v>65148803779</v>
      </c>
      <c r="I105" s="166">
        <f t="shared" si="54"/>
        <v>1.2087657340940318E-2</v>
      </c>
      <c r="J105" s="168">
        <f t="shared" si="89"/>
        <v>65148803779</v>
      </c>
      <c r="K105" s="168">
        <f t="shared" si="89"/>
        <v>0</v>
      </c>
      <c r="L105" s="168">
        <f t="shared" si="89"/>
        <v>65148803779</v>
      </c>
      <c r="M105" s="166">
        <f t="shared" si="59"/>
        <v>1</v>
      </c>
      <c r="N105" s="166">
        <f t="shared" si="56"/>
        <v>0</v>
      </c>
      <c r="O105" s="167">
        <f t="shared" si="25"/>
        <v>0</v>
      </c>
    </row>
    <row r="106" spans="1:15" ht="42" customHeight="1" x14ac:dyDescent="0.25">
      <c r="A106" s="169" t="s">
        <v>319</v>
      </c>
      <c r="B106" s="170" t="s">
        <v>38</v>
      </c>
      <c r="C106" s="170">
        <v>11</v>
      </c>
      <c r="D106" s="170" t="s">
        <v>39</v>
      </c>
      <c r="E106" s="171" t="s">
        <v>262</v>
      </c>
      <c r="F106" s="172">
        <v>65148803779</v>
      </c>
      <c r="G106" s="173">
        <v>0</v>
      </c>
      <c r="H106" s="174">
        <f t="shared" ref="H106" si="90">+F106-G106</f>
        <v>65148803779</v>
      </c>
      <c r="I106" s="176">
        <f t="shared" si="54"/>
        <v>1.2087657340940318E-2</v>
      </c>
      <c r="J106" s="173">
        <v>65148803779</v>
      </c>
      <c r="K106" s="173">
        <v>0</v>
      </c>
      <c r="L106" s="174">
        <f t="shared" ref="L106" si="91">+J106-K106</f>
        <v>65148803779</v>
      </c>
      <c r="M106" s="176">
        <f t="shared" si="59"/>
        <v>1</v>
      </c>
      <c r="N106" s="176">
        <f t="shared" si="56"/>
        <v>0</v>
      </c>
      <c r="O106" s="177">
        <f t="shared" si="25"/>
        <v>0</v>
      </c>
    </row>
    <row r="107" spans="1:15" ht="107.25" customHeight="1" x14ac:dyDescent="0.25">
      <c r="A107" s="162" t="s">
        <v>320</v>
      </c>
      <c r="B107" s="163" t="s">
        <v>38</v>
      </c>
      <c r="C107" s="163">
        <v>11</v>
      </c>
      <c r="D107" s="163" t="s">
        <v>39</v>
      </c>
      <c r="E107" s="164" t="s">
        <v>564</v>
      </c>
      <c r="F107" s="168">
        <f t="shared" ref="F107:H109" si="92">+F108</f>
        <v>162463069352</v>
      </c>
      <c r="G107" s="168">
        <f t="shared" si="92"/>
        <v>0</v>
      </c>
      <c r="H107" s="168">
        <f t="shared" si="92"/>
        <v>162463069352</v>
      </c>
      <c r="I107" s="166">
        <f t="shared" si="54"/>
        <v>3.0143268931630135E-2</v>
      </c>
      <c r="J107" s="168">
        <f t="shared" ref="J107:L109" si="93">+J108</f>
        <v>162463069352</v>
      </c>
      <c r="K107" s="168">
        <f t="shared" si="93"/>
        <v>0</v>
      </c>
      <c r="L107" s="168">
        <f t="shared" si="93"/>
        <v>162463069352</v>
      </c>
      <c r="M107" s="166">
        <f t="shared" si="59"/>
        <v>1</v>
      </c>
      <c r="N107" s="166">
        <f t="shared" si="56"/>
        <v>0</v>
      </c>
      <c r="O107" s="167">
        <f t="shared" si="25"/>
        <v>0</v>
      </c>
    </row>
    <row r="108" spans="1:15" ht="74.25" customHeight="1" x14ac:dyDescent="0.25">
      <c r="A108" s="162" t="s">
        <v>322</v>
      </c>
      <c r="B108" s="163" t="s">
        <v>38</v>
      </c>
      <c r="C108" s="163">
        <v>11</v>
      </c>
      <c r="D108" s="163" t="s">
        <v>39</v>
      </c>
      <c r="E108" s="164" t="s">
        <v>552</v>
      </c>
      <c r="F108" s="168">
        <f t="shared" si="92"/>
        <v>162463069352</v>
      </c>
      <c r="G108" s="168">
        <f t="shared" si="92"/>
        <v>0</v>
      </c>
      <c r="H108" s="168">
        <f t="shared" si="92"/>
        <v>162463069352</v>
      </c>
      <c r="I108" s="166">
        <f t="shared" si="54"/>
        <v>3.0143268931630135E-2</v>
      </c>
      <c r="J108" s="168">
        <f t="shared" si="93"/>
        <v>162463069352</v>
      </c>
      <c r="K108" s="168">
        <f t="shared" si="93"/>
        <v>0</v>
      </c>
      <c r="L108" s="168">
        <f t="shared" si="93"/>
        <v>162463069352</v>
      </c>
      <c r="M108" s="166">
        <f t="shared" si="59"/>
        <v>1</v>
      </c>
      <c r="N108" s="166">
        <f t="shared" si="56"/>
        <v>0</v>
      </c>
      <c r="O108" s="167">
        <f t="shared" ref="O108:O158" si="94">+K108/J108</f>
        <v>0</v>
      </c>
    </row>
    <row r="109" spans="1:15" ht="42" customHeight="1" x14ac:dyDescent="0.25">
      <c r="A109" s="162" t="s">
        <v>323</v>
      </c>
      <c r="B109" s="163" t="s">
        <v>38</v>
      </c>
      <c r="C109" s="163">
        <v>11</v>
      </c>
      <c r="D109" s="163" t="s">
        <v>39</v>
      </c>
      <c r="E109" s="164" t="s">
        <v>267</v>
      </c>
      <c r="F109" s="168">
        <f t="shared" si="92"/>
        <v>162463069352</v>
      </c>
      <c r="G109" s="168">
        <f t="shared" si="92"/>
        <v>0</v>
      </c>
      <c r="H109" s="168">
        <f t="shared" si="92"/>
        <v>162463069352</v>
      </c>
      <c r="I109" s="166">
        <f t="shared" si="54"/>
        <v>3.0143268931630135E-2</v>
      </c>
      <c r="J109" s="168">
        <f t="shared" si="93"/>
        <v>162463069352</v>
      </c>
      <c r="K109" s="168">
        <f t="shared" si="93"/>
        <v>0</v>
      </c>
      <c r="L109" s="168">
        <f t="shared" si="93"/>
        <v>162463069352</v>
      </c>
      <c r="M109" s="166">
        <f t="shared" si="59"/>
        <v>1</v>
      </c>
      <c r="N109" s="166">
        <f t="shared" si="56"/>
        <v>0</v>
      </c>
      <c r="O109" s="167">
        <f t="shared" si="94"/>
        <v>0</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0</v>
      </c>
      <c r="L110" s="174">
        <f t="shared" ref="L110" si="96">+J110-K110</f>
        <v>162463069352</v>
      </c>
      <c r="M110" s="176">
        <f t="shared" si="59"/>
        <v>1</v>
      </c>
      <c r="N110" s="176">
        <f t="shared" si="56"/>
        <v>0</v>
      </c>
      <c r="O110" s="177">
        <f t="shared" si="94"/>
        <v>0</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0</v>
      </c>
      <c r="L111" s="168">
        <f t="shared" si="98"/>
        <v>129921633274</v>
      </c>
      <c r="M111" s="166">
        <f t="shared" si="59"/>
        <v>1</v>
      </c>
      <c r="N111" s="166">
        <f t="shared" si="56"/>
        <v>0</v>
      </c>
      <c r="O111" s="167">
        <f t="shared" si="94"/>
        <v>0</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0</v>
      </c>
      <c r="L112" s="168">
        <f t="shared" si="98"/>
        <v>129921633274</v>
      </c>
      <c r="M112" s="166">
        <f t="shared" si="59"/>
        <v>1</v>
      </c>
      <c r="N112" s="166">
        <f t="shared" si="56"/>
        <v>0</v>
      </c>
      <c r="O112" s="167">
        <f t="shared" si="94"/>
        <v>0</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0</v>
      </c>
      <c r="L113" s="168">
        <f t="shared" si="98"/>
        <v>129921633274</v>
      </c>
      <c r="M113" s="166">
        <f t="shared" si="59"/>
        <v>1</v>
      </c>
      <c r="N113" s="166">
        <f t="shared" si="56"/>
        <v>0</v>
      </c>
      <c r="O113" s="167">
        <f t="shared" si="94"/>
        <v>0</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0</v>
      </c>
      <c r="L114" s="174">
        <f t="shared" ref="L114" si="100">+J114-K114</f>
        <v>129921633274</v>
      </c>
      <c r="M114" s="176">
        <f t="shared" si="59"/>
        <v>1</v>
      </c>
      <c r="N114" s="176">
        <f t="shared" si="56"/>
        <v>0</v>
      </c>
      <c r="O114" s="177">
        <f t="shared" si="94"/>
        <v>0</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0</v>
      </c>
      <c r="L115" s="168">
        <f t="shared" si="102"/>
        <v>174738753893</v>
      </c>
      <c r="M115" s="166">
        <f t="shared" si="59"/>
        <v>1</v>
      </c>
      <c r="N115" s="166">
        <f t="shared" si="56"/>
        <v>0</v>
      </c>
      <c r="O115" s="167">
        <f t="shared" si="94"/>
        <v>0</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0</v>
      </c>
      <c r="L116" s="168">
        <f t="shared" si="102"/>
        <v>174738753893</v>
      </c>
      <c r="M116" s="166">
        <f t="shared" si="59"/>
        <v>1</v>
      </c>
      <c r="N116" s="166">
        <f t="shared" si="56"/>
        <v>0</v>
      </c>
      <c r="O116" s="167">
        <f t="shared" si="94"/>
        <v>0</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0</v>
      </c>
      <c r="L117" s="168">
        <f t="shared" si="102"/>
        <v>174738753893</v>
      </c>
      <c r="M117" s="166">
        <f t="shared" si="59"/>
        <v>1</v>
      </c>
      <c r="N117" s="166">
        <f t="shared" si="56"/>
        <v>0</v>
      </c>
      <c r="O117" s="167">
        <f t="shared" si="94"/>
        <v>0</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0</v>
      </c>
      <c r="L118" s="174">
        <f t="shared" ref="L118" si="104">+J118-K118</f>
        <v>174738753893</v>
      </c>
      <c r="M118" s="176">
        <f t="shared" si="59"/>
        <v>1</v>
      </c>
      <c r="N118" s="176">
        <f t="shared" si="56"/>
        <v>0</v>
      </c>
      <c r="O118" s="177">
        <f t="shared" si="94"/>
        <v>0</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0</v>
      </c>
      <c r="L119" s="168">
        <f t="shared" si="106"/>
        <v>244104051564</v>
      </c>
      <c r="M119" s="166">
        <f t="shared" si="59"/>
        <v>1</v>
      </c>
      <c r="N119" s="166">
        <f t="shared" si="56"/>
        <v>0</v>
      </c>
      <c r="O119" s="167">
        <f t="shared" si="94"/>
        <v>0</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0</v>
      </c>
      <c r="L120" s="168">
        <f t="shared" si="106"/>
        <v>244104051564</v>
      </c>
      <c r="M120" s="166">
        <f t="shared" si="59"/>
        <v>1</v>
      </c>
      <c r="N120" s="166">
        <f t="shared" si="56"/>
        <v>0</v>
      </c>
      <c r="O120" s="167">
        <f t="shared" si="94"/>
        <v>0</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0</v>
      </c>
      <c r="L121" s="168">
        <f t="shared" si="106"/>
        <v>244104051564</v>
      </c>
      <c r="M121" s="166">
        <f t="shared" si="59"/>
        <v>1</v>
      </c>
      <c r="N121" s="166">
        <f t="shared" si="56"/>
        <v>0</v>
      </c>
      <c r="O121" s="167">
        <f t="shared" si="94"/>
        <v>0</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0</v>
      </c>
      <c r="L122" s="174">
        <f t="shared" ref="L122" si="108">+J122-K122</f>
        <v>244104051564</v>
      </c>
      <c r="M122" s="176">
        <f t="shared" si="59"/>
        <v>1</v>
      </c>
      <c r="N122" s="176">
        <f t="shared" si="56"/>
        <v>0</v>
      </c>
      <c r="O122" s="177">
        <f t="shared" si="94"/>
        <v>0</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94"/>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94"/>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94"/>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94"/>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0</v>
      </c>
      <c r="L127" s="168">
        <f t="shared" si="114"/>
        <v>316731955706</v>
      </c>
      <c r="M127" s="166">
        <f t="shared" si="59"/>
        <v>1</v>
      </c>
      <c r="N127" s="166">
        <f t="shared" si="56"/>
        <v>0</v>
      </c>
      <c r="O127" s="167">
        <f t="shared" si="94"/>
        <v>0</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0</v>
      </c>
      <c r="L128" s="168">
        <f t="shared" si="114"/>
        <v>316731955706</v>
      </c>
      <c r="M128" s="166">
        <f t="shared" si="59"/>
        <v>1</v>
      </c>
      <c r="N128" s="166">
        <f t="shared" si="56"/>
        <v>0</v>
      </c>
      <c r="O128" s="167">
        <f t="shared" si="94"/>
        <v>0</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0</v>
      </c>
      <c r="L129" s="168">
        <f t="shared" si="114"/>
        <v>316731955706</v>
      </c>
      <c r="M129" s="166">
        <f t="shared" si="59"/>
        <v>1</v>
      </c>
      <c r="N129" s="166">
        <f t="shared" si="56"/>
        <v>0</v>
      </c>
      <c r="O129" s="167">
        <f t="shared" si="94"/>
        <v>0</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0</v>
      </c>
      <c r="L130" s="174">
        <f t="shared" ref="L130" si="116">+J130-K130</f>
        <v>316731955706</v>
      </c>
      <c r="M130" s="176">
        <f t="shared" si="59"/>
        <v>1</v>
      </c>
      <c r="N130" s="176">
        <f t="shared" si="56"/>
        <v>0</v>
      </c>
      <c r="O130" s="177">
        <f t="shared" si="94"/>
        <v>0</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0</v>
      </c>
      <c r="L131" s="168">
        <f t="shared" si="118"/>
        <v>110554166486</v>
      </c>
      <c r="M131" s="166">
        <f t="shared" si="59"/>
        <v>1</v>
      </c>
      <c r="N131" s="166">
        <f t="shared" si="56"/>
        <v>0</v>
      </c>
      <c r="O131" s="167">
        <f t="shared" si="94"/>
        <v>0</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0</v>
      </c>
      <c r="L132" s="168">
        <f t="shared" si="118"/>
        <v>110554166486</v>
      </c>
      <c r="M132" s="166">
        <f t="shared" si="59"/>
        <v>1</v>
      </c>
      <c r="N132" s="166">
        <f t="shared" si="56"/>
        <v>0</v>
      </c>
      <c r="O132" s="167">
        <f t="shared" si="94"/>
        <v>0</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0</v>
      </c>
      <c r="L133" s="168">
        <f t="shared" si="118"/>
        <v>110554166486</v>
      </c>
      <c r="M133" s="166">
        <f t="shared" si="59"/>
        <v>1</v>
      </c>
      <c r="N133" s="166">
        <f t="shared" si="56"/>
        <v>0</v>
      </c>
      <c r="O133" s="167">
        <f t="shared" si="94"/>
        <v>0</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0</v>
      </c>
      <c r="L134" s="174">
        <f t="shared" ref="L134" si="120">+J134-K134</f>
        <v>110554166486</v>
      </c>
      <c r="M134" s="176">
        <f t="shared" si="59"/>
        <v>1</v>
      </c>
      <c r="N134" s="176">
        <f t="shared" si="56"/>
        <v>0</v>
      </c>
      <c r="O134" s="177">
        <f t="shared" si="94"/>
        <v>0</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0</v>
      </c>
      <c r="L135" s="168">
        <f t="shared" si="122"/>
        <v>326040777592</v>
      </c>
      <c r="M135" s="166">
        <f t="shared" si="59"/>
        <v>1</v>
      </c>
      <c r="N135" s="166">
        <f t="shared" si="56"/>
        <v>0</v>
      </c>
      <c r="O135" s="167">
        <f t="shared" si="94"/>
        <v>0</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0</v>
      </c>
      <c r="L136" s="168">
        <f t="shared" si="122"/>
        <v>326040777592</v>
      </c>
      <c r="M136" s="166">
        <f t="shared" si="59"/>
        <v>1</v>
      </c>
      <c r="N136" s="166">
        <f t="shared" si="56"/>
        <v>0</v>
      </c>
      <c r="O136" s="167">
        <f t="shared" si="94"/>
        <v>0</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0</v>
      </c>
      <c r="L137" s="168">
        <f t="shared" si="122"/>
        <v>326040777592</v>
      </c>
      <c r="M137" s="166">
        <f t="shared" si="59"/>
        <v>1</v>
      </c>
      <c r="N137" s="166">
        <f t="shared" si="56"/>
        <v>0</v>
      </c>
      <c r="O137" s="167">
        <f t="shared" si="94"/>
        <v>0</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0</v>
      </c>
      <c r="L138" s="174">
        <f t="shared" ref="L138" si="125">+J138-K138</f>
        <v>326040777592</v>
      </c>
      <c r="M138" s="176">
        <f t="shared" si="59"/>
        <v>1</v>
      </c>
      <c r="N138" s="176">
        <f t="shared" ref="N138:N201" si="126">+K138/H138</f>
        <v>0</v>
      </c>
      <c r="O138" s="177">
        <f t="shared" si="94"/>
        <v>0</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0</v>
      </c>
      <c r="L139" s="168">
        <f t="shared" si="128"/>
        <v>47007512840.449997</v>
      </c>
      <c r="M139" s="166">
        <f t="shared" ref="M139:M202" si="129">+J139/H139</f>
        <v>1</v>
      </c>
      <c r="N139" s="166">
        <f t="shared" si="126"/>
        <v>0</v>
      </c>
      <c r="O139" s="167">
        <f t="shared" si="94"/>
        <v>0</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0</v>
      </c>
      <c r="L140" s="168">
        <f t="shared" si="128"/>
        <v>47007512840.449997</v>
      </c>
      <c r="M140" s="166">
        <f t="shared" si="129"/>
        <v>1</v>
      </c>
      <c r="N140" s="166">
        <f t="shared" si="126"/>
        <v>0</v>
      </c>
      <c r="O140" s="167">
        <f t="shared" si="94"/>
        <v>0</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0</v>
      </c>
      <c r="L141" s="168">
        <f t="shared" si="128"/>
        <v>47007512840.449997</v>
      </c>
      <c r="M141" s="166">
        <f t="shared" si="129"/>
        <v>1</v>
      </c>
      <c r="N141" s="166">
        <f t="shared" si="126"/>
        <v>0</v>
      </c>
      <c r="O141" s="167">
        <f t="shared" si="94"/>
        <v>0</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0</v>
      </c>
      <c r="L142" s="174">
        <f t="shared" ref="L142" si="131">+J142-K142</f>
        <v>47007512840.449997</v>
      </c>
      <c r="M142" s="176">
        <f t="shared" si="129"/>
        <v>1</v>
      </c>
      <c r="N142" s="176">
        <f t="shared" si="126"/>
        <v>0</v>
      </c>
      <c r="O142" s="177">
        <f t="shared" si="94"/>
        <v>0</v>
      </c>
    </row>
    <row r="143" spans="1:15" ht="74.25" customHeight="1" x14ac:dyDescent="0.25">
      <c r="A143" s="46" t="s">
        <v>365</v>
      </c>
      <c r="B143" s="115" t="s">
        <v>38</v>
      </c>
      <c r="C143" s="163">
        <v>11</v>
      </c>
      <c r="D143" s="163" t="s">
        <v>39</v>
      </c>
      <c r="E143" s="220" t="s">
        <v>573</v>
      </c>
      <c r="F143" s="212">
        <f>+F144</f>
        <v>40964826254</v>
      </c>
      <c r="G143" s="212">
        <f t="shared" ref="G143:H145" si="132">+G144</f>
        <v>0</v>
      </c>
      <c r="H143" s="212">
        <f t="shared" si="132"/>
        <v>40964826254</v>
      </c>
      <c r="I143" s="166">
        <f t="shared" si="124"/>
        <v>7.6005813471147713E-3</v>
      </c>
      <c r="J143" s="212">
        <f t="shared" ref="J143:L145" si="133">+J144</f>
        <v>40684000000</v>
      </c>
      <c r="K143" s="212">
        <f t="shared" si="133"/>
        <v>40684000000</v>
      </c>
      <c r="L143" s="212">
        <f t="shared" si="133"/>
        <v>0</v>
      </c>
      <c r="M143" s="166">
        <f t="shared" si="129"/>
        <v>0.99314469803292338</v>
      </c>
      <c r="N143" s="166">
        <f t="shared" si="126"/>
        <v>0.99314469803292338</v>
      </c>
      <c r="O143" s="167">
        <f t="shared" si="94"/>
        <v>1</v>
      </c>
    </row>
    <row r="144" spans="1:15" ht="81.75" customHeight="1" x14ac:dyDescent="0.25">
      <c r="A144" s="46" t="s">
        <v>367</v>
      </c>
      <c r="B144" s="115" t="s">
        <v>38</v>
      </c>
      <c r="C144" s="163">
        <v>11</v>
      </c>
      <c r="D144" s="163" t="s">
        <v>39</v>
      </c>
      <c r="E144" s="164" t="s">
        <v>552</v>
      </c>
      <c r="F144" s="212">
        <f>+F145</f>
        <v>40964826254</v>
      </c>
      <c r="G144" s="212">
        <f t="shared" si="132"/>
        <v>0</v>
      </c>
      <c r="H144" s="212">
        <f t="shared" si="132"/>
        <v>40964826254</v>
      </c>
      <c r="I144" s="166">
        <f t="shared" si="124"/>
        <v>7.6005813471147713E-3</v>
      </c>
      <c r="J144" s="212">
        <f t="shared" si="133"/>
        <v>40684000000</v>
      </c>
      <c r="K144" s="212">
        <f t="shared" si="133"/>
        <v>40684000000</v>
      </c>
      <c r="L144" s="212">
        <f t="shared" si="133"/>
        <v>0</v>
      </c>
      <c r="M144" s="166">
        <f t="shared" si="129"/>
        <v>0.99314469803292338</v>
      </c>
      <c r="N144" s="166">
        <f t="shared" si="126"/>
        <v>0.99314469803292338</v>
      </c>
      <c r="O144" s="167">
        <f t="shared" si="94"/>
        <v>1</v>
      </c>
    </row>
    <row r="145" spans="1:15" ht="41.25" customHeight="1" x14ac:dyDescent="0.25">
      <c r="A145" s="46" t="s">
        <v>368</v>
      </c>
      <c r="B145" s="115" t="s">
        <v>38</v>
      </c>
      <c r="C145" s="163">
        <v>11</v>
      </c>
      <c r="D145" s="163" t="s">
        <v>39</v>
      </c>
      <c r="E145" s="220" t="s">
        <v>267</v>
      </c>
      <c r="F145" s="212">
        <f t="shared" ref="F145" si="134">+F146</f>
        <v>40964826254</v>
      </c>
      <c r="G145" s="212">
        <f t="shared" si="132"/>
        <v>0</v>
      </c>
      <c r="H145" s="212">
        <f t="shared" si="132"/>
        <v>40964826254</v>
      </c>
      <c r="I145" s="166">
        <f t="shared" si="124"/>
        <v>7.6005813471147713E-3</v>
      </c>
      <c r="J145" s="212">
        <f t="shared" si="133"/>
        <v>40684000000</v>
      </c>
      <c r="K145" s="212">
        <f t="shared" si="133"/>
        <v>40684000000</v>
      </c>
      <c r="L145" s="212">
        <f>+L146</f>
        <v>0</v>
      </c>
      <c r="M145" s="166">
        <f t="shared" si="129"/>
        <v>0.99314469803292338</v>
      </c>
      <c r="N145" s="166">
        <f t="shared" si="126"/>
        <v>0.99314469803292338</v>
      </c>
      <c r="O145" s="167">
        <f t="shared" si="94"/>
        <v>1</v>
      </c>
    </row>
    <row r="146" spans="1:15" ht="42" customHeight="1" x14ac:dyDescent="0.25">
      <c r="A146" s="54" t="s">
        <v>369</v>
      </c>
      <c r="B146" s="116" t="s">
        <v>38</v>
      </c>
      <c r="C146" s="170">
        <v>11</v>
      </c>
      <c r="D146" s="170" t="s">
        <v>39</v>
      </c>
      <c r="E146" s="171" t="s">
        <v>262</v>
      </c>
      <c r="F146" s="172">
        <v>40964826254</v>
      </c>
      <c r="G146" s="173">
        <v>0</v>
      </c>
      <c r="H146" s="174">
        <f t="shared" ref="H146" si="135">+F146-G146</f>
        <v>40964826254</v>
      </c>
      <c r="I146" s="176">
        <f t="shared" si="124"/>
        <v>7.6005813471147713E-3</v>
      </c>
      <c r="J146" s="173">
        <v>40684000000</v>
      </c>
      <c r="K146" s="173">
        <v>40684000000</v>
      </c>
      <c r="L146" s="174">
        <f>+J146-K146</f>
        <v>0</v>
      </c>
      <c r="M146" s="176">
        <f t="shared" si="129"/>
        <v>0.99314469803292338</v>
      </c>
      <c r="N146" s="176">
        <f t="shared" si="126"/>
        <v>0.99314469803292338</v>
      </c>
      <c r="O146" s="177">
        <f t="shared" si="94"/>
        <v>1</v>
      </c>
    </row>
    <row r="147" spans="1:15" ht="93" customHeight="1" x14ac:dyDescent="0.25">
      <c r="A147" s="46" t="s">
        <v>370</v>
      </c>
      <c r="B147" s="115" t="s">
        <v>38</v>
      </c>
      <c r="C147" s="163">
        <v>11</v>
      </c>
      <c r="D147" s="163" t="s">
        <v>39</v>
      </c>
      <c r="E147" s="220" t="s">
        <v>371</v>
      </c>
      <c r="F147" s="212">
        <f t="shared" ref="F147:H149" si="136">+F148</f>
        <v>358942237391</v>
      </c>
      <c r="G147" s="212">
        <f t="shared" si="136"/>
        <v>0</v>
      </c>
      <c r="H147" s="212">
        <f t="shared" si="136"/>
        <v>358942237391</v>
      </c>
      <c r="I147" s="166">
        <f t="shared" si="124"/>
        <v>6.6597857813183947E-2</v>
      </c>
      <c r="J147" s="212">
        <f t="shared" ref="J147:L149" si="137">+J148</f>
        <v>358942237391</v>
      </c>
      <c r="K147" s="212">
        <f t="shared" si="137"/>
        <v>0</v>
      </c>
      <c r="L147" s="212">
        <f t="shared" si="137"/>
        <v>358942237391</v>
      </c>
      <c r="M147" s="166">
        <f t="shared" si="129"/>
        <v>1</v>
      </c>
      <c r="N147" s="166">
        <f t="shared" si="126"/>
        <v>0</v>
      </c>
      <c r="O147" s="167">
        <f t="shared" si="94"/>
        <v>0</v>
      </c>
    </row>
    <row r="148" spans="1:15" ht="84.75" customHeight="1" x14ac:dyDescent="0.25">
      <c r="A148" s="46" t="s">
        <v>372</v>
      </c>
      <c r="B148" s="115" t="s">
        <v>38</v>
      </c>
      <c r="C148" s="163">
        <v>11</v>
      </c>
      <c r="D148" s="163" t="s">
        <v>39</v>
      </c>
      <c r="E148" s="164" t="s">
        <v>552</v>
      </c>
      <c r="F148" s="212">
        <f t="shared" si="136"/>
        <v>358942237391</v>
      </c>
      <c r="G148" s="212">
        <f t="shared" si="136"/>
        <v>0</v>
      </c>
      <c r="H148" s="212">
        <f t="shared" si="136"/>
        <v>358942237391</v>
      </c>
      <c r="I148" s="166">
        <f t="shared" si="124"/>
        <v>6.6597857813183947E-2</v>
      </c>
      <c r="J148" s="212">
        <f t="shared" si="137"/>
        <v>358942237391</v>
      </c>
      <c r="K148" s="212">
        <f t="shared" si="137"/>
        <v>0</v>
      </c>
      <c r="L148" s="212">
        <f t="shared" si="137"/>
        <v>358942237391</v>
      </c>
      <c r="M148" s="166">
        <f t="shared" si="129"/>
        <v>1</v>
      </c>
      <c r="N148" s="166">
        <f t="shared" si="126"/>
        <v>0</v>
      </c>
      <c r="O148" s="167">
        <f t="shared" si="94"/>
        <v>0</v>
      </c>
    </row>
    <row r="149" spans="1:15" ht="42" customHeight="1" x14ac:dyDescent="0.25">
      <c r="A149" s="46" t="s">
        <v>373</v>
      </c>
      <c r="B149" s="115" t="s">
        <v>38</v>
      </c>
      <c r="C149" s="163">
        <v>11</v>
      </c>
      <c r="D149" s="163" t="s">
        <v>39</v>
      </c>
      <c r="E149" s="220" t="s">
        <v>267</v>
      </c>
      <c r="F149" s="212">
        <f t="shared" si="136"/>
        <v>358942237391</v>
      </c>
      <c r="G149" s="212">
        <f t="shared" si="136"/>
        <v>0</v>
      </c>
      <c r="H149" s="212">
        <f t="shared" si="136"/>
        <v>358942237391</v>
      </c>
      <c r="I149" s="166">
        <f t="shared" si="124"/>
        <v>6.6597857813183947E-2</v>
      </c>
      <c r="J149" s="212">
        <f t="shared" si="137"/>
        <v>358942237391</v>
      </c>
      <c r="K149" s="212">
        <f t="shared" si="137"/>
        <v>0</v>
      </c>
      <c r="L149" s="212">
        <f t="shared" si="137"/>
        <v>358942237391</v>
      </c>
      <c r="M149" s="166">
        <f t="shared" si="129"/>
        <v>1</v>
      </c>
      <c r="N149" s="166">
        <f t="shared" si="126"/>
        <v>0</v>
      </c>
      <c r="O149" s="167">
        <f t="shared" si="94"/>
        <v>0</v>
      </c>
    </row>
    <row r="150" spans="1:15" ht="42" customHeight="1" x14ac:dyDescent="0.25">
      <c r="A150" s="54" t="s">
        <v>374</v>
      </c>
      <c r="B150" s="116" t="s">
        <v>38</v>
      </c>
      <c r="C150" s="170">
        <v>11</v>
      </c>
      <c r="D150" s="170" t="s">
        <v>39</v>
      </c>
      <c r="E150" s="171" t="s">
        <v>262</v>
      </c>
      <c r="F150" s="172">
        <v>358942237391</v>
      </c>
      <c r="G150" s="173">
        <v>0</v>
      </c>
      <c r="H150" s="174">
        <f t="shared" ref="H150" si="138">+F150-G150</f>
        <v>358942237391</v>
      </c>
      <c r="I150" s="176">
        <f t="shared" si="124"/>
        <v>6.6597857813183947E-2</v>
      </c>
      <c r="J150" s="173">
        <v>358942237391</v>
      </c>
      <c r="K150" s="173">
        <v>0</v>
      </c>
      <c r="L150" s="174">
        <f t="shared" ref="L150" si="139">+J150-K150</f>
        <v>358942237391</v>
      </c>
      <c r="M150" s="176">
        <f t="shared" si="129"/>
        <v>1</v>
      </c>
      <c r="N150" s="176">
        <f t="shared" si="126"/>
        <v>0</v>
      </c>
      <c r="O150" s="177">
        <f t="shared" si="94"/>
        <v>0</v>
      </c>
    </row>
    <row r="151" spans="1:15" ht="88.5" customHeight="1" x14ac:dyDescent="0.25">
      <c r="A151" s="46" t="s">
        <v>375</v>
      </c>
      <c r="B151" s="115" t="s">
        <v>38</v>
      </c>
      <c r="C151" s="163">
        <v>11</v>
      </c>
      <c r="D151" s="163" t="s">
        <v>39</v>
      </c>
      <c r="E151" s="220" t="s">
        <v>376</v>
      </c>
      <c r="F151" s="212">
        <f t="shared" ref="F151:H153" si="140">+F152</f>
        <v>175734523132</v>
      </c>
      <c r="G151" s="212">
        <f t="shared" si="140"/>
        <v>0</v>
      </c>
      <c r="H151" s="212">
        <f t="shared" si="140"/>
        <v>175734523132</v>
      </c>
      <c r="I151" s="166">
        <f t="shared" si="124"/>
        <v>3.2605643931683123E-2</v>
      </c>
      <c r="J151" s="212">
        <f t="shared" ref="J151:L153" si="141">+J152</f>
        <v>175734523132</v>
      </c>
      <c r="K151" s="212">
        <f t="shared" si="141"/>
        <v>0</v>
      </c>
      <c r="L151" s="212">
        <f t="shared" si="141"/>
        <v>175734523132</v>
      </c>
      <c r="M151" s="166">
        <f t="shared" si="129"/>
        <v>1</v>
      </c>
      <c r="N151" s="166">
        <f t="shared" si="126"/>
        <v>0</v>
      </c>
      <c r="O151" s="167">
        <f t="shared" si="94"/>
        <v>0</v>
      </c>
    </row>
    <row r="152" spans="1:15" ht="88.5" customHeight="1" x14ac:dyDescent="0.25">
      <c r="A152" s="46" t="s">
        <v>377</v>
      </c>
      <c r="B152" s="115" t="s">
        <v>38</v>
      </c>
      <c r="C152" s="163">
        <v>11</v>
      </c>
      <c r="D152" s="163" t="s">
        <v>39</v>
      </c>
      <c r="E152" s="164" t="s">
        <v>552</v>
      </c>
      <c r="F152" s="212">
        <f t="shared" si="140"/>
        <v>175734523132</v>
      </c>
      <c r="G152" s="212">
        <f t="shared" si="140"/>
        <v>0</v>
      </c>
      <c r="H152" s="212">
        <f t="shared" si="140"/>
        <v>175734523132</v>
      </c>
      <c r="I152" s="166">
        <f t="shared" si="124"/>
        <v>3.2605643931683123E-2</v>
      </c>
      <c r="J152" s="212">
        <f t="shared" si="141"/>
        <v>175734523132</v>
      </c>
      <c r="K152" s="212">
        <f t="shared" si="141"/>
        <v>0</v>
      </c>
      <c r="L152" s="212">
        <f t="shared" si="141"/>
        <v>175734523132</v>
      </c>
      <c r="M152" s="166">
        <f t="shared" si="129"/>
        <v>1</v>
      </c>
      <c r="N152" s="166">
        <f t="shared" si="126"/>
        <v>0</v>
      </c>
      <c r="O152" s="167">
        <f t="shared" si="94"/>
        <v>0</v>
      </c>
    </row>
    <row r="153" spans="1:15" ht="42" customHeight="1" x14ac:dyDescent="0.25">
      <c r="A153" s="46" t="s">
        <v>378</v>
      </c>
      <c r="B153" s="115" t="s">
        <v>38</v>
      </c>
      <c r="C153" s="163">
        <v>11</v>
      </c>
      <c r="D153" s="163" t="s">
        <v>39</v>
      </c>
      <c r="E153" s="220" t="s">
        <v>267</v>
      </c>
      <c r="F153" s="212">
        <f t="shared" si="140"/>
        <v>175734523132</v>
      </c>
      <c r="G153" s="212">
        <f t="shared" si="140"/>
        <v>0</v>
      </c>
      <c r="H153" s="212">
        <f t="shared" si="140"/>
        <v>175734523132</v>
      </c>
      <c r="I153" s="166">
        <f t="shared" si="124"/>
        <v>3.2605643931683123E-2</v>
      </c>
      <c r="J153" s="212">
        <f t="shared" si="141"/>
        <v>175734523132</v>
      </c>
      <c r="K153" s="212">
        <f t="shared" si="141"/>
        <v>0</v>
      </c>
      <c r="L153" s="212">
        <f t="shared" si="141"/>
        <v>175734523132</v>
      </c>
      <c r="M153" s="166">
        <f t="shared" si="129"/>
        <v>1</v>
      </c>
      <c r="N153" s="166">
        <f t="shared" si="126"/>
        <v>0</v>
      </c>
      <c r="O153" s="167">
        <f t="shared" si="94"/>
        <v>0</v>
      </c>
    </row>
    <row r="154" spans="1:15" ht="42" customHeight="1" x14ac:dyDescent="0.25">
      <c r="A154" s="54" t="s">
        <v>379</v>
      </c>
      <c r="B154" s="116" t="s">
        <v>38</v>
      </c>
      <c r="C154" s="170">
        <v>11</v>
      </c>
      <c r="D154" s="170" t="s">
        <v>39</v>
      </c>
      <c r="E154" s="171" t="s">
        <v>262</v>
      </c>
      <c r="F154" s="172">
        <v>175734523132</v>
      </c>
      <c r="G154" s="173">
        <v>0</v>
      </c>
      <c r="H154" s="174">
        <f t="shared" ref="H154" si="142">+F154-G154</f>
        <v>175734523132</v>
      </c>
      <c r="I154" s="176">
        <f t="shared" si="124"/>
        <v>3.2605643931683123E-2</v>
      </c>
      <c r="J154" s="173">
        <v>175734523132</v>
      </c>
      <c r="K154" s="173">
        <v>0</v>
      </c>
      <c r="L154" s="174">
        <f t="shared" ref="L154" si="143">+J154-K154</f>
        <v>175734523132</v>
      </c>
      <c r="M154" s="176">
        <f t="shared" si="129"/>
        <v>1</v>
      </c>
      <c r="N154" s="176">
        <f t="shared" si="126"/>
        <v>0</v>
      </c>
      <c r="O154" s="177">
        <f t="shared" si="94"/>
        <v>0</v>
      </c>
    </row>
    <row r="155" spans="1:15" ht="93" customHeight="1" x14ac:dyDescent="0.25">
      <c r="A155" s="46" t="s">
        <v>380</v>
      </c>
      <c r="B155" s="115" t="s">
        <v>38</v>
      </c>
      <c r="C155" s="163">
        <v>11</v>
      </c>
      <c r="D155" s="163" t="s">
        <v>39</v>
      </c>
      <c r="E155" s="220" t="s">
        <v>381</v>
      </c>
      <c r="F155" s="212">
        <f t="shared" ref="F155:H157" si="144">+F156</f>
        <v>395927154984</v>
      </c>
      <c r="G155" s="212">
        <f t="shared" si="144"/>
        <v>0</v>
      </c>
      <c r="H155" s="212">
        <f t="shared" si="144"/>
        <v>395927154984</v>
      </c>
      <c r="I155" s="166">
        <f t="shared" si="124"/>
        <v>7.34600100664108E-2</v>
      </c>
      <c r="J155" s="212">
        <f t="shared" ref="J155:L157" si="145">+J156</f>
        <v>395927154984</v>
      </c>
      <c r="K155" s="212">
        <f t="shared" si="145"/>
        <v>0</v>
      </c>
      <c r="L155" s="212">
        <f t="shared" si="145"/>
        <v>395927154984</v>
      </c>
      <c r="M155" s="166">
        <f t="shared" si="129"/>
        <v>1</v>
      </c>
      <c r="N155" s="166">
        <f t="shared" si="126"/>
        <v>0</v>
      </c>
      <c r="O155" s="167">
        <f t="shared" si="94"/>
        <v>0</v>
      </c>
    </row>
    <row r="156" spans="1:15" ht="89.25" customHeight="1" x14ac:dyDescent="0.25">
      <c r="A156" s="46" t="s">
        <v>382</v>
      </c>
      <c r="B156" s="115" t="s">
        <v>38</v>
      </c>
      <c r="C156" s="163">
        <v>11</v>
      </c>
      <c r="D156" s="163" t="s">
        <v>39</v>
      </c>
      <c r="E156" s="164" t="s">
        <v>574</v>
      </c>
      <c r="F156" s="212">
        <f t="shared" si="144"/>
        <v>395927154984</v>
      </c>
      <c r="G156" s="212">
        <f t="shared" si="144"/>
        <v>0</v>
      </c>
      <c r="H156" s="212">
        <f t="shared" si="144"/>
        <v>395927154984</v>
      </c>
      <c r="I156" s="166">
        <f t="shared" si="124"/>
        <v>7.34600100664108E-2</v>
      </c>
      <c r="J156" s="212">
        <f t="shared" si="145"/>
        <v>395927154984</v>
      </c>
      <c r="K156" s="212">
        <f t="shared" si="145"/>
        <v>0</v>
      </c>
      <c r="L156" s="212">
        <f t="shared" si="145"/>
        <v>395927154984</v>
      </c>
      <c r="M156" s="166">
        <f t="shared" si="129"/>
        <v>1</v>
      </c>
      <c r="N156" s="166">
        <f t="shared" si="126"/>
        <v>0</v>
      </c>
      <c r="O156" s="167">
        <f t="shared" si="94"/>
        <v>0</v>
      </c>
    </row>
    <row r="157" spans="1:15" ht="42" customHeight="1" x14ac:dyDescent="0.25">
      <c r="A157" s="46" t="s">
        <v>383</v>
      </c>
      <c r="B157" s="115" t="s">
        <v>38</v>
      </c>
      <c r="C157" s="163">
        <v>11</v>
      </c>
      <c r="D157" s="163" t="s">
        <v>39</v>
      </c>
      <c r="E157" s="220" t="s">
        <v>267</v>
      </c>
      <c r="F157" s="212">
        <f t="shared" si="144"/>
        <v>395927154984</v>
      </c>
      <c r="G157" s="212">
        <f t="shared" si="144"/>
        <v>0</v>
      </c>
      <c r="H157" s="212">
        <f t="shared" si="144"/>
        <v>395927154984</v>
      </c>
      <c r="I157" s="166">
        <f t="shared" si="124"/>
        <v>7.34600100664108E-2</v>
      </c>
      <c r="J157" s="212">
        <f t="shared" si="145"/>
        <v>395927154984</v>
      </c>
      <c r="K157" s="212">
        <f t="shared" si="145"/>
        <v>0</v>
      </c>
      <c r="L157" s="212">
        <f t="shared" si="145"/>
        <v>395927154984</v>
      </c>
      <c r="M157" s="166">
        <f t="shared" si="129"/>
        <v>1</v>
      </c>
      <c r="N157" s="166">
        <f t="shared" si="126"/>
        <v>0</v>
      </c>
      <c r="O157" s="167">
        <f t="shared" si="94"/>
        <v>0</v>
      </c>
    </row>
    <row r="158" spans="1:15" ht="42" customHeight="1" x14ac:dyDescent="0.25">
      <c r="A158" s="54" t="s">
        <v>384</v>
      </c>
      <c r="B158" s="116" t="s">
        <v>38</v>
      </c>
      <c r="C158" s="170">
        <v>11</v>
      </c>
      <c r="D158" s="170" t="s">
        <v>39</v>
      </c>
      <c r="E158" s="171" t="s">
        <v>262</v>
      </c>
      <c r="F158" s="172">
        <v>395927154984</v>
      </c>
      <c r="G158" s="173">
        <v>0</v>
      </c>
      <c r="H158" s="174">
        <f t="shared" ref="H158" si="146">+F158-G158</f>
        <v>395927154984</v>
      </c>
      <c r="I158" s="176">
        <f t="shared" si="124"/>
        <v>7.34600100664108E-2</v>
      </c>
      <c r="J158" s="173">
        <v>395927154984</v>
      </c>
      <c r="K158" s="173">
        <v>0</v>
      </c>
      <c r="L158" s="174">
        <f t="shared" ref="L158" si="147">+J158-K158</f>
        <v>395927154984</v>
      </c>
      <c r="M158" s="176">
        <f t="shared" si="129"/>
        <v>1</v>
      </c>
      <c r="N158" s="176">
        <f t="shared" si="126"/>
        <v>0</v>
      </c>
      <c r="O158" s="177">
        <f t="shared" si="94"/>
        <v>0</v>
      </c>
    </row>
    <row r="159" spans="1:15" ht="42" customHeight="1" x14ac:dyDescent="0.25">
      <c r="A159" s="162" t="s">
        <v>395</v>
      </c>
      <c r="B159" s="163" t="s">
        <v>38</v>
      </c>
      <c r="C159" s="163">
        <v>10</v>
      </c>
      <c r="D159" s="163" t="s">
        <v>39</v>
      </c>
      <c r="E159" s="220" t="s">
        <v>396</v>
      </c>
      <c r="F159" s="50">
        <f t="shared" ref="F159:H163" si="148">+F160</f>
        <v>54721069</v>
      </c>
      <c r="G159" s="50">
        <f t="shared" si="148"/>
        <v>0</v>
      </c>
      <c r="H159" s="50">
        <f t="shared" si="148"/>
        <v>54721069</v>
      </c>
      <c r="I159" s="165">
        <f t="shared" si="124"/>
        <v>1.0152903707115534E-5</v>
      </c>
      <c r="J159" s="50">
        <f t="shared" ref="J159:L163" si="149">+J160</f>
        <v>0</v>
      </c>
      <c r="K159" s="50">
        <f t="shared" si="149"/>
        <v>0</v>
      </c>
      <c r="L159" s="50">
        <f t="shared" si="149"/>
        <v>0</v>
      </c>
      <c r="M159" s="166">
        <f t="shared" si="129"/>
        <v>0</v>
      </c>
      <c r="N159" s="166">
        <f t="shared" si="126"/>
        <v>0</v>
      </c>
      <c r="O159" s="167" t="s">
        <v>41</v>
      </c>
    </row>
    <row r="160" spans="1:15" ht="42" customHeight="1" x14ac:dyDescent="0.25">
      <c r="A160" s="162" t="s">
        <v>397</v>
      </c>
      <c r="B160" s="163" t="s">
        <v>38</v>
      </c>
      <c r="C160" s="163">
        <v>10</v>
      </c>
      <c r="D160" s="163" t="s">
        <v>39</v>
      </c>
      <c r="E160" s="164" t="s">
        <v>254</v>
      </c>
      <c r="F160" s="168">
        <f>+F161</f>
        <v>54721069</v>
      </c>
      <c r="G160" s="168">
        <f t="shared" si="148"/>
        <v>0</v>
      </c>
      <c r="H160" s="168">
        <f t="shared" si="148"/>
        <v>54721069</v>
      </c>
      <c r="I160" s="165">
        <f t="shared" si="124"/>
        <v>1.0152903707115534E-5</v>
      </c>
      <c r="J160" s="168">
        <f t="shared" si="149"/>
        <v>0</v>
      </c>
      <c r="K160" s="168">
        <f t="shared" si="149"/>
        <v>0</v>
      </c>
      <c r="L160" s="168">
        <f t="shared" si="149"/>
        <v>0</v>
      </c>
      <c r="M160" s="166">
        <f t="shared" si="129"/>
        <v>0</v>
      </c>
      <c r="N160" s="166">
        <f t="shared" si="126"/>
        <v>0</v>
      </c>
      <c r="O160" s="167" t="s">
        <v>41</v>
      </c>
    </row>
    <row r="161" spans="1:15" s="2" customFormat="1" ht="63.75" customHeight="1" x14ac:dyDescent="0.25">
      <c r="A161" s="162" t="s">
        <v>398</v>
      </c>
      <c r="B161" s="163" t="s">
        <v>38</v>
      </c>
      <c r="C161" s="163">
        <v>10</v>
      </c>
      <c r="D161" s="163" t="s">
        <v>39</v>
      </c>
      <c r="E161" s="164" t="s">
        <v>575</v>
      </c>
      <c r="F161" s="168">
        <f t="shared" ref="F161:F163" si="150">+F162</f>
        <v>54721069</v>
      </c>
      <c r="G161" s="168">
        <f t="shared" si="148"/>
        <v>0</v>
      </c>
      <c r="H161" s="168">
        <f t="shared" si="148"/>
        <v>54721069</v>
      </c>
      <c r="I161" s="165">
        <f t="shared" si="124"/>
        <v>1.0152903707115534E-5</v>
      </c>
      <c r="J161" s="168">
        <f t="shared" si="149"/>
        <v>0</v>
      </c>
      <c r="K161" s="168">
        <f t="shared" si="149"/>
        <v>0</v>
      </c>
      <c r="L161" s="168">
        <f t="shared" si="149"/>
        <v>0</v>
      </c>
      <c r="M161" s="166">
        <f t="shared" si="129"/>
        <v>0</v>
      </c>
      <c r="N161" s="166">
        <f t="shared" si="126"/>
        <v>0</v>
      </c>
      <c r="O161" s="167" t="s">
        <v>41</v>
      </c>
    </row>
    <row r="162" spans="1:15" s="2" customFormat="1" ht="63.75" customHeight="1" x14ac:dyDescent="0.25">
      <c r="A162" s="162" t="s">
        <v>400</v>
      </c>
      <c r="B162" s="163" t="s">
        <v>38</v>
      </c>
      <c r="C162" s="163">
        <v>10</v>
      </c>
      <c r="D162" s="163" t="s">
        <v>39</v>
      </c>
      <c r="E162" s="164" t="s">
        <v>401</v>
      </c>
      <c r="F162" s="168">
        <f t="shared" si="150"/>
        <v>54721069</v>
      </c>
      <c r="G162" s="168">
        <f t="shared" si="148"/>
        <v>0</v>
      </c>
      <c r="H162" s="168">
        <f t="shared" si="148"/>
        <v>54721069</v>
      </c>
      <c r="I162" s="165">
        <f t="shared" si="124"/>
        <v>1.0152903707115534E-5</v>
      </c>
      <c r="J162" s="168">
        <f t="shared" si="149"/>
        <v>0</v>
      </c>
      <c r="K162" s="168">
        <f t="shared" si="149"/>
        <v>0</v>
      </c>
      <c r="L162" s="168">
        <f t="shared" si="149"/>
        <v>0</v>
      </c>
      <c r="M162" s="166">
        <f t="shared" si="129"/>
        <v>0</v>
      </c>
      <c r="N162" s="166">
        <f t="shared" si="126"/>
        <v>0</v>
      </c>
      <c r="O162" s="167" t="s">
        <v>41</v>
      </c>
    </row>
    <row r="163" spans="1:15" ht="42" customHeight="1" x14ac:dyDescent="0.25">
      <c r="A163" s="162" t="s">
        <v>402</v>
      </c>
      <c r="B163" s="163" t="s">
        <v>38</v>
      </c>
      <c r="C163" s="163">
        <v>10</v>
      </c>
      <c r="D163" s="163" t="s">
        <v>39</v>
      </c>
      <c r="E163" s="220" t="s">
        <v>393</v>
      </c>
      <c r="F163" s="168">
        <f t="shared" si="150"/>
        <v>54721069</v>
      </c>
      <c r="G163" s="168">
        <f t="shared" si="148"/>
        <v>0</v>
      </c>
      <c r="H163" s="168">
        <f t="shared" si="148"/>
        <v>54721069</v>
      </c>
      <c r="I163" s="165">
        <f t="shared" si="124"/>
        <v>1.0152903707115534E-5</v>
      </c>
      <c r="J163" s="168">
        <f t="shared" si="149"/>
        <v>0</v>
      </c>
      <c r="K163" s="168">
        <f t="shared" si="149"/>
        <v>0</v>
      </c>
      <c r="L163" s="168">
        <f t="shared" si="149"/>
        <v>0</v>
      </c>
      <c r="M163" s="166">
        <f t="shared" si="129"/>
        <v>0</v>
      </c>
      <c r="N163" s="166">
        <f t="shared" si="126"/>
        <v>0</v>
      </c>
      <c r="O163" s="167" t="s">
        <v>41</v>
      </c>
    </row>
    <row r="164" spans="1:15" ht="42" customHeight="1" x14ac:dyDescent="0.25">
      <c r="A164" s="169" t="s">
        <v>403</v>
      </c>
      <c r="B164" s="170" t="s">
        <v>38</v>
      </c>
      <c r="C164" s="170">
        <v>10</v>
      </c>
      <c r="D164" s="170" t="s">
        <v>39</v>
      </c>
      <c r="E164" s="171" t="s">
        <v>262</v>
      </c>
      <c r="F164" s="172">
        <v>54721069</v>
      </c>
      <c r="G164" s="173">
        <v>0</v>
      </c>
      <c r="H164" s="174">
        <f t="shared" ref="H164" si="151">+F164-G164</f>
        <v>54721069</v>
      </c>
      <c r="I164" s="183">
        <f t="shared" si="124"/>
        <v>1.0152903707115534E-5</v>
      </c>
      <c r="J164" s="173">
        <v>0</v>
      </c>
      <c r="K164" s="173">
        <v>0</v>
      </c>
      <c r="L164" s="174">
        <f t="shared" ref="L164" si="152">+J164-K164</f>
        <v>0</v>
      </c>
      <c r="M164" s="176">
        <f t="shared" si="129"/>
        <v>0</v>
      </c>
      <c r="N164" s="176">
        <f t="shared" si="126"/>
        <v>0</v>
      </c>
      <c r="O164" s="177" t="s">
        <v>41</v>
      </c>
    </row>
    <row r="165" spans="1:15" s="2" customFormat="1" ht="29.25" customHeight="1" x14ac:dyDescent="0.25">
      <c r="A165" s="302" t="s">
        <v>404</v>
      </c>
      <c r="B165" s="163" t="s">
        <v>38</v>
      </c>
      <c r="C165" s="163">
        <v>10</v>
      </c>
      <c r="D165" s="304" t="s">
        <v>39</v>
      </c>
      <c r="E165" s="306" t="s">
        <v>405</v>
      </c>
      <c r="F165" s="168">
        <f t="shared" ref="F165:H166" si="153">+F167</f>
        <v>147810031.56999999</v>
      </c>
      <c r="G165" s="168">
        <f t="shared" si="153"/>
        <v>0</v>
      </c>
      <c r="H165" s="168">
        <f t="shared" si="153"/>
        <v>147810031.56999999</v>
      </c>
      <c r="I165" s="165">
        <f t="shared" si="124"/>
        <v>2.7424555932485841E-5</v>
      </c>
      <c r="J165" s="168">
        <f t="shared" ref="J165:L166" si="154">+J167</f>
        <v>0</v>
      </c>
      <c r="K165" s="168">
        <f t="shared" si="154"/>
        <v>0</v>
      </c>
      <c r="L165" s="168">
        <f t="shared" si="154"/>
        <v>0</v>
      </c>
      <c r="M165" s="166">
        <f t="shared" si="129"/>
        <v>0</v>
      </c>
      <c r="N165" s="166">
        <f t="shared" si="126"/>
        <v>0</v>
      </c>
      <c r="O165" s="167" t="s">
        <v>41</v>
      </c>
    </row>
    <row r="166" spans="1:15" s="32" customFormat="1" ht="29.25" customHeight="1" x14ac:dyDescent="0.25">
      <c r="A166" s="302"/>
      <c r="B166" s="47" t="s">
        <v>42</v>
      </c>
      <c r="C166" s="47">
        <v>20</v>
      </c>
      <c r="D166" s="304"/>
      <c r="E166" s="306"/>
      <c r="F166" s="50">
        <f t="shared" si="153"/>
        <v>4481766559.6000004</v>
      </c>
      <c r="G166" s="50">
        <f t="shared" si="153"/>
        <v>0</v>
      </c>
      <c r="H166" s="50">
        <f t="shared" si="153"/>
        <v>4481766559.6000004</v>
      </c>
      <c r="I166" s="166">
        <f t="shared" si="124"/>
        <v>8.3154341004173875E-4</v>
      </c>
      <c r="J166" s="50">
        <f t="shared" si="154"/>
        <v>0</v>
      </c>
      <c r="K166" s="50">
        <f t="shared" si="154"/>
        <v>0</v>
      </c>
      <c r="L166" s="50">
        <f t="shared" si="154"/>
        <v>0</v>
      </c>
      <c r="M166" s="166">
        <f t="shared" si="129"/>
        <v>0</v>
      </c>
      <c r="N166" s="166">
        <f t="shared" si="126"/>
        <v>0</v>
      </c>
      <c r="O166" s="167" t="s">
        <v>41</v>
      </c>
    </row>
    <row r="167" spans="1:15" ht="30" customHeight="1" x14ac:dyDescent="0.25">
      <c r="A167" s="302" t="s">
        <v>406</v>
      </c>
      <c r="B167" s="163" t="s">
        <v>38</v>
      </c>
      <c r="C167" s="163">
        <v>10</v>
      </c>
      <c r="D167" s="304" t="s">
        <v>39</v>
      </c>
      <c r="E167" s="306" t="s">
        <v>254</v>
      </c>
      <c r="F167" s="168">
        <f t="shared" ref="F167:H167" si="155">+F169+F179</f>
        <v>147810031.56999999</v>
      </c>
      <c r="G167" s="168">
        <f t="shared" si="155"/>
        <v>0</v>
      </c>
      <c r="H167" s="168">
        <f t="shared" si="155"/>
        <v>147810031.56999999</v>
      </c>
      <c r="I167" s="165">
        <f t="shared" si="124"/>
        <v>2.7424555932485841E-5</v>
      </c>
      <c r="J167" s="168">
        <f t="shared" ref="J167:L167" si="156">+J169+J179</f>
        <v>0</v>
      </c>
      <c r="K167" s="168">
        <f t="shared" si="156"/>
        <v>0</v>
      </c>
      <c r="L167" s="168">
        <f t="shared" si="156"/>
        <v>0</v>
      </c>
      <c r="M167" s="166">
        <f t="shared" si="129"/>
        <v>0</v>
      </c>
      <c r="N167" s="166">
        <f t="shared" si="126"/>
        <v>0</v>
      </c>
      <c r="O167" s="167" t="s">
        <v>41</v>
      </c>
    </row>
    <row r="168" spans="1:15" ht="30" customHeight="1" x14ac:dyDescent="0.25">
      <c r="A168" s="302"/>
      <c r="B168" s="163" t="s">
        <v>42</v>
      </c>
      <c r="C168" s="163">
        <v>20</v>
      </c>
      <c r="D168" s="304"/>
      <c r="E168" s="306"/>
      <c r="F168" s="168">
        <f t="shared" ref="F168:H171" si="157">+F170</f>
        <v>4481766559.6000004</v>
      </c>
      <c r="G168" s="168">
        <f t="shared" si="157"/>
        <v>0</v>
      </c>
      <c r="H168" s="168">
        <f t="shared" si="157"/>
        <v>4481766559.6000004</v>
      </c>
      <c r="I168" s="166">
        <f t="shared" si="124"/>
        <v>8.3154341004173875E-4</v>
      </c>
      <c r="J168" s="168">
        <f t="shared" ref="J168:L171" si="158">+J170</f>
        <v>0</v>
      </c>
      <c r="K168" s="168">
        <f t="shared" si="158"/>
        <v>0</v>
      </c>
      <c r="L168" s="168">
        <f t="shared" si="158"/>
        <v>0</v>
      </c>
      <c r="M168" s="166">
        <f t="shared" si="129"/>
        <v>0</v>
      </c>
      <c r="N168" s="166">
        <f t="shared" si="126"/>
        <v>0</v>
      </c>
      <c r="O168" s="167" t="s">
        <v>41</v>
      </c>
    </row>
    <row r="169" spans="1:15" ht="37.5" customHeight="1" x14ac:dyDescent="0.25">
      <c r="A169" s="302" t="s">
        <v>407</v>
      </c>
      <c r="B169" s="163" t="s">
        <v>38</v>
      </c>
      <c r="C169" s="163">
        <v>10</v>
      </c>
      <c r="D169" s="304" t="s">
        <v>39</v>
      </c>
      <c r="E169" s="306" t="s">
        <v>408</v>
      </c>
      <c r="F169" s="168">
        <f t="shared" si="157"/>
        <v>120941994.56999999</v>
      </c>
      <c r="G169" s="168">
        <f t="shared" si="157"/>
        <v>0</v>
      </c>
      <c r="H169" s="168">
        <f t="shared" si="157"/>
        <v>120941994.56999999</v>
      </c>
      <c r="I169" s="165">
        <f t="shared" si="124"/>
        <v>2.2439481674155521E-5</v>
      </c>
      <c r="J169" s="168">
        <f t="shared" si="158"/>
        <v>0</v>
      </c>
      <c r="K169" s="168">
        <f t="shared" si="158"/>
        <v>0</v>
      </c>
      <c r="L169" s="168">
        <f t="shared" si="158"/>
        <v>0</v>
      </c>
      <c r="M169" s="166">
        <f t="shared" si="129"/>
        <v>0</v>
      </c>
      <c r="N169" s="166">
        <f t="shared" si="126"/>
        <v>0</v>
      </c>
      <c r="O169" s="167" t="s">
        <v>41</v>
      </c>
    </row>
    <row r="170" spans="1:15" ht="37.5" customHeight="1" x14ac:dyDescent="0.25">
      <c r="A170" s="302"/>
      <c r="B170" s="163" t="s">
        <v>42</v>
      </c>
      <c r="C170" s="163">
        <v>20</v>
      </c>
      <c r="D170" s="304"/>
      <c r="E170" s="306"/>
      <c r="F170" s="168">
        <f t="shared" si="157"/>
        <v>4481766559.6000004</v>
      </c>
      <c r="G170" s="168">
        <f t="shared" si="157"/>
        <v>0</v>
      </c>
      <c r="H170" s="168">
        <f t="shared" si="157"/>
        <v>4481766559.6000004</v>
      </c>
      <c r="I170" s="166">
        <f t="shared" si="124"/>
        <v>8.3154341004173875E-4</v>
      </c>
      <c r="J170" s="168">
        <f t="shared" si="158"/>
        <v>0</v>
      </c>
      <c r="K170" s="168">
        <f t="shared" si="158"/>
        <v>0</v>
      </c>
      <c r="L170" s="168">
        <f t="shared" si="158"/>
        <v>0</v>
      </c>
      <c r="M170" s="166">
        <f t="shared" si="129"/>
        <v>0</v>
      </c>
      <c r="N170" s="166">
        <f t="shared" si="126"/>
        <v>0</v>
      </c>
      <c r="O170" s="167" t="s">
        <v>41</v>
      </c>
    </row>
    <row r="171" spans="1:15" ht="60" customHeight="1" x14ac:dyDescent="0.25">
      <c r="A171" s="302" t="s">
        <v>409</v>
      </c>
      <c r="B171" s="163" t="s">
        <v>38</v>
      </c>
      <c r="C171" s="163">
        <v>10</v>
      </c>
      <c r="D171" s="304" t="s">
        <v>39</v>
      </c>
      <c r="E171" s="306" t="s">
        <v>410</v>
      </c>
      <c r="F171" s="168">
        <f t="shared" si="157"/>
        <v>120941994.56999999</v>
      </c>
      <c r="G171" s="168">
        <f t="shared" si="157"/>
        <v>0</v>
      </c>
      <c r="H171" s="168">
        <f t="shared" si="157"/>
        <v>120941994.56999999</v>
      </c>
      <c r="I171" s="165">
        <f t="shared" si="124"/>
        <v>2.2439481674155521E-5</v>
      </c>
      <c r="J171" s="168">
        <f t="shared" si="158"/>
        <v>0</v>
      </c>
      <c r="K171" s="168">
        <f t="shared" si="158"/>
        <v>0</v>
      </c>
      <c r="L171" s="168">
        <f t="shared" si="158"/>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59">+F175+F177</f>
        <v>4481766559.6000004</v>
      </c>
      <c r="G172" s="168">
        <f t="shared" si="159"/>
        <v>0</v>
      </c>
      <c r="H172" s="168">
        <f t="shared" si="159"/>
        <v>4481766559.6000004</v>
      </c>
      <c r="I172" s="166">
        <f t="shared" si="124"/>
        <v>8.3154341004173875E-4</v>
      </c>
      <c r="J172" s="168">
        <f t="shared" ref="J172:L172" si="160">+J175+J177</f>
        <v>0</v>
      </c>
      <c r="K172" s="168">
        <f t="shared" si="160"/>
        <v>0</v>
      </c>
      <c r="L172" s="168">
        <f t="shared" si="160"/>
        <v>0</v>
      </c>
      <c r="M172" s="166">
        <f t="shared" si="129"/>
        <v>0</v>
      </c>
      <c r="N172" s="166">
        <f t="shared" si="126"/>
        <v>0</v>
      </c>
      <c r="O172" s="167" t="s">
        <v>41</v>
      </c>
    </row>
    <row r="173" spans="1:15" ht="42" customHeight="1" x14ac:dyDescent="0.25">
      <c r="A173" s="162" t="s">
        <v>411</v>
      </c>
      <c r="B173" s="163" t="s">
        <v>38</v>
      </c>
      <c r="C173" s="163">
        <v>10</v>
      </c>
      <c r="D173" s="163" t="s">
        <v>39</v>
      </c>
      <c r="E173" s="164" t="s">
        <v>412</v>
      </c>
      <c r="F173" s="168">
        <f t="shared" ref="F173:H173" si="161">+F174</f>
        <v>120941994.56999999</v>
      </c>
      <c r="G173" s="168">
        <f t="shared" si="161"/>
        <v>0</v>
      </c>
      <c r="H173" s="168">
        <f t="shared" si="161"/>
        <v>120941994.56999999</v>
      </c>
      <c r="I173" s="165">
        <f t="shared" si="124"/>
        <v>2.2439481674155521E-5</v>
      </c>
      <c r="J173" s="168">
        <f t="shared" ref="J173:L173" si="162">+J174</f>
        <v>0</v>
      </c>
      <c r="K173" s="168">
        <f t="shared" si="162"/>
        <v>0</v>
      </c>
      <c r="L173" s="168">
        <f t="shared" si="162"/>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3">+F174-G174</f>
        <v>120941994.56999999</v>
      </c>
      <c r="I174" s="183">
        <f t="shared" si="124"/>
        <v>2.2439481674155521E-5</v>
      </c>
      <c r="J174" s="173">
        <v>0</v>
      </c>
      <c r="K174" s="173">
        <v>0</v>
      </c>
      <c r="L174" s="174">
        <f t="shared" ref="L174" si="164">+J174-K174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5">+F176</f>
        <v>2638087226.5999999</v>
      </c>
      <c r="G175" s="168">
        <f t="shared" si="165"/>
        <v>0</v>
      </c>
      <c r="H175" s="168">
        <f t="shared" si="165"/>
        <v>2638087226.5999999</v>
      </c>
      <c r="I175" s="166">
        <f t="shared" si="124"/>
        <v>4.8946861002736029E-4</v>
      </c>
      <c r="J175" s="168">
        <f t="shared" ref="J175:L175" si="166">+J176</f>
        <v>0</v>
      </c>
      <c r="K175" s="168">
        <f t="shared" si="166"/>
        <v>0</v>
      </c>
      <c r="L175" s="168">
        <f t="shared" si="166"/>
        <v>0</v>
      </c>
      <c r="M175" s="166">
        <f t="shared" si="129"/>
        <v>0</v>
      </c>
      <c r="N175" s="166">
        <f t="shared" si="126"/>
        <v>0</v>
      </c>
      <c r="O175" s="167" t="s">
        <v>41</v>
      </c>
    </row>
    <row r="176" spans="1:15" ht="42" customHeight="1" x14ac:dyDescent="0.25">
      <c r="A176" s="169" t="s">
        <v>413</v>
      </c>
      <c r="B176" s="170" t="s">
        <v>42</v>
      </c>
      <c r="C176" s="170">
        <v>20</v>
      </c>
      <c r="D176" s="170" t="s">
        <v>39</v>
      </c>
      <c r="E176" s="222" t="s">
        <v>262</v>
      </c>
      <c r="F176" s="172">
        <v>2638087226.5999999</v>
      </c>
      <c r="G176" s="173">
        <v>0</v>
      </c>
      <c r="H176" s="174">
        <f t="shared" ref="H176" si="167">+F176-G176</f>
        <v>2638087226.5999999</v>
      </c>
      <c r="I176" s="176">
        <f t="shared" si="124"/>
        <v>4.8946861002736029E-4</v>
      </c>
      <c r="J176" s="173">
        <v>0</v>
      </c>
      <c r="K176" s="173">
        <v>0</v>
      </c>
      <c r="L176" s="174">
        <f t="shared" ref="L176" si="168">+J176-K176</f>
        <v>0</v>
      </c>
      <c r="M176" s="176">
        <f t="shared" si="129"/>
        <v>0</v>
      </c>
      <c r="N176" s="176">
        <f t="shared" si="126"/>
        <v>0</v>
      </c>
      <c r="O176" s="177" t="s">
        <v>41</v>
      </c>
    </row>
    <row r="177" spans="1:15" ht="42" customHeight="1" x14ac:dyDescent="0.25">
      <c r="A177" s="162" t="s">
        <v>414</v>
      </c>
      <c r="B177" s="163" t="s">
        <v>42</v>
      </c>
      <c r="C177" s="163">
        <v>20</v>
      </c>
      <c r="D177" s="163" t="s">
        <v>39</v>
      </c>
      <c r="E177" s="164" t="s">
        <v>415</v>
      </c>
      <c r="F177" s="168">
        <f t="shared" ref="F177:H177" si="169">+F178</f>
        <v>1843679333</v>
      </c>
      <c r="G177" s="168">
        <f t="shared" si="169"/>
        <v>0</v>
      </c>
      <c r="H177" s="168">
        <f t="shared" si="169"/>
        <v>1843679333</v>
      </c>
      <c r="I177" s="166">
        <f t="shared" si="124"/>
        <v>3.420748000143783E-4</v>
      </c>
      <c r="J177" s="168">
        <f t="shared" ref="J177:L177" si="170">+J178</f>
        <v>0</v>
      </c>
      <c r="K177" s="168">
        <f t="shared" si="170"/>
        <v>0</v>
      </c>
      <c r="L177" s="168">
        <f t="shared" si="170"/>
        <v>0</v>
      </c>
      <c r="M177" s="166">
        <f t="shared" si="129"/>
        <v>0</v>
      </c>
      <c r="N177" s="166">
        <f t="shared" si="126"/>
        <v>0</v>
      </c>
      <c r="O177" s="167" t="s">
        <v>41</v>
      </c>
    </row>
    <row r="178" spans="1:15" s="1" customFormat="1" ht="42" customHeight="1" x14ac:dyDescent="0.25">
      <c r="A178" s="54" t="s">
        <v>416</v>
      </c>
      <c r="B178" s="55" t="s">
        <v>42</v>
      </c>
      <c r="C178" s="55">
        <v>20</v>
      </c>
      <c r="D178" s="55" t="s">
        <v>39</v>
      </c>
      <c r="E178" s="223" t="s">
        <v>262</v>
      </c>
      <c r="F178" s="57">
        <v>1843679333</v>
      </c>
      <c r="G178" s="173">
        <v>0</v>
      </c>
      <c r="H178" s="174">
        <f t="shared" ref="H178" si="171">+F178-G178</f>
        <v>1843679333</v>
      </c>
      <c r="I178" s="176">
        <f t="shared" si="124"/>
        <v>3.420748000143783E-4</v>
      </c>
      <c r="J178" s="173">
        <v>0</v>
      </c>
      <c r="K178" s="173">
        <v>0</v>
      </c>
      <c r="L178" s="174">
        <f t="shared" ref="L178" si="172">+J178-K178</f>
        <v>0</v>
      </c>
      <c r="M178" s="176">
        <f t="shared" si="129"/>
        <v>0</v>
      </c>
      <c r="N178" s="176">
        <f t="shared" si="126"/>
        <v>0</v>
      </c>
      <c r="O178" s="177" t="s">
        <v>41</v>
      </c>
    </row>
    <row r="179" spans="1:15" ht="55.5" customHeight="1" x14ac:dyDescent="0.25">
      <c r="A179" s="162" t="s">
        <v>417</v>
      </c>
      <c r="B179" s="163" t="s">
        <v>38</v>
      </c>
      <c r="C179" s="163">
        <v>10</v>
      </c>
      <c r="D179" s="163" t="s">
        <v>39</v>
      </c>
      <c r="E179" s="164" t="s">
        <v>418</v>
      </c>
      <c r="F179" s="50">
        <f t="shared" ref="F179:H181" si="173">+F180</f>
        <v>26868037</v>
      </c>
      <c r="G179" s="50">
        <f t="shared" si="173"/>
        <v>0</v>
      </c>
      <c r="H179" s="50">
        <f t="shared" si="173"/>
        <v>26868037</v>
      </c>
      <c r="I179" s="178">
        <f t="shared" si="124"/>
        <v>4.9850742583303212E-6</v>
      </c>
      <c r="J179" s="50">
        <f t="shared" ref="J179:L181" si="174">+J180</f>
        <v>0</v>
      </c>
      <c r="K179" s="50">
        <f t="shared" si="174"/>
        <v>0</v>
      </c>
      <c r="L179" s="50">
        <f t="shared" si="174"/>
        <v>0</v>
      </c>
      <c r="M179" s="166">
        <f t="shared" si="129"/>
        <v>0</v>
      </c>
      <c r="N179" s="166">
        <f t="shared" si="126"/>
        <v>0</v>
      </c>
      <c r="O179" s="167" t="s">
        <v>41</v>
      </c>
    </row>
    <row r="180" spans="1:15" ht="113.25" customHeight="1" x14ac:dyDescent="0.25">
      <c r="A180" s="162" t="s">
        <v>419</v>
      </c>
      <c r="B180" s="163" t="s">
        <v>38</v>
      </c>
      <c r="C180" s="163">
        <v>10</v>
      </c>
      <c r="D180" s="163" t="s">
        <v>39</v>
      </c>
      <c r="E180" s="164" t="s">
        <v>410</v>
      </c>
      <c r="F180" s="168">
        <f t="shared" si="173"/>
        <v>26868037</v>
      </c>
      <c r="G180" s="168">
        <f t="shared" si="173"/>
        <v>0</v>
      </c>
      <c r="H180" s="168">
        <f t="shared" si="173"/>
        <v>26868037</v>
      </c>
      <c r="I180" s="178">
        <f t="shared" si="124"/>
        <v>4.9850742583303212E-6</v>
      </c>
      <c r="J180" s="168">
        <f t="shared" si="174"/>
        <v>0</v>
      </c>
      <c r="K180" s="168">
        <f t="shared" si="174"/>
        <v>0</v>
      </c>
      <c r="L180" s="168">
        <f t="shared" si="174"/>
        <v>0</v>
      </c>
      <c r="M180" s="166">
        <f t="shared" si="129"/>
        <v>0</v>
      </c>
      <c r="N180" s="166">
        <f t="shared" si="126"/>
        <v>0</v>
      </c>
      <c r="O180" s="167" t="s">
        <v>41</v>
      </c>
    </row>
    <row r="181" spans="1:15" ht="42" customHeight="1" x14ac:dyDescent="0.25">
      <c r="A181" s="162" t="s">
        <v>420</v>
      </c>
      <c r="B181" s="163" t="s">
        <v>38</v>
      </c>
      <c r="C181" s="163">
        <v>10</v>
      </c>
      <c r="D181" s="163" t="s">
        <v>39</v>
      </c>
      <c r="E181" s="164" t="s">
        <v>393</v>
      </c>
      <c r="F181" s="224">
        <f t="shared" si="173"/>
        <v>26868037</v>
      </c>
      <c r="G181" s="224">
        <f t="shared" si="173"/>
        <v>0</v>
      </c>
      <c r="H181" s="224">
        <f t="shared" si="173"/>
        <v>26868037</v>
      </c>
      <c r="I181" s="178">
        <f t="shared" si="124"/>
        <v>4.9850742583303212E-6</v>
      </c>
      <c r="J181" s="224">
        <f t="shared" si="174"/>
        <v>0</v>
      </c>
      <c r="K181" s="224">
        <f t="shared" si="174"/>
        <v>0</v>
      </c>
      <c r="L181" s="224">
        <f t="shared" si="174"/>
        <v>0</v>
      </c>
      <c r="M181" s="166">
        <f t="shared" si="129"/>
        <v>0</v>
      </c>
      <c r="N181" s="166">
        <f t="shared" si="126"/>
        <v>0</v>
      </c>
      <c r="O181" s="167" t="s">
        <v>41</v>
      </c>
    </row>
    <row r="182" spans="1:15" ht="42" customHeight="1" x14ac:dyDescent="0.25">
      <c r="A182" s="169" t="s">
        <v>421</v>
      </c>
      <c r="B182" s="170" t="s">
        <v>38</v>
      </c>
      <c r="C182" s="170">
        <v>10</v>
      </c>
      <c r="D182" s="170" t="s">
        <v>39</v>
      </c>
      <c r="E182" s="171" t="s">
        <v>262</v>
      </c>
      <c r="F182" s="172">
        <v>26868037</v>
      </c>
      <c r="G182" s="173">
        <v>0</v>
      </c>
      <c r="H182" s="174">
        <f t="shared" ref="H182" si="175">+F182-G182</f>
        <v>26868037</v>
      </c>
      <c r="I182" s="175">
        <f t="shared" si="124"/>
        <v>4.9850742583303212E-6</v>
      </c>
      <c r="J182" s="173">
        <v>0</v>
      </c>
      <c r="K182" s="173">
        <v>0</v>
      </c>
      <c r="L182" s="174">
        <f t="shared" ref="L182" si="176">+J182-K182</f>
        <v>0</v>
      </c>
      <c r="M182" s="176">
        <f t="shared" si="129"/>
        <v>0</v>
      </c>
      <c r="N182" s="176">
        <f t="shared" si="126"/>
        <v>0</v>
      </c>
      <c r="O182" s="177" t="s">
        <v>41</v>
      </c>
    </row>
    <row r="183" spans="1:15" ht="42" customHeight="1" x14ac:dyDescent="0.25">
      <c r="A183" s="162" t="s">
        <v>461</v>
      </c>
      <c r="B183" s="163" t="s">
        <v>38</v>
      </c>
      <c r="C183" s="163">
        <v>10</v>
      </c>
      <c r="D183" s="163" t="s">
        <v>39</v>
      </c>
      <c r="E183" s="164" t="s">
        <v>462</v>
      </c>
      <c r="F183" s="212">
        <f t="shared" ref="F183:H187" si="177">+F184</f>
        <v>26857079</v>
      </c>
      <c r="G183" s="212">
        <f t="shared" si="177"/>
        <v>0</v>
      </c>
      <c r="H183" s="212">
        <f t="shared" si="177"/>
        <v>26857079</v>
      </c>
      <c r="I183" s="178">
        <f t="shared" si="124"/>
        <v>4.9830411197082934E-6</v>
      </c>
      <c r="J183" s="212">
        <f t="shared" ref="J183:L187" si="178">+J184</f>
        <v>0</v>
      </c>
      <c r="K183" s="212">
        <f t="shared" si="178"/>
        <v>0</v>
      </c>
      <c r="L183" s="212">
        <f t="shared" si="178"/>
        <v>0</v>
      </c>
      <c r="M183" s="166">
        <f t="shared" si="129"/>
        <v>0</v>
      </c>
      <c r="N183" s="166">
        <f t="shared" si="126"/>
        <v>0</v>
      </c>
      <c r="O183" s="167" t="s">
        <v>41</v>
      </c>
    </row>
    <row r="184" spans="1:15" ht="42" customHeight="1" x14ac:dyDescent="0.25">
      <c r="A184" s="162" t="s">
        <v>463</v>
      </c>
      <c r="B184" s="163" t="s">
        <v>38</v>
      </c>
      <c r="C184" s="163">
        <v>10</v>
      </c>
      <c r="D184" s="163" t="s">
        <v>39</v>
      </c>
      <c r="E184" s="220" t="s">
        <v>254</v>
      </c>
      <c r="F184" s="212">
        <f>+F185</f>
        <v>26857079</v>
      </c>
      <c r="G184" s="212">
        <f t="shared" si="177"/>
        <v>0</v>
      </c>
      <c r="H184" s="212">
        <f t="shared" si="177"/>
        <v>26857079</v>
      </c>
      <c r="I184" s="178">
        <f t="shared" si="124"/>
        <v>4.9830411197082934E-6</v>
      </c>
      <c r="J184" s="212">
        <f t="shared" si="178"/>
        <v>0</v>
      </c>
      <c r="K184" s="212">
        <f t="shared" si="178"/>
        <v>0</v>
      </c>
      <c r="L184" s="212">
        <f t="shared" si="178"/>
        <v>0</v>
      </c>
      <c r="M184" s="166">
        <f t="shared" si="129"/>
        <v>0</v>
      </c>
      <c r="N184" s="166">
        <f t="shared" si="126"/>
        <v>0</v>
      </c>
      <c r="O184" s="167" t="s">
        <v>41</v>
      </c>
    </row>
    <row r="185" spans="1:15" ht="63.75" customHeight="1" x14ac:dyDescent="0.25">
      <c r="A185" s="162" t="s">
        <v>464</v>
      </c>
      <c r="B185" s="163" t="s">
        <v>38</v>
      </c>
      <c r="C185" s="163">
        <v>10</v>
      </c>
      <c r="D185" s="163" t="s">
        <v>39</v>
      </c>
      <c r="E185" s="164" t="s">
        <v>465</v>
      </c>
      <c r="F185" s="168">
        <f t="shared" ref="F185:F187" si="179">+F186</f>
        <v>26857079</v>
      </c>
      <c r="G185" s="168">
        <f t="shared" si="177"/>
        <v>0</v>
      </c>
      <c r="H185" s="168">
        <f t="shared" si="177"/>
        <v>26857079</v>
      </c>
      <c r="I185" s="178">
        <f t="shared" si="124"/>
        <v>4.9830411197082934E-6</v>
      </c>
      <c r="J185" s="168">
        <f t="shared" si="178"/>
        <v>0</v>
      </c>
      <c r="K185" s="168">
        <f t="shared" si="178"/>
        <v>0</v>
      </c>
      <c r="L185" s="168">
        <f t="shared" si="178"/>
        <v>0</v>
      </c>
      <c r="M185" s="166">
        <f t="shared" si="129"/>
        <v>0</v>
      </c>
      <c r="N185" s="166">
        <f t="shared" si="126"/>
        <v>0</v>
      </c>
      <c r="O185" s="167" t="s">
        <v>41</v>
      </c>
    </row>
    <row r="186" spans="1:15" ht="63.75" customHeight="1" x14ac:dyDescent="0.25">
      <c r="A186" s="162" t="s">
        <v>466</v>
      </c>
      <c r="B186" s="163" t="s">
        <v>38</v>
      </c>
      <c r="C186" s="163">
        <v>10</v>
      </c>
      <c r="D186" s="163" t="s">
        <v>39</v>
      </c>
      <c r="E186" s="164" t="s">
        <v>401</v>
      </c>
      <c r="F186" s="168">
        <f t="shared" si="179"/>
        <v>26857079</v>
      </c>
      <c r="G186" s="168">
        <f t="shared" si="177"/>
        <v>0</v>
      </c>
      <c r="H186" s="168">
        <f t="shared" si="177"/>
        <v>26857079</v>
      </c>
      <c r="I186" s="178">
        <f t="shared" si="124"/>
        <v>4.9830411197082934E-6</v>
      </c>
      <c r="J186" s="168">
        <f t="shared" si="178"/>
        <v>0</v>
      </c>
      <c r="K186" s="168">
        <f t="shared" si="178"/>
        <v>0</v>
      </c>
      <c r="L186" s="168">
        <f t="shared" si="178"/>
        <v>0</v>
      </c>
      <c r="M186" s="166">
        <f t="shared" si="129"/>
        <v>0</v>
      </c>
      <c r="N186" s="166">
        <f t="shared" si="126"/>
        <v>0</v>
      </c>
      <c r="O186" s="167" t="s">
        <v>41</v>
      </c>
    </row>
    <row r="187" spans="1:15" ht="42" customHeight="1" x14ac:dyDescent="0.25">
      <c r="A187" s="162" t="s">
        <v>467</v>
      </c>
      <c r="B187" s="163" t="s">
        <v>38</v>
      </c>
      <c r="C187" s="163">
        <v>10</v>
      </c>
      <c r="D187" s="163" t="s">
        <v>39</v>
      </c>
      <c r="E187" s="164" t="s">
        <v>393</v>
      </c>
      <c r="F187" s="168">
        <f t="shared" si="179"/>
        <v>26857079</v>
      </c>
      <c r="G187" s="168">
        <f t="shared" si="177"/>
        <v>0</v>
      </c>
      <c r="H187" s="168">
        <f t="shared" si="177"/>
        <v>26857079</v>
      </c>
      <c r="I187" s="178">
        <f t="shared" si="124"/>
        <v>4.9830411197082934E-6</v>
      </c>
      <c r="J187" s="168">
        <f t="shared" si="178"/>
        <v>0</v>
      </c>
      <c r="K187" s="168">
        <f t="shared" si="178"/>
        <v>0</v>
      </c>
      <c r="L187" s="168">
        <f t="shared" si="178"/>
        <v>0</v>
      </c>
      <c r="M187" s="166">
        <f t="shared" si="129"/>
        <v>0</v>
      </c>
      <c r="N187" s="166">
        <f t="shared" si="126"/>
        <v>0</v>
      </c>
      <c r="O187" s="167" t="s">
        <v>41</v>
      </c>
    </row>
    <row r="188" spans="1:15" ht="42" customHeight="1" x14ac:dyDescent="0.25">
      <c r="A188" s="169" t="s">
        <v>468</v>
      </c>
      <c r="B188" s="170" t="s">
        <v>38</v>
      </c>
      <c r="C188" s="170">
        <v>10</v>
      </c>
      <c r="D188" s="170" t="s">
        <v>39</v>
      </c>
      <c r="E188" s="171" t="s">
        <v>262</v>
      </c>
      <c r="F188" s="172">
        <v>26857079</v>
      </c>
      <c r="G188" s="173">
        <v>0</v>
      </c>
      <c r="H188" s="174">
        <f t="shared" ref="H188" si="180">+F188-G188</f>
        <v>26857079</v>
      </c>
      <c r="I188" s="175">
        <f t="shared" si="124"/>
        <v>4.9830411197082934E-6</v>
      </c>
      <c r="J188" s="173">
        <v>0</v>
      </c>
      <c r="K188" s="173">
        <v>0</v>
      </c>
      <c r="L188" s="174">
        <f t="shared" ref="L188" si="181">+J188-K188</f>
        <v>0</v>
      </c>
      <c r="M188" s="176">
        <f t="shared" si="129"/>
        <v>0</v>
      </c>
      <c r="N188" s="176">
        <f t="shared" si="126"/>
        <v>0</v>
      </c>
      <c r="O188" s="177" t="s">
        <v>41</v>
      </c>
    </row>
    <row r="189" spans="1:15" ht="30.75" customHeight="1" x14ac:dyDescent="0.25">
      <c r="A189" s="225" t="s">
        <v>469</v>
      </c>
      <c r="B189" s="226" t="s">
        <v>38</v>
      </c>
      <c r="C189" s="163">
        <v>10</v>
      </c>
      <c r="D189" s="226" t="s">
        <v>39</v>
      </c>
      <c r="E189" s="164" t="s">
        <v>470</v>
      </c>
      <c r="F189" s="212">
        <f>+F190</f>
        <v>23869516</v>
      </c>
      <c r="G189" s="212">
        <f t="shared" ref="G189:H193" si="182">+G190</f>
        <v>0</v>
      </c>
      <c r="H189" s="212">
        <f t="shared" si="182"/>
        <v>23869516</v>
      </c>
      <c r="I189" s="178">
        <f t="shared" si="124"/>
        <v>4.4287310520825815E-6</v>
      </c>
      <c r="J189" s="212">
        <f t="shared" ref="J189:L193" si="183">+J190</f>
        <v>0</v>
      </c>
      <c r="K189" s="212">
        <f t="shared" si="183"/>
        <v>0</v>
      </c>
      <c r="L189" s="212">
        <f t="shared" si="183"/>
        <v>0</v>
      </c>
      <c r="M189" s="166">
        <f t="shared" si="129"/>
        <v>0</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2"/>
        <v>0</v>
      </c>
      <c r="H190" s="212">
        <f t="shared" si="182"/>
        <v>23869516</v>
      </c>
      <c r="I190" s="178">
        <f t="shared" si="124"/>
        <v>4.4287310520825815E-6</v>
      </c>
      <c r="J190" s="212">
        <f t="shared" si="183"/>
        <v>0</v>
      </c>
      <c r="K190" s="212">
        <f t="shared" si="183"/>
        <v>0</v>
      </c>
      <c r="L190" s="212">
        <f t="shared" si="183"/>
        <v>0</v>
      </c>
      <c r="M190" s="166">
        <f t="shared" si="129"/>
        <v>0</v>
      </c>
      <c r="N190" s="166">
        <f t="shared" si="126"/>
        <v>0</v>
      </c>
      <c r="O190" s="167" t="s">
        <v>41</v>
      </c>
    </row>
    <row r="191" spans="1:15" ht="42" customHeight="1" x14ac:dyDescent="0.25">
      <c r="A191" s="162" t="s">
        <v>472</v>
      </c>
      <c r="B191" s="163" t="s">
        <v>38</v>
      </c>
      <c r="C191" s="163">
        <v>10</v>
      </c>
      <c r="D191" s="163" t="s">
        <v>39</v>
      </c>
      <c r="E191" s="164" t="s">
        <v>473</v>
      </c>
      <c r="F191" s="212">
        <f t="shared" ref="F191:F193" si="184">+F192</f>
        <v>23869516</v>
      </c>
      <c r="G191" s="212">
        <f t="shared" si="182"/>
        <v>0</v>
      </c>
      <c r="H191" s="212">
        <f t="shared" si="182"/>
        <v>23869516</v>
      </c>
      <c r="I191" s="178">
        <f t="shared" si="124"/>
        <v>4.4287310520825815E-6</v>
      </c>
      <c r="J191" s="212">
        <f t="shared" si="183"/>
        <v>0</v>
      </c>
      <c r="K191" s="212">
        <f t="shared" si="183"/>
        <v>0</v>
      </c>
      <c r="L191" s="212">
        <f t="shared" si="183"/>
        <v>0</v>
      </c>
      <c r="M191" s="166">
        <f t="shared" si="129"/>
        <v>0</v>
      </c>
      <c r="N191" s="166">
        <f t="shared" si="126"/>
        <v>0</v>
      </c>
      <c r="O191" s="167" t="s">
        <v>41</v>
      </c>
    </row>
    <row r="192" spans="1:15" ht="80.25" customHeight="1" x14ac:dyDescent="0.25">
      <c r="A192" s="162" t="s">
        <v>474</v>
      </c>
      <c r="B192" s="163" t="s">
        <v>38</v>
      </c>
      <c r="C192" s="163">
        <v>10</v>
      </c>
      <c r="D192" s="163" t="s">
        <v>39</v>
      </c>
      <c r="E192" s="164" t="s">
        <v>475</v>
      </c>
      <c r="F192" s="212">
        <f t="shared" si="184"/>
        <v>23869516</v>
      </c>
      <c r="G192" s="212">
        <f t="shared" si="182"/>
        <v>0</v>
      </c>
      <c r="H192" s="212">
        <f t="shared" si="182"/>
        <v>23869516</v>
      </c>
      <c r="I192" s="178">
        <f t="shared" si="124"/>
        <v>4.4287310520825815E-6</v>
      </c>
      <c r="J192" s="212">
        <f t="shared" si="183"/>
        <v>0</v>
      </c>
      <c r="K192" s="212">
        <f t="shared" si="183"/>
        <v>0</v>
      </c>
      <c r="L192" s="212">
        <f t="shared" si="183"/>
        <v>0</v>
      </c>
      <c r="M192" s="166">
        <f t="shared" si="129"/>
        <v>0</v>
      </c>
      <c r="N192" s="166">
        <f t="shared" si="126"/>
        <v>0</v>
      </c>
      <c r="O192" s="167" t="s">
        <v>41</v>
      </c>
    </row>
    <row r="193" spans="1:15" ht="42" customHeight="1" x14ac:dyDescent="0.25">
      <c r="A193" s="162" t="s">
        <v>476</v>
      </c>
      <c r="B193" s="163" t="s">
        <v>38</v>
      </c>
      <c r="C193" s="163">
        <v>10</v>
      </c>
      <c r="D193" s="163" t="s">
        <v>39</v>
      </c>
      <c r="E193" s="164" t="s">
        <v>576</v>
      </c>
      <c r="F193" s="212">
        <f t="shared" si="184"/>
        <v>23869516</v>
      </c>
      <c r="G193" s="212">
        <f t="shared" si="182"/>
        <v>0</v>
      </c>
      <c r="H193" s="212">
        <f t="shared" si="182"/>
        <v>23869516</v>
      </c>
      <c r="I193" s="178">
        <f t="shared" si="124"/>
        <v>4.4287310520825815E-6</v>
      </c>
      <c r="J193" s="212">
        <f t="shared" si="183"/>
        <v>0</v>
      </c>
      <c r="K193" s="212">
        <f t="shared" si="183"/>
        <v>0</v>
      </c>
      <c r="L193" s="212">
        <f t="shared" si="183"/>
        <v>0</v>
      </c>
      <c r="M193" s="166">
        <f t="shared" si="129"/>
        <v>0</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5">+F194-G194</f>
        <v>23869516</v>
      </c>
      <c r="I194" s="175">
        <f t="shared" si="124"/>
        <v>4.4287310520825815E-6</v>
      </c>
      <c r="J194" s="173">
        <v>0</v>
      </c>
      <c r="K194" s="173">
        <v>0</v>
      </c>
      <c r="L194" s="174">
        <f t="shared" ref="L194" si="186">+J194-K194</f>
        <v>0</v>
      </c>
      <c r="M194" s="176">
        <f t="shared" si="129"/>
        <v>0</v>
      </c>
      <c r="N194" s="176">
        <f t="shared" si="126"/>
        <v>0</v>
      </c>
      <c r="O194" s="177" t="s">
        <v>41</v>
      </c>
    </row>
    <row r="195" spans="1:15" ht="35.25" customHeight="1" x14ac:dyDescent="0.25">
      <c r="A195" s="307" t="s">
        <v>484</v>
      </c>
      <c r="B195" s="115" t="s">
        <v>38</v>
      </c>
      <c r="C195" s="163">
        <v>10</v>
      </c>
      <c r="D195" s="304" t="s">
        <v>39</v>
      </c>
      <c r="E195" s="308" t="s">
        <v>485</v>
      </c>
      <c r="F195" s="50">
        <f>+F197</f>
        <v>3724881697</v>
      </c>
      <c r="G195" s="50">
        <f t="shared" ref="G195:H195" si="187">+G197</f>
        <v>0</v>
      </c>
      <c r="H195" s="50">
        <f t="shared" si="187"/>
        <v>3724881697</v>
      </c>
      <c r="I195" s="166">
        <f t="shared" si="124"/>
        <v>6.9111159341638776E-4</v>
      </c>
      <c r="J195" s="50">
        <f t="shared" ref="J195:L196" si="188">+J197</f>
        <v>0</v>
      </c>
      <c r="K195" s="50">
        <f t="shared" si="188"/>
        <v>0</v>
      </c>
      <c r="L195" s="50">
        <f t="shared" si="188"/>
        <v>0</v>
      </c>
      <c r="M195" s="166">
        <f t="shared" si="129"/>
        <v>0</v>
      </c>
      <c r="N195" s="166">
        <f t="shared" si="126"/>
        <v>0</v>
      </c>
      <c r="O195" s="167" t="s">
        <v>41</v>
      </c>
    </row>
    <row r="196" spans="1:15" ht="35.25" customHeight="1" x14ac:dyDescent="0.25">
      <c r="A196" s="307"/>
      <c r="B196" s="115" t="s">
        <v>42</v>
      </c>
      <c r="C196" s="163">
        <v>20</v>
      </c>
      <c r="D196" s="304"/>
      <c r="E196" s="308"/>
      <c r="F196" s="212">
        <f t="shared" ref="F196:H196" si="189">+F198</f>
        <v>20825575264</v>
      </c>
      <c r="G196" s="212">
        <f t="shared" si="189"/>
        <v>0</v>
      </c>
      <c r="H196" s="212">
        <f t="shared" si="189"/>
        <v>20825575264</v>
      </c>
      <c r="I196" s="166">
        <f t="shared" si="124"/>
        <v>3.8639607040695636E-3</v>
      </c>
      <c r="J196" s="212">
        <f t="shared" si="188"/>
        <v>0</v>
      </c>
      <c r="K196" s="212">
        <f t="shared" si="188"/>
        <v>0</v>
      </c>
      <c r="L196" s="212">
        <f t="shared" si="188"/>
        <v>0</v>
      </c>
      <c r="M196" s="166">
        <f t="shared" si="129"/>
        <v>0</v>
      </c>
      <c r="N196" s="166">
        <f t="shared" si="126"/>
        <v>0</v>
      </c>
      <c r="O196" s="167" t="s">
        <v>41</v>
      </c>
    </row>
    <row r="197" spans="1:15" ht="33.75" customHeight="1" x14ac:dyDescent="0.25">
      <c r="A197" s="307" t="s">
        <v>486</v>
      </c>
      <c r="B197" s="115" t="s">
        <v>38</v>
      </c>
      <c r="C197" s="163">
        <v>10</v>
      </c>
      <c r="D197" s="304" t="s">
        <v>39</v>
      </c>
      <c r="E197" s="308" t="s">
        <v>254</v>
      </c>
      <c r="F197" s="50">
        <f>+F199+F203+F213+F217+F221</f>
        <v>3724881697</v>
      </c>
      <c r="G197" s="50">
        <f t="shared" ref="G197:H197" si="190">+G199+G203+G213+G217+G221</f>
        <v>0</v>
      </c>
      <c r="H197" s="50">
        <f t="shared" si="190"/>
        <v>3724881697</v>
      </c>
      <c r="I197" s="166">
        <f t="shared" si="124"/>
        <v>6.9111159341638776E-4</v>
      </c>
      <c r="J197" s="50">
        <f t="shared" ref="J197:L197" si="191">+J199+J203+J213+J217+J221</f>
        <v>0</v>
      </c>
      <c r="K197" s="50">
        <f t="shared" si="191"/>
        <v>0</v>
      </c>
      <c r="L197" s="50">
        <f t="shared" si="191"/>
        <v>0</v>
      </c>
      <c r="M197" s="166">
        <f t="shared" si="129"/>
        <v>0</v>
      </c>
      <c r="N197" s="166">
        <f t="shared" si="126"/>
        <v>0</v>
      </c>
      <c r="O197" s="167" t="s">
        <v>41</v>
      </c>
    </row>
    <row r="198" spans="1:15" ht="34.5" customHeight="1" x14ac:dyDescent="0.25">
      <c r="A198" s="307"/>
      <c r="B198" s="115" t="s">
        <v>42</v>
      </c>
      <c r="C198" s="163">
        <v>20</v>
      </c>
      <c r="D198" s="304"/>
      <c r="E198" s="308"/>
      <c r="F198" s="50">
        <f t="shared" ref="F198:H198" si="192">+F204</f>
        <v>20825575264</v>
      </c>
      <c r="G198" s="50">
        <f t="shared" si="192"/>
        <v>0</v>
      </c>
      <c r="H198" s="50">
        <f t="shared" si="192"/>
        <v>20825575264</v>
      </c>
      <c r="I198" s="166">
        <f t="shared" si="124"/>
        <v>3.8639607040695636E-3</v>
      </c>
      <c r="J198" s="50">
        <f t="shared" ref="J198:L198" si="193">+J204</f>
        <v>0</v>
      </c>
      <c r="K198" s="50">
        <f t="shared" si="193"/>
        <v>0</v>
      </c>
      <c r="L198" s="50">
        <f t="shared" si="193"/>
        <v>0</v>
      </c>
      <c r="M198" s="166">
        <f t="shared" si="129"/>
        <v>0</v>
      </c>
      <c r="N198" s="166">
        <f t="shared" si="126"/>
        <v>0</v>
      </c>
      <c r="O198" s="167" t="s">
        <v>41</v>
      </c>
    </row>
    <row r="199" spans="1:15" ht="85.5" customHeight="1" x14ac:dyDescent="0.25">
      <c r="A199" s="46" t="s">
        <v>487</v>
      </c>
      <c r="B199" s="115" t="s">
        <v>38</v>
      </c>
      <c r="C199" s="163">
        <v>10</v>
      </c>
      <c r="D199" s="163" t="s">
        <v>39</v>
      </c>
      <c r="E199" s="220" t="s">
        <v>488</v>
      </c>
      <c r="F199" s="50">
        <f t="shared" ref="F199:H201" si="194">+F200</f>
        <v>32578187</v>
      </c>
      <c r="G199" s="50">
        <f t="shared" si="194"/>
        <v>0</v>
      </c>
      <c r="H199" s="50">
        <f t="shared" si="194"/>
        <v>32578187</v>
      </c>
      <c r="I199" s="165">
        <f t="shared" si="124"/>
        <v>6.0445309568678763E-6</v>
      </c>
      <c r="J199" s="50">
        <f t="shared" ref="J199:L201" si="195">+J200</f>
        <v>0</v>
      </c>
      <c r="K199" s="50">
        <f t="shared" si="195"/>
        <v>0</v>
      </c>
      <c r="L199" s="50">
        <f t="shared" si="195"/>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4"/>
        <v>32578187</v>
      </c>
      <c r="G200" s="50">
        <f t="shared" si="194"/>
        <v>0</v>
      </c>
      <c r="H200" s="50">
        <f t="shared" si="194"/>
        <v>32578187</v>
      </c>
      <c r="I200" s="165">
        <f t="shared" si="124"/>
        <v>6.0445309568678763E-6</v>
      </c>
      <c r="J200" s="50">
        <f t="shared" si="195"/>
        <v>0</v>
      </c>
      <c r="K200" s="50">
        <f t="shared" si="195"/>
        <v>0</v>
      </c>
      <c r="L200" s="50">
        <f t="shared" si="195"/>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4"/>
        <v>32578187</v>
      </c>
      <c r="G201" s="50">
        <f t="shared" si="194"/>
        <v>0</v>
      </c>
      <c r="H201" s="50">
        <f t="shared" si="194"/>
        <v>32578187</v>
      </c>
      <c r="I201" s="165">
        <f t="shared" si="124"/>
        <v>6.0445309568678763E-6</v>
      </c>
      <c r="J201" s="50">
        <f t="shared" si="195"/>
        <v>0</v>
      </c>
      <c r="K201" s="50">
        <f t="shared" si="195"/>
        <v>0</v>
      </c>
      <c r="L201" s="50">
        <f t="shared" si="195"/>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196">+F202-G202</f>
        <v>32578187</v>
      </c>
      <c r="I202" s="183">
        <f t="shared" ref="I202:I224" si="197">+H202/$H$225</f>
        <v>6.0445309568678763E-6</v>
      </c>
      <c r="J202" s="173">
        <v>0</v>
      </c>
      <c r="K202" s="173">
        <v>0</v>
      </c>
      <c r="L202" s="174">
        <f t="shared" ref="L202" si="198">+J202-K202</f>
        <v>0</v>
      </c>
      <c r="M202" s="176">
        <f t="shared" si="129"/>
        <v>0</v>
      </c>
      <c r="N202" s="176">
        <f t="shared" ref="N202:N225" si="199">+K202/H202</f>
        <v>0</v>
      </c>
      <c r="O202" s="177" t="s">
        <v>41</v>
      </c>
    </row>
    <row r="203" spans="1:15" ht="36.75" customHeight="1" x14ac:dyDescent="0.25">
      <c r="A203" s="312" t="s">
        <v>493</v>
      </c>
      <c r="B203" s="47" t="s">
        <v>38</v>
      </c>
      <c r="C203" s="163">
        <v>10</v>
      </c>
      <c r="D203" s="304" t="s">
        <v>39</v>
      </c>
      <c r="E203" s="308" t="s">
        <v>494</v>
      </c>
      <c r="F203" s="212">
        <f t="shared" ref="F203:H205" si="200">+F205</f>
        <v>1096676616</v>
      </c>
      <c r="G203" s="212">
        <f t="shared" si="200"/>
        <v>0</v>
      </c>
      <c r="H203" s="212">
        <f t="shared" si="200"/>
        <v>1096676616</v>
      </c>
      <c r="I203" s="166">
        <f t="shared" si="197"/>
        <v>2.0347650883964491E-4</v>
      </c>
      <c r="J203" s="212">
        <f t="shared" ref="J203:L205" si="201">+J205</f>
        <v>0</v>
      </c>
      <c r="K203" s="212">
        <f t="shared" si="201"/>
        <v>0</v>
      </c>
      <c r="L203" s="212">
        <f t="shared" si="201"/>
        <v>0</v>
      </c>
      <c r="M203" s="166">
        <f t="shared" ref="M203:M225" si="202">+J203/H203</f>
        <v>0</v>
      </c>
      <c r="N203" s="166">
        <f t="shared" si="199"/>
        <v>0</v>
      </c>
      <c r="O203" s="167" t="s">
        <v>41</v>
      </c>
    </row>
    <row r="204" spans="1:15" ht="29.25" customHeight="1" x14ac:dyDescent="0.25">
      <c r="A204" s="312"/>
      <c r="B204" s="115" t="s">
        <v>42</v>
      </c>
      <c r="C204" s="163">
        <v>20</v>
      </c>
      <c r="D204" s="304"/>
      <c r="E204" s="308"/>
      <c r="F204" s="212">
        <f t="shared" si="200"/>
        <v>20825575264</v>
      </c>
      <c r="G204" s="212">
        <f t="shared" si="200"/>
        <v>0</v>
      </c>
      <c r="H204" s="212">
        <f t="shared" si="200"/>
        <v>20825575264</v>
      </c>
      <c r="I204" s="166">
        <f t="shared" si="197"/>
        <v>3.8639607040695636E-3</v>
      </c>
      <c r="J204" s="212">
        <f t="shared" si="201"/>
        <v>0</v>
      </c>
      <c r="K204" s="212">
        <f t="shared" si="201"/>
        <v>0</v>
      </c>
      <c r="L204" s="212">
        <f t="shared" si="201"/>
        <v>0</v>
      </c>
      <c r="M204" s="166">
        <f t="shared" si="202"/>
        <v>0</v>
      </c>
      <c r="N204" s="166">
        <f t="shared" si="199"/>
        <v>0</v>
      </c>
      <c r="O204" s="167" t="s">
        <v>41</v>
      </c>
    </row>
    <row r="205" spans="1:15" ht="42.75" customHeight="1" x14ac:dyDescent="0.25">
      <c r="A205" s="312" t="s">
        <v>495</v>
      </c>
      <c r="B205" s="47" t="s">
        <v>38</v>
      </c>
      <c r="C205" s="163">
        <v>10</v>
      </c>
      <c r="D205" s="304" t="s">
        <v>39</v>
      </c>
      <c r="E205" s="306" t="s">
        <v>496</v>
      </c>
      <c r="F205" s="50">
        <f>+F207</f>
        <v>1096676616</v>
      </c>
      <c r="G205" s="50">
        <f t="shared" si="200"/>
        <v>0</v>
      </c>
      <c r="H205" s="50">
        <f t="shared" si="200"/>
        <v>1096676616</v>
      </c>
      <c r="I205" s="166">
        <f t="shared" si="197"/>
        <v>2.0347650883964491E-4</v>
      </c>
      <c r="J205" s="50">
        <f t="shared" si="201"/>
        <v>0</v>
      </c>
      <c r="K205" s="50">
        <f t="shared" si="201"/>
        <v>0</v>
      </c>
      <c r="L205" s="50">
        <f t="shared" si="201"/>
        <v>0</v>
      </c>
      <c r="M205" s="166">
        <f t="shared" si="202"/>
        <v>0</v>
      </c>
      <c r="N205" s="166">
        <f t="shared" si="199"/>
        <v>0</v>
      </c>
      <c r="O205" s="167" t="s">
        <v>41</v>
      </c>
    </row>
    <row r="206" spans="1:15" ht="46.5" customHeight="1" x14ac:dyDescent="0.25">
      <c r="A206" s="312"/>
      <c r="B206" s="47" t="s">
        <v>42</v>
      </c>
      <c r="C206" s="163">
        <v>20</v>
      </c>
      <c r="D206" s="304"/>
      <c r="E206" s="306"/>
      <c r="F206" s="50">
        <f>+F209+F211</f>
        <v>20825575264</v>
      </c>
      <c r="G206" s="50">
        <f t="shared" ref="G206:H206" si="203">+G209+G211</f>
        <v>0</v>
      </c>
      <c r="H206" s="50">
        <f t="shared" si="203"/>
        <v>20825575264</v>
      </c>
      <c r="I206" s="166">
        <f t="shared" si="197"/>
        <v>3.8639607040695636E-3</v>
      </c>
      <c r="J206" s="50">
        <f t="shared" ref="J206:L206" si="204">+J209+J211</f>
        <v>0</v>
      </c>
      <c r="K206" s="50">
        <f t="shared" si="204"/>
        <v>0</v>
      </c>
      <c r="L206" s="50">
        <f t="shared" si="204"/>
        <v>0</v>
      </c>
      <c r="M206" s="166">
        <f t="shared" si="202"/>
        <v>0</v>
      </c>
      <c r="N206" s="166">
        <f t="shared" si="199"/>
        <v>0</v>
      </c>
      <c r="O206" s="167" t="s">
        <v>41</v>
      </c>
    </row>
    <row r="207" spans="1:15" ht="42" customHeight="1" x14ac:dyDescent="0.25">
      <c r="A207" s="46" t="s">
        <v>499</v>
      </c>
      <c r="B207" s="47" t="s">
        <v>38</v>
      </c>
      <c r="C207" s="163">
        <v>10</v>
      </c>
      <c r="D207" s="163" t="s">
        <v>39</v>
      </c>
      <c r="E207" s="164" t="s">
        <v>393</v>
      </c>
      <c r="F207" s="50">
        <f t="shared" ref="F207:H207" si="205">+F208</f>
        <v>1096676616</v>
      </c>
      <c r="G207" s="50">
        <f t="shared" si="205"/>
        <v>0</v>
      </c>
      <c r="H207" s="50">
        <f t="shared" si="205"/>
        <v>1096676616</v>
      </c>
      <c r="I207" s="166">
        <f t="shared" si="197"/>
        <v>2.0347650883964491E-4</v>
      </c>
      <c r="J207" s="50">
        <f t="shared" ref="J207:L207" si="206">+J208</f>
        <v>0</v>
      </c>
      <c r="K207" s="50">
        <f t="shared" si="206"/>
        <v>0</v>
      </c>
      <c r="L207" s="50">
        <f t="shared" si="206"/>
        <v>0</v>
      </c>
      <c r="M207" s="166">
        <f t="shared" si="202"/>
        <v>0</v>
      </c>
      <c r="N207" s="166">
        <f t="shared" si="199"/>
        <v>0</v>
      </c>
      <c r="O207" s="167" t="s">
        <v>41</v>
      </c>
    </row>
    <row r="208" spans="1:15" ht="42" customHeight="1" x14ac:dyDescent="0.25">
      <c r="A208" s="54" t="s">
        <v>500</v>
      </c>
      <c r="B208" s="55" t="s">
        <v>38</v>
      </c>
      <c r="C208" s="170">
        <v>10</v>
      </c>
      <c r="D208" s="170" t="s">
        <v>39</v>
      </c>
      <c r="E208" s="223" t="s">
        <v>262</v>
      </c>
      <c r="F208" s="57">
        <v>1096676616</v>
      </c>
      <c r="G208" s="173">
        <v>0</v>
      </c>
      <c r="H208" s="174">
        <f t="shared" ref="H208" si="207">+F208-G208</f>
        <v>1096676616</v>
      </c>
      <c r="I208" s="176">
        <f t="shared" si="197"/>
        <v>2.0347650883964491E-4</v>
      </c>
      <c r="J208" s="173">
        <v>0</v>
      </c>
      <c r="K208" s="173">
        <v>0</v>
      </c>
      <c r="L208" s="174">
        <f t="shared" ref="L208" si="208">+J208-K208</f>
        <v>0</v>
      </c>
      <c r="M208" s="176">
        <f t="shared" si="202"/>
        <v>0</v>
      </c>
      <c r="N208" s="176">
        <f t="shared" si="199"/>
        <v>0</v>
      </c>
      <c r="O208" s="177" t="s">
        <v>41</v>
      </c>
    </row>
    <row r="209" spans="1:15" ht="42" customHeight="1" x14ac:dyDescent="0.25">
      <c r="A209" s="46" t="s">
        <v>499</v>
      </c>
      <c r="B209" s="47" t="s">
        <v>42</v>
      </c>
      <c r="C209" s="163">
        <v>20</v>
      </c>
      <c r="D209" s="163" t="s">
        <v>39</v>
      </c>
      <c r="E209" s="164" t="s">
        <v>393</v>
      </c>
      <c r="F209" s="50">
        <f t="shared" ref="F209:H209" si="209">+F210</f>
        <v>184071816</v>
      </c>
      <c r="G209" s="50">
        <f t="shared" si="209"/>
        <v>0</v>
      </c>
      <c r="H209" s="50">
        <f t="shared" si="209"/>
        <v>184071816</v>
      </c>
      <c r="I209" s="166">
        <f t="shared" si="197"/>
        <v>3.4152538632640539E-5</v>
      </c>
      <c r="J209" s="50">
        <f t="shared" ref="J209:L209" si="210">+J210</f>
        <v>0</v>
      </c>
      <c r="K209" s="50">
        <f t="shared" si="210"/>
        <v>0</v>
      </c>
      <c r="L209" s="50">
        <f t="shared" si="210"/>
        <v>0</v>
      </c>
      <c r="M209" s="166">
        <f t="shared" si="202"/>
        <v>0</v>
      </c>
      <c r="N209" s="166">
        <f t="shared" si="199"/>
        <v>0</v>
      </c>
      <c r="O209" s="167" t="s">
        <v>41</v>
      </c>
    </row>
    <row r="210" spans="1:15" ht="42" customHeight="1" x14ac:dyDescent="0.25">
      <c r="A210" s="54" t="s">
        <v>500</v>
      </c>
      <c r="B210" s="55" t="s">
        <v>42</v>
      </c>
      <c r="C210" s="170">
        <v>20</v>
      </c>
      <c r="D210" s="170" t="s">
        <v>39</v>
      </c>
      <c r="E210" s="223" t="s">
        <v>262</v>
      </c>
      <c r="F210" s="172">
        <v>184071816</v>
      </c>
      <c r="G210" s="173">
        <v>0</v>
      </c>
      <c r="H210" s="174">
        <f t="shared" ref="H210" si="211">+F210-G210</f>
        <v>184071816</v>
      </c>
      <c r="I210" s="176">
        <f t="shared" si="197"/>
        <v>3.4152538632640539E-5</v>
      </c>
      <c r="J210" s="173">
        <v>0</v>
      </c>
      <c r="K210" s="173">
        <v>0</v>
      </c>
      <c r="L210" s="174">
        <f t="shared" ref="L210" si="212">+J210-K210</f>
        <v>0</v>
      </c>
      <c r="M210" s="176">
        <f t="shared" si="202"/>
        <v>0</v>
      </c>
      <c r="N210" s="176">
        <f t="shared" si="199"/>
        <v>0</v>
      </c>
      <c r="O210" s="177" t="s">
        <v>41</v>
      </c>
    </row>
    <row r="211" spans="1:15" ht="42" customHeight="1" x14ac:dyDescent="0.25">
      <c r="A211" s="46" t="s">
        <v>497</v>
      </c>
      <c r="B211" s="47" t="s">
        <v>42</v>
      </c>
      <c r="C211" s="163">
        <v>20</v>
      </c>
      <c r="D211" s="163" t="s">
        <v>39</v>
      </c>
      <c r="E211" s="164" t="s">
        <v>390</v>
      </c>
      <c r="F211" s="168">
        <f t="shared" ref="F211:H211" si="213">+F212</f>
        <v>20641503448</v>
      </c>
      <c r="G211" s="168">
        <f t="shared" si="213"/>
        <v>0</v>
      </c>
      <c r="H211" s="168">
        <f t="shared" si="213"/>
        <v>20641503448</v>
      </c>
      <c r="I211" s="166">
        <f t="shared" si="197"/>
        <v>3.8298081654369229E-3</v>
      </c>
      <c r="J211" s="168">
        <f t="shared" ref="J211:L211" si="214">+J212</f>
        <v>0</v>
      </c>
      <c r="K211" s="168">
        <f t="shared" si="214"/>
        <v>0</v>
      </c>
      <c r="L211" s="168">
        <f t="shared" si="214"/>
        <v>0</v>
      </c>
      <c r="M211" s="166">
        <f t="shared" si="202"/>
        <v>0</v>
      </c>
      <c r="N211" s="166">
        <f t="shared" si="199"/>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5">+F212-G212</f>
        <v>20641503448</v>
      </c>
      <c r="I212" s="176">
        <f t="shared" si="197"/>
        <v>3.8298081654369229E-3</v>
      </c>
      <c r="J212" s="173">
        <v>0</v>
      </c>
      <c r="K212" s="173">
        <v>0</v>
      </c>
      <c r="L212" s="174">
        <f t="shared" ref="L212" si="216">+J212-K212</f>
        <v>0</v>
      </c>
      <c r="M212" s="176">
        <f t="shared" si="202"/>
        <v>0</v>
      </c>
      <c r="N212" s="176">
        <f t="shared" si="199"/>
        <v>0</v>
      </c>
      <c r="O212" s="177" t="s">
        <v>41</v>
      </c>
    </row>
    <row r="213" spans="1:15" ht="60" customHeight="1" x14ac:dyDescent="0.25">
      <c r="A213" s="46" t="s">
        <v>501</v>
      </c>
      <c r="B213" s="115" t="s">
        <v>38</v>
      </c>
      <c r="C213" s="163">
        <v>10</v>
      </c>
      <c r="D213" s="163" t="s">
        <v>39</v>
      </c>
      <c r="E213" s="220" t="s">
        <v>577</v>
      </c>
      <c r="F213" s="50">
        <f t="shared" ref="F213:H215" si="217">+F214</f>
        <v>2494114229</v>
      </c>
      <c r="G213" s="50">
        <f t="shared" si="217"/>
        <v>0</v>
      </c>
      <c r="H213" s="50">
        <f t="shared" si="217"/>
        <v>2494114229</v>
      </c>
      <c r="I213" s="166">
        <f t="shared" si="197"/>
        <v>4.6275597433200182E-4</v>
      </c>
      <c r="J213" s="50">
        <f t="shared" ref="J213:L215" si="218">+J214</f>
        <v>0</v>
      </c>
      <c r="K213" s="50">
        <f t="shared" si="218"/>
        <v>0</v>
      </c>
      <c r="L213" s="50">
        <f t="shared" si="218"/>
        <v>0</v>
      </c>
      <c r="M213" s="166">
        <f t="shared" si="202"/>
        <v>0</v>
      </c>
      <c r="N213" s="166">
        <f t="shared" si="199"/>
        <v>0</v>
      </c>
      <c r="O213" s="167" t="s">
        <v>41</v>
      </c>
    </row>
    <row r="214" spans="1:15" ht="78.75" customHeight="1" x14ac:dyDescent="0.25">
      <c r="A214" s="46" t="s">
        <v>503</v>
      </c>
      <c r="B214" s="115" t="s">
        <v>38</v>
      </c>
      <c r="C214" s="163">
        <v>10</v>
      </c>
      <c r="D214" s="163" t="s">
        <v>39</v>
      </c>
      <c r="E214" s="164" t="s">
        <v>552</v>
      </c>
      <c r="F214" s="50">
        <f t="shared" si="217"/>
        <v>2494114229</v>
      </c>
      <c r="G214" s="50">
        <f t="shared" si="217"/>
        <v>0</v>
      </c>
      <c r="H214" s="50">
        <f t="shared" si="217"/>
        <v>2494114229</v>
      </c>
      <c r="I214" s="166">
        <f t="shared" si="197"/>
        <v>4.6275597433200182E-4</v>
      </c>
      <c r="J214" s="50">
        <f t="shared" si="218"/>
        <v>0</v>
      </c>
      <c r="K214" s="50">
        <f t="shared" si="218"/>
        <v>0</v>
      </c>
      <c r="L214" s="50">
        <f t="shared" si="218"/>
        <v>0</v>
      </c>
      <c r="M214" s="166">
        <f t="shared" si="202"/>
        <v>0</v>
      </c>
      <c r="N214" s="166">
        <f t="shared" si="199"/>
        <v>0</v>
      </c>
      <c r="O214" s="167" t="s">
        <v>41</v>
      </c>
    </row>
    <row r="215" spans="1:15" ht="60" customHeight="1" x14ac:dyDescent="0.25">
      <c r="A215" s="46" t="s">
        <v>504</v>
      </c>
      <c r="B215" s="115" t="s">
        <v>38</v>
      </c>
      <c r="C215" s="163">
        <v>10</v>
      </c>
      <c r="D215" s="163" t="s">
        <v>39</v>
      </c>
      <c r="E215" s="220" t="s">
        <v>505</v>
      </c>
      <c r="F215" s="50">
        <f t="shared" si="217"/>
        <v>2494114229</v>
      </c>
      <c r="G215" s="50">
        <f t="shared" si="217"/>
        <v>0</v>
      </c>
      <c r="H215" s="50">
        <f t="shared" si="217"/>
        <v>2494114229</v>
      </c>
      <c r="I215" s="166">
        <f t="shared" si="197"/>
        <v>4.6275597433200182E-4</v>
      </c>
      <c r="J215" s="50">
        <f t="shared" si="218"/>
        <v>0</v>
      </c>
      <c r="K215" s="50">
        <f t="shared" si="218"/>
        <v>0</v>
      </c>
      <c r="L215" s="50">
        <f t="shared" si="218"/>
        <v>0</v>
      </c>
      <c r="M215" s="166">
        <f t="shared" si="202"/>
        <v>0</v>
      </c>
      <c r="N215" s="166">
        <f t="shared" si="199"/>
        <v>0</v>
      </c>
      <c r="O215" s="167" t="s">
        <v>41</v>
      </c>
    </row>
    <row r="216" spans="1:15" ht="42" customHeight="1" x14ac:dyDescent="0.25">
      <c r="A216" s="169" t="s">
        <v>506</v>
      </c>
      <c r="B216" s="116" t="s">
        <v>38</v>
      </c>
      <c r="C216" s="170">
        <v>10</v>
      </c>
      <c r="D216" s="170" t="s">
        <v>39</v>
      </c>
      <c r="E216" s="223" t="s">
        <v>262</v>
      </c>
      <c r="F216" s="172">
        <v>2494114229</v>
      </c>
      <c r="G216" s="173">
        <v>0</v>
      </c>
      <c r="H216" s="174">
        <f t="shared" ref="H216" si="219">+F216-G216</f>
        <v>2494114229</v>
      </c>
      <c r="I216" s="176">
        <f t="shared" si="197"/>
        <v>4.6275597433200182E-4</v>
      </c>
      <c r="J216" s="173">
        <v>0</v>
      </c>
      <c r="K216" s="173">
        <v>0</v>
      </c>
      <c r="L216" s="174">
        <f t="shared" ref="L216" si="220">+J216-K216</f>
        <v>0</v>
      </c>
      <c r="M216" s="176">
        <f t="shared" si="202"/>
        <v>0</v>
      </c>
      <c r="N216" s="176">
        <f t="shared" si="199"/>
        <v>0</v>
      </c>
      <c r="O216" s="177" t="s">
        <v>41</v>
      </c>
    </row>
    <row r="217" spans="1:15" ht="70.5" customHeight="1" x14ac:dyDescent="0.25">
      <c r="A217" s="46" t="s">
        <v>507</v>
      </c>
      <c r="B217" s="115" t="s">
        <v>38</v>
      </c>
      <c r="C217" s="163">
        <v>10</v>
      </c>
      <c r="D217" s="163" t="s">
        <v>39</v>
      </c>
      <c r="E217" s="220" t="s">
        <v>508</v>
      </c>
      <c r="F217" s="50">
        <f t="shared" ref="F217:H219" si="221">+F218</f>
        <v>91567665</v>
      </c>
      <c r="G217" s="50">
        <f t="shared" si="221"/>
        <v>0</v>
      </c>
      <c r="H217" s="50">
        <f t="shared" si="221"/>
        <v>91567665</v>
      </c>
      <c r="I217" s="165">
        <f t="shared" si="197"/>
        <v>1.6989391881770682E-5</v>
      </c>
      <c r="J217" s="50">
        <f t="shared" ref="J217:L219" si="222">+J218</f>
        <v>0</v>
      </c>
      <c r="K217" s="50">
        <f t="shared" si="222"/>
        <v>0</v>
      </c>
      <c r="L217" s="50">
        <f t="shared" si="222"/>
        <v>0</v>
      </c>
      <c r="M217" s="166">
        <f t="shared" si="202"/>
        <v>0</v>
      </c>
      <c r="N217" s="166">
        <f t="shared" si="199"/>
        <v>0</v>
      </c>
      <c r="O217" s="167" t="s">
        <v>41</v>
      </c>
    </row>
    <row r="218" spans="1:15" ht="75.75" customHeight="1" x14ac:dyDescent="0.25">
      <c r="A218" s="46" t="s">
        <v>509</v>
      </c>
      <c r="B218" s="115" t="s">
        <v>38</v>
      </c>
      <c r="C218" s="163">
        <v>10</v>
      </c>
      <c r="D218" s="163" t="s">
        <v>39</v>
      </c>
      <c r="E218" s="164" t="s">
        <v>552</v>
      </c>
      <c r="F218" s="50">
        <f t="shared" si="221"/>
        <v>91567665</v>
      </c>
      <c r="G218" s="50">
        <f t="shared" si="221"/>
        <v>0</v>
      </c>
      <c r="H218" s="50">
        <f t="shared" si="221"/>
        <v>91567665</v>
      </c>
      <c r="I218" s="165">
        <f t="shared" si="197"/>
        <v>1.6989391881770682E-5</v>
      </c>
      <c r="J218" s="50">
        <f t="shared" si="222"/>
        <v>0</v>
      </c>
      <c r="K218" s="50">
        <f t="shared" si="222"/>
        <v>0</v>
      </c>
      <c r="L218" s="50">
        <f t="shared" si="222"/>
        <v>0</v>
      </c>
      <c r="M218" s="166">
        <f t="shared" si="202"/>
        <v>0</v>
      </c>
      <c r="N218" s="166">
        <f t="shared" si="199"/>
        <v>0</v>
      </c>
      <c r="O218" s="167" t="s">
        <v>41</v>
      </c>
    </row>
    <row r="219" spans="1:15" ht="42" customHeight="1" x14ac:dyDescent="0.25">
      <c r="A219" s="46" t="s">
        <v>510</v>
      </c>
      <c r="B219" s="115" t="s">
        <v>38</v>
      </c>
      <c r="C219" s="163">
        <v>10</v>
      </c>
      <c r="D219" s="163" t="s">
        <v>39</v>
      </c>
      <c r="E219" s="220" t="s">
        <v>511</v>
      </c>
      <c r="F219" s="50">
        <f t="shared" si="221"/>
        <v>91567665</v>
      </c>
      <c r="G219" s="50">
        <f t="shared" si="221"/>
        <v>0</v>
      </c>
      <c r="H219" s="50">
        <f t="shared" si="221"/>
        <v>91567665</v>
      </c>
      <c r="I219" s="165">
        <f t="shared" si="197"/>
        <v>1.6989391881770682E-5</v>
      </c>
      <c r="J219" s="50">
        <f t="shared" si="222"/>
        <v>0</v>
      </c>
      <c r="K219" s="50">
        <f t="shared" si="222"/>
        <v>0</v>
      </c>
      <c r="L219" s="50">
        <f t="shared" si="222"/>
        <v>0</v>
      </c>
      <c r="M219" s="166">
        <f t="shared" si="202"/>
        <v>0</v>
      </c>
      <c r="N219" s="166">
        <f t="shared" si="199"/>
        <v>0</v>
      </c>
      <c r="O219" s="167" t="s">
        <v>41</v>
      </c>
    </row>
    <row r="220" spans="1:15" ht="42" customHeight="1" x14ac:dyDescent="0.25">
      <c r="A220" s="169" t="s">
        <v>512</v>
      </c>
      <c r="B220" s="116" t="s">
        <v>38</v>
      </c>
      <c r="C220" s="170">
        <v>10</v>
      </c>
      <c r="D220" s="170" t="s">
        <v>39</v>
      </c>
      <c r="E220" s="223" t="s">
        <v>262</v>
      </c>
      <c r="F220" s="57">
        <v>91567665</v>
      </c>
      <c r="G220" s="173">
        <v>0</v>
      </c>
      <c r="H220" s="174">
        <f t="shared" ref="H220" si="223">+F220-G220</f>
        <v>91567665</v>
      </c>
      <c r="I220" s="183">
        <f t="shared" si="197"/>
        <v>1.6989391881770682E-5</v>
      </c>
      <c r="J220" s="173">
        <v>0</v>
      </c>
      <c r="K220" s="173">
        <v>0</v>
      </c>
      <c r="L220" s="174">
        <f t="shared" ref="L220" si="224">+J220-K220</f>
        <v>0</v>
      </c>
      <c r="M220" s="176">
        <f t="shared" si="202"/>
        <v>0</v>
      </c>
      <c r="N220" s="176">
        <f t="shared" si="199"/>
        <v>0</v>
      </c>
      <c r="O220" s="177" t="s">
        <v>41</v>
      </c>
    </row>
    <row r="221" spans="1:15" ht="95.25" customHeight="1" x14ac:dyDescent="0.25">
      <c r="A221" s="46" t="s">
        <v>578</v>
      </c>
      <c r="B221" s="115" t="s">
        <v>38</v>
      </c>
      <c r="C221" s="163">
        <v>10</v>
      </c>
      <c r="D221" s="163" t="s">
        <v>39</v>
      </c>
      <c r="E221" s="220" t="s">
        <v>579</v>
      </c>
      <c r="F221" s="50">
        <f t="shared" ref="F221:H223" si="225">+F222</f>
        <v>9945000</v>
      </c>
      <c r="G221" s="50">
        <f t="shared" si="225"/>
        <v>0</v>
      </c>
      <c r="H221" s="50">
        <f t="shared" si="225"/>
        <v>9945000</v>
      </c>
      <c r="I221" s="178">
        <f t="shared" si="197"/>
        <v>1.8451874061024645E-6</v>
      </c>
      <c r="J221" s="50">
        <f t="shared" ref="J221:L223" si="226">+J222</f>
        <v>0</v>
      </c>
      <c r="K221" s="50">
        <f t="shared" si="226"/>
        <v>0</v>
      </c>
      <c r="L221" s="50">
        <f t="shared" si="226"/>
        <v>0</v>
      </c>
      <c r="M221" s="166">
        <f t="shared" si="202"/>
        <v>0</v>
      </c>
      <c r="N221" s="166">
        <f t="shared" si="199"/>
        <v>0</v>
      </c>
      <c r="O221" s="167" t="s">
        <v>41</v>
      </c>
    </row>
    <row r="222" spans="1:15" ht="75.75" customHeight="1" x14ac:dyDescent="0.25">
      <c r="A222" s="46" t="s">
        <v>580</v>
      </c>
      <c r="B222" s="115" t="s">
        <v>38</v>
      </c>
      <c r="C222" s="163">
        <v>10</v>
      </c>
      <c r="D222" s="163" t="s">
        <v>39</v>
      </c>
      <c r="E222" s="164" t="s">
        <v>581</v>
      </c>
      <c r="F222" s="50">
        <f t="shared" si="225"/>
        <v>9945000</v>
      </c>
      <c r="G222" s="50">
        <f t="shared" si="225"/>
        <v>0</v>
      </c>
      <c r="H222" s="50">
        <f t="shared" si="225"/>
        <v>9945000</v>
      </c>
      <c r="I222" s="178">
        <f t="shared" si="197"/>
        <v>1.8451874061024645E-6</v>
      </c>
      <c r="J222" s="50">
        <f t="shared" si="226"/>
        <v>0</v>
      </c>
      <c r="K222" s="50">
        <f t="shared" si="226"/>
        <v>0</v>
      </c>
      <c r="L222" s="50">
        <f t="shared" si="226"/>
        <v>0</v>
      </c>
      <c r="M222" s="166">
        <f t="shared" si="202"/>
        <v>0</v>
      </c>
      <c r="N222" s="166">
        <f t="shared" si="199"/>
        <v>0</v>
      </c>
      <c r="O222" s="167" t="s">
        <v>41</v>
      </c>
    </row>
    <row r="223" spans="1:15" ht="42" customHeight="1" x14ac:dyDescent="0.25">
      <c r="A223" s="46" t="s">
        <v>582</v>
      </c>
      <c r="B223" s="115" t="s">
        <v>38</v>
      </c>
      <c r="C223" s="163">
        <v>10</v>
      </c>
      <c r="D223" s="163" t="s">
        <v>39</v>
      </c>
      <c r="E223" s="220" t="s">
        <v>390</v>
      </c>
      <c r="F223" s="50">
        <f t="shared" si="225"/>
        <v>9945000</v>
      </c>
      <c r="G223" s="50">
        <f t="shared" si="225"/>
        <v>0</v>
      </c>
      <c r="H223" s="50">
        <f t="shared" si="225"/>
        <v>9945000</v>
      </c>
      <c r="I223" s="178">
        <f t="shared" si="197"/>
        <v>1.8451874061024645E-6</v>
      </c>
      <c r="J223" s="50">
        <f t="shared" si="226"/>
        <v>0</v>
      </c>
      <c r="K223" s="50">
        <f t="shared" si="226"/>
        <v>0</v>
      </c>
      <c r="L223" s="50">
        <f t="shared" si="226"/>
        <v>0</v>
      </c>
      <c r="M223" s="166">
        <f t="shared" si="202"/>
        <v>0</v>
      </c>
      <c r="N223" s="166">
        <f t="shared" si="199"/>
        <v>0</v>
      </c>
      <c r="O223" s="167" t="s">
        <v>41</v>
      </c>
    </row>
    <row r="224" spans="1:15" ht="42" customHeight="1" thickBot="1" x14ac:dyDescent="0.3">
      <c r="A224" s="186" t="s">
        <v>583</v>
      </c>
      <c r="B224" s="276" t="s">
        <v>38</v>
      </c>
      <c r="C224" s="187">
        <v>10</v>
      </c>
      <c r="D224" s="187" t="s">
        <v>39</v>
      </c>
      <c r="E224" s="275" t="s">
        <v>262</v>
      </c>
      <c r="F224" s="82">
        <v>9945000</v>
      </c>
      <c r="G224" s="190">
        <v>0</v>
      </c>
      <c r="H224" s="191">
        <f t="shared" ref="H224" si="227">+F224-G224</f>
        <v>9945000</v>
      </c>
      <c r="I224" s="192">
        <f t="shared" si="197"/>
        <v>1.8451874061024645E-6</v>
      </c>
      <c r="J224" s="190">
        <v>0</v>
      </c>
      <c r="K224" s="190">
        <v>0</v>
      </c>
      <c r="L224" s="191">
        <f t="shared" ref="L224" si="228">+J224-K224</f>
        <v>0</v>
      </c>
      <c r="M224" s="193">
        <f t="shared" si="202"/>
        <v>0</v>
      </c>
      <c r="N224" s="193">
        <f t="shared" si="199"/>
        <v>0</v>
      </c>
      <c r="O224" s="194" t="s">
        <v>41</v>
      </c>
    </row>
    <row r="225" spans="1:15" ht="30.75" customHeight="1" thickBot="1" x14ac:dyDescent="0.3">
      <c r="A225" s="363" t="s">
        <v>519</v>
      </c>
      <c r="B225" s="364"/>
      <c r="C225" s="364"/>
      <c r="D225" s="364"/>
      <c r="E225" s="364"/>
      <c r="F225" s="155">
        <f>+F50+F49+F48+F44+F9</f>
        <v>5389696443358.3105</v>
      </c>
      <c r="G225" s="155">
        <f t="shared" ref="G225:L225" si="229">+G50+G49+G48+G44+G9</f>
        <v>0</v>
      </c>
      <c r="H225" s="155">
        <f t="shared" si="229"/>
        <v>5389696443358.3105</v>
      </c>
      <c r="I225" s="156">
        <f t="shared" si="229"/>
        <v>1</v>
      </c>
      <c r="J225" s="155">
        <f t="shared" si="229"/>
        <v>5359165583661.4502</v>
      </c>
      <c r="K225" s="155">
        <f t="shared" si="229"/>
        <v>564419291288</v>
      </c>
      <c r="L225" s="155">
        <f t="shared" si="229"/>
        <v>4794746292373.4502</v>
      </c>
      <c r="M225" s="157">
        <f t="shared" si="202"/>
        <v>0.99433532852587958</v>
      </c>
      <c r="N225" s="157">
        <f t="shared" si="199"/>
        <v>0.10472190729471052</v>
      </c>
      <c r="O225" s="158">
        <f>+K225/J225</f>
        <v>0.10531850200873651</v>
      </c>
    </row>
    <row r="226" spans="1:15" ht="21.75" customHeight="1" x14ac:dyDescent="0.25">
      <c r="A226" s="229" t="s">
        <v>584</v>
      </c>
      <c r="B226" s="230"/>
      <c r="C226" s="230"/>
      <c r="D226" s="230"/>
      <c r="E226" s="230"/>
      <c r="F226" s="231"/>
      <c r="G226" s="231"/>
      <c r="H226" s="231"/>
      <c r="I226" s="232"/>
      <c r="J226" s="231"/>
      <c r="K226" s="231"/>
      <c r="L226" s="231"/>
      <c r="M226" s="232"/>
      <c r="N226" s="232"/>
      <c r="O226" s="232"/>
    </row>
    <row r="227" spans="1:15" s="236" customFormat="1" ht="15.75" customHeight="1" x14ac:dyDescent="0.25">
      <c r="A227" s="233" t="s">
        <v>585</v>
      </c>
      <c r="B227" s="234"/>
      <c r="C227" s="234"/>
      <c r="D227" s="234"/>
      <c r="E227" s="235"/>
      <c r="F227" s="140"/>
    </row>
    <row r="228" spans="1:15" ht="19.5" customHeight="1" x14ac:dyDescent="0.25">
      <c r="A228" s="234" t="s">
        <v>586</v>
      </c>
      <c r="B228" s="234"/>
      <c r="C228" s="234"/>
      <c r="D228" s="234"/>
      <c r="E228" s="235"/>
    </row>
    <row r="229" spans="1:15" s="236" customFormat="1" x14ac:dyDescent="0.25">
      <c r="A229" s="140"/>
      <c r="B229" s="234"/>
      <c r="C229" s="234"/>
      <c r="D229" s="234"/>
      <c r="E229" s="234"/>
      <c r="F229" s="140"/>
    </row>
    <row r="230" spans="1:15" s="236" customFormat="1" x14ac:dyDescent="0.25"/>
  </sheetData>
  <mergeCells count="60">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48:A50"/>
    <mergeCell ref="D48:D50"/>
    <mergeCell ref="E48:E50"/>
    <mergeCell ref="A51:A52"/>
    <mergeCell ref="B51:B52"/>
    <mergeCell ref="D51:D52"/>
    <mergeCell ref="E51:E52"/>
    <mergeCell ref="A53:A54"/>
    <mergeCell ref="B53:B54"/>
    <mergeCell ref="D53:D54"/>
    <mergeCell ref="E53:E54"/>
    <mergeCell ref="A63:A64"/>
    <mergeCell ref="B63:B64"/>
    <mergeCell ref="D63:D64"/>
    <mergeCell ref="E63:E64"/>
    <mergeCell ref="A65:A66"/>
    <mergeCell ref="B65:B66"/>
    <mergeCell ref="D65:D66"/>
    <mergeCell ref="E65:E66"/>
    <mergeCell ref="A165:A166"/>
    <mergeCell ref="D165:D166"/>
    <mergeCell ref="E165:E166"/>
    <mergeCell ref="A167:A168"/>
    <mergeCell ref="D167:D168"/>
    <mergeCell ref="E167:E168"/>
    <mergeCell ref="A169:A170"/>
    <mergeCell ref="D169:D170"/>
    <mergeCell ref="E169:E170"/>
    <mergeCell ref="A171:A172"/>
    <mergeCell ref="D171:D172"/>
    <mergeCell ref="E171:E172"/>
    <mergeCell ref="A195:A196"/>
    <mergeCell ref="D195:D196"/>
    <mergeCell ref="E195:E196"/>
    <mergeCell ref="A205:A206"/>
    <mergeCell ref="D205:D206"/>
    <mergeCell ref="E205:E206"/>
    <mergeCell ref="A225:E225"/>
    <mergeCell ref="A197:A198"/>
    <mergeCell ref="D197:D198"/>
    <mergeCell ref="E197:E198"/>
    <mergeCell ref="A203:A204"/>
    <mergeCell ref="D203:D204"/>
    <mergeCell ref="E203:E204"/>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8613-5BA8-41E4-8A31-2C09C6B9A2DA}">
  <dimension ref="A1:O230"/>
  <sheetViews>
    <sheetView topLeftCell="A3" zoomScale="71" zoomScaleNormal="71" workbookViewId="0">
      <pane xSplit="4" ySplit="7" topLeftCell="E223" activePane="bottomRight" state="frozen"/>
      <selection activeCell="B90" sqref="B90"/>
      <selection pane="topRight" activeCell="B90" sqref="B90"/>
      <selection pane="bottomLeft" activeCell="B90" sqref="B90"/>
      <selection pane="bottomRight" activeCell="B90" sqref="B9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2.42578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76" t="s">
        <v>0</v>
      </c>
      <c r="B3" s="376"/>
      <c r="C3" s="376"/>
      <c r="D3" s="376"/>
      <c r="E3" s="376"/>
      <c r="F3" s="376"/>
      <c r="G3" s="376"/>
      <c r="H3" s="376"/>
      <c r="I3" s="376"/>
      <c r="J3" s="376"/>
      <c r="K3" s="141"/>
      <c r="L3" s="141"/>
      <c r="M3" s="141"/>
      <c r="N3" s="141"/>
      <c r="O3" s="141"/>
    </row>
    <row r="4" spans="1:15" ht="27" customHeight="1" x14ac:dyDescent="0.25">
      <c r="A4" s="377" t="s">
        <v>524</v>
      </c>
      <c r="B4" s="377"/>
      <c r="C4" s="377"/>
      <c r="D4" s="377"/>
      <c r="E4" s="377"/>
      <c r="F4" s="377"/>
      <c r="G4" s="377"/>
      <c r="H4" s="377"/>
      <c r="I4" s="377"/>
      <c r="J4" s="377"/>
      <c r="K4" s="143"/>
      <c r="L4" s="141"/>
      <c r="M4" s="141"/>
      <c r="N4" s="141"/>
      <c r="O4" s="141"/>
    </row>
    <row r="5" spans="1:15" ht="19.5" customHeight="1" x14ac:dyDescent="0.25">
      <c r="A5" s="378" t="s">
        <v>603</v>
      </c>
      <c r="B5" s="378"/>
      <c r="C5" s="378"/>
      <c r="D5" s="378"/>
      <c r="E5" s="378"/>
      <c r="F5" s="378"/>
      <c r="G5" s="378"/>
      <c r="H5" s="378"/>
      <c r="I5" s="378"/>
      <c r="J5" s="378"/>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358" t="s">
        <v>6</v>
      </c>
      <c r="B7" s="346" t="s">
        <v>7</v>
      </c>
      <c r="C7" s="346" t="s">
        <v>8</v>
      </c>
      <c r="D7" s="346" t="s">
        <v>9</v>
      </c>
      <c r="E7" s="346" t="s">
        <v>10</v>
      </c>
      <c r="F7" s="381" t="s">
        <v>527</v>
      </c>
      <c r="G7" s="383" t="s">
        <v>528</v>
      </c>
      <c r="H7" s="381" t="s">
        <v>529</v>
      </c>
      <c r="I7" s="385" t="s">
        <v>14</v>
      </c>
      <c r="J7" s="381" t="s">
        <v>530</v>
      </c>
      <c r="K7" s="381" t="s">
        <v>531</v>
      </c>
      <c r="L7" s="381" t="s">
        <v>532</v>
      </c>
      <c r="M7" s="374" t="s">
        <v>533</v>
      </c>
      <c r="N7" s="374"/>
      <c r="O7" s="375"/>
    </row>
    <row r="8" spans="1:15" ht="84.75" customHeight="1" thickBot="1" x14ac:dyDescent="0.3">
      <c r="A8" s="379"/>
      <c r="B8" s="380"/>
      <c r="C8" s="380"/>
      <c r="D8" s="380"/>
      <c r="E8" s="380"/>
      <c r="F8" s="382"/>
      <c r="G8" s="384"/>
      <c r="H8" s="382"/>
      <c r="I8" s="386"/>
      <c r="J8" s="382"/>
      <c r="K8" s="382"/>
      <c r="L8" s="382"/>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551199383</v>
      </c>
      <c r="K9" s="155">
        <f>+K10</f>
        <v>551199383</v>
      </c>
      <c r="L9" s="155">
        <f>+L10</f>
        <v>0</v>
      </c>
      <c r="M9" s="157">
        <f>+J9/H9</f>
        <v>0.76015091174287164</v>
      </c>
      <c r="N9" s="157">
        <f>+K9/H9</f>
        <v>0.76015091174287164</v>
      </c>
      <c r="O9" s="158">
        <f>+K9/J9</f>
        <v>1</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551199383</v>
      </c>
      <c r="K10" s="42">
        <f>+K11+K17</f>
        <v>551199383</v>
      </c>
      <c r="L10" s="42">
        <f>+L11+L17</f>
        <v>0</v>
      </c>
      <c r="M10" s="160">
        <f>+J10/H10</f>
        <v>0.76015091174287164</v>
      </c>
      <c r="N10" s="160">
        <f t="shared" ref="N10:N73" si="1">+K10/H10</f>
        <v>0.76015091174287164</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1.3384144127243627E-5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1.1613757965373907E-5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412206487</v>
      </c>
      <c r="K17" s="50">
        <f>+K18+K30</f>
        <v>412206487</v>
      </c>
      <c r="L17" s="50">
        <f>+L18+L30</f>
        <v>0</v>
      </c>
      <c r="M17" s="166">
        <f t="shared" si="4"/>
        <v>0.70327346589183726</v>
      </c>
      <c r="N17" s="166">
        <f t="shared" si="1"/>
        <v>0.70327346589183726</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1.9266999745034885E-6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3.0593392732385107E-7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1.1738547924709895E-6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4.4691125470864795E-7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4.0846456254746865E-9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1.0845620085345111E-7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3.8631210901789563E-7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4.706639838920806E-7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7.0783207182311743E-9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3.5692195659192732E-7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0</v>
      </c>
      <c r="H30" s="168">
        <f t="shared" si="12"/>
        <v>568553883.69000006</v>
      </c>
      <c r="I30" s="166">
        <f t="shared" si="0"/>
        <v>1.0548903628712252E-4</v>
      </c>
      <c r="J30" s="168">
        <f>+J31+J34+J36+J41</f>
        <v>397043622</v>
      </c>
      <c r="K30" s="168">
        <f>+K31+K34+K36+K41</f>
        <v>397043622</v>
      </c>
      <c r="L30" s="168">
        <f>+L31+L34+L36+L41</f>
        <v>0</v>
      </c>
      <c r="M30" s="166">
        <f t="shared" si="4"/>
        <v>0.69833947738273683</v>
      </c>
      <c r="N30" s="166">
        <f t="shared" si="1"/>
        <v>0.69833947738273683</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1.220523005169676E-5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1.4518164579829935E-7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1.2060048405898462E-5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2.7534203745903654E-8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2.7534203745903654E-8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0</v>
      </c>
      <c r="H36" s="168">
        <f t="shared" si="19"/>
        <v>186589693.69</v>
      </c>
      <c r="I36" s="165">
        <f t="shared" si="0"/>
        <v>3.4619703660664101E-5</v>
      </c>
      <c r="J36" s="168">
        <f t="shared" ref="J36:L36" si="20">SUM(J37:J40)</f>
        <v>15459042</v>
      </c>
      <c r="K36" s="168">
        <f t="shared" si="20"/>
        <v>15459042</v>
      </c>
      <c r="L36" s="168">
        <f t="shared" si="20"/>
        <v>0</v>
      </c>
      <c r="M36" s="166">
        <f t="shared" si="4"/>
        <v>8.2850460249340688E-2</v>
      </c>
      <c r="N36" s="166">
        <f t="shared" si="1"/>
        <v>8.2850460249340688E-2</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3.7092998112418777E-7</v>
      </c>
      <c r="J37" s="173">
        <v>809200</v>
      </c>
      <c r="K37" s="173">
        <v>809200</v>
      </c>
      <c r="L37" s="174">
        <f t="shared" si="15"/>
        <v>0</v>
      </c>
      <c r="M37" s="176">
        <f t="shared" si="4"/>
        <v>0.40476190476190477</v>
      </c>
      <c r="N37" s="176">
        <f t="shared" si="1"/>
        <v>0.40476190476190477</v>
      </c>
      <c r="O37" s="203">
        <f t="shared" si="5"/>
        <v>1</v>
      </c>
    </row>
    <row r="38" spans="1:15" ht="72.75" customHeight="1" x14ac:dyDescent="0.25">
      <c r="A38" s="169" t="s">
        <v>181</v>
      </c>
      <c r="B38" s="170" t="s">
        <v>42</v>
      </c>
      <c r="C38" s="170">
        <v>20</v>
      </c>
      <c r="D38" s="170" t="s">
        <v>39</v>
      </c>
      <c r="E38" s="171" t="s">
        <v>182</v>
      </c>
      <c r="F38" s="172">
        <v>4905625</v>
      </c>
      <c r="G38" s="173">
        <v>0</v>
      </c>
      <c r="H38" s="174">
        <f t="shared" si="21"/>
        <v>4905625</v>
      </c>
      <c r="I38" s="179">
        <f t="shared" si="0"/>
        <v>9.1018576863362525E-7</v>
      </c>
      <c r="J38" s="173">
        <v>2328429</v>
      </c>
      <c r="K38" s="173">
        <v>2328429</v>
      </c>
      <c r="L38" s="174">
        <f t="shared" si="15"/>
        <v>0</v>
      </c>
      <c r="M38" s="176">
        <f t="shared" si="4"/>
        <v>0.47464471907249334</v>
      </c>
      <c r="N38" s="176">
        <f t="shared" si="1"/>
        <v>0.47464471907249334</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3.3233491082921105E-5</v>
      </c>
      <c r="J39" s="173">
        <v>11754973</v>
      </c>
      <c r="K39" s="173">
        <v>11754973</v>
      </c>
      <c r="L39" s="174">
        <f t="shared" si="15"/>
        <v>0</v>
      </c>
      <c r="M39" s="176">
        <f t="shared" si="4"/>
        <v>6.5626820679318909E-2</v>
      </c>
      <c r="N39" s="176">
        <f t="shared" si="1"/>
        <v>6.5626820679318909E-2</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1.0509682798518653E-7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5.8636568371015751E-5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5.600939963362817E-5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2.6271687373875832E-6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9.6532775202978399E-2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65" t="s">
        <v>249</v>
      </c>
      <c r="B48" s="205" t="s">
        <v>38</v>
      </c>
      <c r="C48" s="206">
        <v>10</v>
      </c>
      <c r="D48" s="368" t="s">
        <v>39</v>
      </c>
      <c r="E48" s="371" t="s">
        <v>250</v>
      </c>
      <c r="F48" s="207">
        <f>+F51+F159+F165+F183+F189+F195</f>
        <v>145281723798.57001</v>
      </c>
      <c r="G48" s="207">
        <f>+G51+G159+G165+G183+G189+G195</f>
        <v>0</v>
      </c>
      <c r="H48" s="207">
        <f>+H51+H159+H165+H183+H189+H195</f>
        <v>145281723798.57001</v>
      </c>
      <c r="I48" s="156">
        <f t="shared" si="0"/>
        <v>2.6955455715432688E-2</v>
      </c>
      <c r="J48" s="207">
        <f>+J51+J159+J165+J183+J189+J195</f>
        <v>141506402202</v>
      </c>
      <c r="K48" s="207">
        <f>+K51+K159+K165+K183+K189+K195</f>
        <v>141064150540</v>
      </c>
      <c r="L48" s="207">
        <f>+L51+L159+L165+L183+L189+L195</f>
        <v>442251662</v>
      </c>
      <c r="M48" s="156">
        <f t="shared" si="4"/>
        <v>0.97401378853540854</v>
      </c>
      <c r="N48" s="156">
        <f t="shared" si="1"/>
        <v>0.97096969151868284</v>
      </c>
      <c r="O48" s="197">
        <f t="shared" si="5"/>
        <v>0.99687468796380896</v>
      </c>
    </row>
    <row r="49" spans="1:15" s="2" customFormat="1" ht="25.5" customHeight="1" thickBot="1" x14ac:dyDescent="0.3">
      <c r="A49" s="366"/>
      <c r="B49" s="205" t="s">
        <v>38</v>
      </c>
      <c r="C49" s="206">
        <v>11</v>
      </c>
      <c r="D49" s="369"/>
      <c r="E49" s="372"/>
      <c r="F49" s="207">
        <f>+F52</f>
        <v>4698099904196.4502</v>
      </c>
      <c r="G49" s="207">
        <f>+G52</f>
        <v>0</v>
      </c>
      <c r="H49" s="207">
        <f>+H52</f>
        <v>4698099904196.4502</v>
      </c>
      <c r="I49" s="156">
        <f t="shared" si="0"/>
        <v>0.87168172708240177</v>
      </c>
      <c r="J49" s="207">
        <f>+J52</f>
        <v>4698099904196.4502</v>
      </c>
      <c r="K49" s="207">
        <f>+K52</f>
        <v>3328846119271.4502</v>
      </c>
      <c r="L49" s="207">
        <f>+L52</f>
        <v>1369253784925</v>
      </c>
      <c r="M49" s="156">
        <f t="shared" si="4"/>
        <v>1</v>
      </c>
      <c r="N49" s="156">
        <f t="shared" si="1"/>
        <v>0.70855158194870416</v>
      </c>
      <c r="O49" s="197">
        <f t="shared" si="5"/>
        <v>0.70855158194870416</v>
      </c>
    </row>
    <row r="50" spans="1:15" s="2" customFormat="1" ht="29.25" customHeight="1" thickBot="1" x14ac:dyDescent="0.3">
      <c r="A50" s="367"/>
      <c r="B50" s="205" t="s">
        <v>42</v>
      </c>
      <c r="C50" s="206">
        <v>20</v>
      </c>
      <c r="D50" s="370"/>
      <c r="E50" s="373"/>
      <c r="F50" s="208">
        <f>+F166+F196</f>
        <v>25307341823.599998</v>
      </c>
      <c r="G50" s="208">
        <f>+G166+G196</f>
        <v>0</v>
      </c>
      <c r="H50" s="208">
        <f>+H166+H196</f>
        <v>25307341823.599998</v>
      </c>
      <c r="I50" s="209">
        <f t="shared" si="0"/>
        <v>4.6955041141113017E-3</v>
      </c>
      <c r="J50" s="208">
        <f>+J166+J196</f>
        <v>1076171005.5999999</v>
      </c>
      <c r="K50" s="208">
        <f>+K166+K196</f>
        <v>1076171005.5999999</v>
      </c>
      <c r="L50" s="208">
        <f>+L166+L196</f>
        <v>0</v>
      </c>
      <c r="M50" s="209">
        <f t="shared" si="4"/>
        <v>4.252406329756972E-2</v>
      </c>
      <c r="N50" s="209">
        <f t="shared" si="1"/>
        <v>4.252406329756972E-2</v>
      </c>
      <c r="O50" s="197">
        <f t="shared" si="5"/>
        <v>1</v>
      </c>
    </row>
    <row r="51" spans="1:15" s="2" customFormat="1" ht="26.25" customHeight="1" x14ac:dyDescent="0.25">
      <c r="A51" s="301" t="s">
        <v>251</v>
      </c>
      <c r="B51" s="303" t="s">
        <v>38</v>
      </c>
      <c r="C51" s="199">
        <v>10</v>
      </c>
      <c r="D51" s="303" t="s">
        <v>39</v>
      </c>
      <c r="E51" s="305" t="s">
        <v>252</v>
      </c>
      <c r="F51" s="211">
        <f t="shared" ref="F51:H52" si="30">+F53</f>
        <v>141303584406</v>
      </c>
      <c r="G51" s="211">
        <f t="shared" si="30"/>
        <v>0</v>
      </c>
      <c r="H51" s="211">
        <f t="shared" si="30"/>
        <v>141303584406</v>
      </c>
      <c r="I51" s="160">
        <f t="shared" si="0"/>
        <v>2.6217354890204908E-2</v>
      </c>
      <c r="J51" s="211">
        <f t="shared" ref="J51:L52" si="31">+J53</f>
        <v>141113108630</v>
      </c>
      <c r="K51" s="211">
        <f t="shared" si="31"/>
        <v>141064150540</v>
      </c>
      <c r="L51" s="211">
        <f t="shared" si="31"/>
        <v>48958090</v>
      </c>
      <c r="M51" s="160">
        <f t="shared" si="4"/>
        <v>0.99865201030249373</v>
      </c>
      <c r="N51" s="160">
        <f t="shared" si="1"/>
        <v>0.99830553579368486</v>
      </c>
      <c r="O51" s="161">
        <f t="shared" si="5"/>
        <v>0.99965305781670244</v>
      </c>
    </row>
    <row r="52" spans="1:15" s="2" customFormat="1" ht="27.75" customHeight="1" x14ac:dyDescent="0.25">
      <c r="A52" s="302"/>
      <c r="B52" s="304"/>
      <c r="C52" s="163">
        <v>11</v>
      </c>
      <c r="D52" s="304"/>
      <c r="E52" s="306"/>
      <c r="F52" s="212">
        <f t="shared" si="30"/>
        <v>4698099904196.4502</v>
      </c>
      <c r="G52" s="212">
        <f t="shared" si="30"/>
        <v>0</v>
      </c>
      <c r="H52" s="212">
        <f t="shared" si="30"/>
        <v>4698099904196.4502</v>
      </c>
      <c r="I52" s="166">
        <f t="shared" si="0"/>
        <v>0.87168172708240177</v>
      </c>
      <c r="J52" s="212">
        <f t="shared" si="31"/>
        <v>4698099904196.4502</v>
      </c>
      <c r="K52" s="212">
        <f t="shared" si="31"/>
        <v>3328846119271.4502</v>
      </c>
      <c r="L52" s="212">
        <f t="shared" si="31"/>
        <v>1369253784925</v>
      </c>
      <c r="M52" s="166">
        <f t="shared" si="4"/>
        <v>1</v>
      </c>
      <c r="N52" s="166">
        <f t="shared" si="1"/>
        <v>0.70855158194870416</v>
      </c>
      <c r="O52" s="167">
        <f t="shared" si="5"/>
        <v>0.70855158194870416</v>
      </c>
    </row>
    <row r="53" spans="1:15" ht="29.25" customHeight="1" x14ac:dyDescent="0.25">
      <c r="A53" s="302" t="s">
        <v>253</v>
      </c>
      <c r="B53" s="304" t="s">
        <v>38</v>
      </c>
      <c r="C53" s="163">
        <v>10</v>
      </c>
      <c r="D53" s="304" t="s">
        <v>39</v>
      </c>
      <c r="E53" s="306" t="s">
        <v>254</v>
      </c>
      <c r="F53" s="212">
        <f>+F63+F95</f>
        <v>141303584406</v>
      </c>
      <c r="G53" s="212">
        <f>+G63+G95</f>
        <v>0</v>
      </c>
      <c r="H53" s="212">
        <f>+H63+H95</f>
        <v>141303584406</v>
      </c>
      <c r="I53" s="166">
        <f t="shared" si="0"/>
        <v>2.6217354890204908E-2</v>
      </c>
      <c r="J53" s="212">
        <f>+J63+J95</f>
        <v>141113108630</v>
      </c>
      <c r="K53" s="212">
        <f>+K63+K95</f>
        <v>141064150540</v>
      </c>
      <c r="L53" s="212">
        <f>+L63+L95</f>
        <v>48958090</v>
      </c>
      <c r="M53" s="166">
        <f t="shared" si="4"/>
        <v>0.99865201030249373</v>
      </c>
      <c r="N53" s="166">
        <f t="shared" si="1"/>
        <v>0.99830553579368486</v>
      </c>
      <c r="O53" s="167">
        <f t="shared" si="5"/>
        <v>0.99965305781670244</v>
      </c>
    </row>
    <row r="54" spans="1:15" ht="29.25" customHeight="1" x14ac:dyDescent="0.25">
      <c r="A54" s="302"/>
      <c r="B54" s="304"/>
      <c r="C54" s="163">
        <v>11</v>
      </c>
      <c r="D54" s="304"/>
      <c r="E54" s="306"/>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4698099904196.4502</v>
      </c>
      <c r="K54" s="168">
        <f>+K55+K59+K64+K71+K75+K79+K83+K87+K91+K99+K103+K107+K111+K115+K119+K123+K127+K131+K135+K139+K143+K147+K151+K155</f>
        <v>3328846119271.4502</v>
      </c>
      <c r="L54" s="168">
        <f>+L55+L59+L64+L71+L75+L79+L83+L87+L91+L99+L103+L107+L111+L115+L119+L123+L127+L131+L135+L139+L143+L147+L151+L155</f>
        <v>1369253784925</v>
      </c>
      <c r="M54" s="166">
        <f t="shared" si="4"/>
        <v>1</v>
      </c>
      <c r="N54" s="166">
        <f t="shared" si="1"/>
        <v>0.70855158194870416</v>
      </c>
      <c r="O54" s="167">
        <f t="shared" si="5"/>
        <v>0.70855158194870416</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5"/>
        <v>1</v>
      </c>
    </row>
    <row r="63" spans="1:15" ht="41.25" customHeight="1" x14ac:dyDescent="0.25">
      <c r="A63" s="302" t="s">
        <v>263</v>
      </c>
      <c r="B63" s="304" t="s">
        <v>38</v>
      </c>
      <c r="C63" s="163">
        <v>10</v>
      </c>
      <c r="D63" s="304" t="s">
        <v>39</v>
      </c>
      <c r="E63" s="306"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02"/>
      <c r="B64" s="304"/>
      <c r="C64" s="163">
        <v>11</v>
      </c>
      <c r="D64" s="304"/>
      <c r="E64" s="306"/>
      <c r="F64" s="168">
        <f t="shared" si="39"/>
        <v>92928971154</v>
      </c>
      <c r="G64" s="168">
        <f t="shared" si="39"/>
        <v>0</v>
      </c>
      <c r="H64" s="168">
        <f t="shared" si="39"/>
        <v>92928971154</v>
      </c>
      <c r="I64" s="166">
        <f t="shared" si="0"/>
        <v>1.7241967545039719E-2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02" t="s">
        <v>265</v>
      </c>
      <c r="B65" s="304" t="s">
        <v>38</v>
      </c>
      <c r="C65" s="163">
        <v>10</v>
      </c>
      <c r="D65" s="304" t="s">
        <v>39</v>
      </c>
      <c r="E65" s="306" t="s">
        <v>258</v>
      </c>
      <c r="F65" s="168">
        <f t="shared" si="39"/>
        <v>141064150540</v>
      </c>
      <c r="G65" s="168">
        <f t="shared" si="39"/>
        <v>0</v>
      </c>
      <c r="H65" s="168">
        <f t="shared" si="39"/>
        <v>141064150540</v>
      </c>
      <c r="I65" s="166">
        <f t="shared" si="0"/>
        <v>2.6172930520759193E-2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02"/>
      <c r="B66" s="304"/>
      <c r="C66" s="163">
        <v>11</v>
      </c>
      <c r="D66" s="304"/>
      <c r="E66" s="306"/>
      <c r="F66" s="168">
        <f t="shared" ref="F66:H66" si="41">+F69</f>
        <v>92928971154</v>
      </c>
      <c r="G66" s="168">
        <f t="shared" si="41"/>
        <v>0</v>
      </c>
      <c r="H66" s="168">
        <f t="shared" si="41"/>
        <v>92928971154</v>
      </c>
      <c r="I66" s="166">
        <f t="shared" si="0"/>
        <v>1.7241967545039719E-2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4.2540762321882253E-2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4.2540762321882253E-2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4.2540762321882253E-2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4.2540762321882253E-2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4.2666317820250606E-2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4.2666317820250606E-2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4.2666317820250606E-2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4.2666317820250606E-2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4.6278146223126364E-2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4.6278146223126364E-2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4.6278146223126364E-2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4.6278146223126364E-2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3.2181759952499972E-2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3.2181759952499972E-2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3.2181759952499972E-2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3.2181759952499972E-2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4.4424369445713937E-5</v>
      </c>
      <c r="J95" s="168">
        <f t="shared" ref="J95:L96" si="80">+J96</f>
        <v>48958090</v>
      </c>
      <c r="K95" s="168">
        <f t="shared" si="80"/>
        <v>0</v>
      </c>
      <c r="L95" s="168">
        <f t="shared" si="80"/>
        <v>48958090</v>
      </c>
      <c r="M95" s="166">
        <f t="shared" si="59"/>
        <v>0.20447437456487463</v>
      </c>
      <c r="N95" s="166">
        <f t="shared" si="56"/>
        <v>0</v>
      </c>
      <c r="O95" s="167">
        <f t="shared" si="62"/>
        <v>0</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4.4424369445713937E-5</v>
      </c>
      <c r="J96" s="168">
        <f t="shared" si="80"/>
        <v>48958090</v>
      </c>
      <c r="K96" s="168">
        <f t="shared" si="80"/>
        <v>0</v>
      </c>
      <c r="L96" s="168">
        <f t="shared" si="80"/>
        <v>48958090</v>
      </c>
      <c r="M96" s="166">
        <f t="shared" si="59"/>
        <v>0.20447437456487463</v>
      </c>
      <c r="N96" s="166">
        <f t="shared" si="56"/>
        <v>0</v>
      </c>
      <c r="O96" s="167">
        <f t="shared" si="62"/>
        <v>0</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4.4424369445713937E-5</v>
      </c>
      <c r="J97" s="168">
        <f t="shared" ref="J97:L97" si="82">SUM(J98:J98)</f>
        <v>48958090</v>
      </c>
      <c r="K97" s="168">
        <f t="shared" si="82"/>
        <v>0</v>
      </c>
      <c r="L97" s="168">
        <f t="shared" si="82"/>
        <v>48958090</v>
      </c>
      <c r="M97" s="166">
        <f t="shared" si="59"/>
        <v>0.20447437456487463</v>
      </c>
      <c r="N97" s="166">
        <f t="shared" si="56"/>
        <v>0</v>
      </c>
      <c r="O97" s="167">
        <f t="shared" si="62"/>
        <v>0</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4.4424369445713937E-5</v>
      </c>
      <c r="J98" s="173">
        <v>48958090</v>
      </c>
      <c r="K98" s="173">
        <v>0</v>
      </c>
      <c r="L98" s="174">
        <f t="shared" ref="L98" si="84">+J98-K98</f>
        <v>48958090</v>
      </c>
      <c r="M98" s="176">
        <f t="shared" si="59"/>
        <v>0.20447437456487463</v>
      </c>
      <c r="N98" s="176">
        <f t="shared" si="56"/>
        <v>0</v>
      </c>
      <c r="O98" s="177">
        <f t="shared" si="62"/>
        <v>0</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3.9889122325605396E-2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3.9889122325605396E-2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3.9889122325605396E-2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3.9889122325605396E-2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1.2087657340940318E-2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1.2087657340940318E-2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1.2087657340940318E-2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1.2087657340940318E-2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3.0143268931630135E-2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3.0143268931630135E-2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3.0143268931630135E-2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62"/>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47007512840.449997</v>
      </c>
      <c r="L142" s="174">
        <f t="shared" ref="L142" si="131">+J142-K142</f>
        <v>0</v>
      </c>
      <c r="M142" s="176">
        <f t="shared" si="129"/>
        <v>1</v>
      </c>
      <c r="N142" s="176">
        <f t="shared" si="126"/>
        <v>1</v>
      </c>
      <c r="O142" s="177">
        <f t="shared" ref="O142:O164"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7.6005813471147713E-3</v>
      </c>
      <c r="J143" s="212">
        <f t="shared" ref="J143:L145" si="134">+J144</f>
        <v>40964826254</v>
      </c>
      <c r="K143" s="212">
        <f t="shared" si="134"/>
        <v>40684000000</v>
      </c>
      <c r="L143" s="212">
        <f t="shared" si="134"/>
        <v>280826254</v>
      </c>
      <c r="M143" s="166">
        <f t="shared" si="129"/>
        <v>1</v>
      </c>
      <c r="N143" s="166">
        <f t="shared" si="126"/>
        <v>0.99314469803292338</v>
      </c>
      <c r="O143" s="167">
        <f t="shared" si="132"/>
        <v>0.99314469803292338</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7.6005813471147713E-3</v>
      </c>
      <c r="J144" s="212">
        <f t="shared" si="134"/>
        <v>40964826254</v>
      </c>
      <c r="K144" s="212">
        <f t="shared" si="134"/>
        <v>40684000000</v>
      </c>
      <c r="L144" s="212">
        <f t="shared" si="134"/>
        <v>280826254</v>
      </c>
      <c r="M144" s="166">
        <f t="shared" si="129"/>
        <v>1</v>
      </c>
      <c r="N144" s="166">
        <f t="shared" si="126"/>
        <v>0.99314469803292338</v>
      </c>
      <c r="O144" s="167">
        <f t="shared" si="132"/>
        <v>0.99314469803292338</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7.6005813471147713E-3</v>
      </c>
      <c r="J145" s="212">
        <f t="shared" si="134"/>
        <v>40964826254</v>
      </c>
      <c r="K145" s="212">
        <f t="shared" si="134"/>
        <v>40684000000</v>
      </c>
      <c r="L145" s="212">
        <f>+L146</f>
        <v>280826254</v>
      </c>
      <c r="M145" s="166">
        <f t="shared" si="129"/>
        <v>1</v>
      </c>
      <c r="N145" s="166">
        <f t="shared" si="126"/>
        <v>0.99314469803292338</v>
      </c>
      <c r="O145" s="167">
        <f t="shared" si="132"/>
        <v>0.99314469803292338</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7.6005813471147713E-3</v>
      </c>
      <c r="J146" s="173">
        <v>40964826254</v>
      </c>
      <c r="K146" s="173">
        <v>40684000000</v>
      </c>
      <c r="L146" s="174">
        <f>+J146-K146</f>
        <v>280826254</v>
      </c>
      <c r="M146" s="176">
        <f t="shared" si="129"/>
        <v>1</v>
      </c>
      <c r="N146" s="176">
        <f t="shared" si="126"/>
        <v>0.99314469803292338</v>
      </c>
      <c r="O146" s="177">
        <f t="shared" si="132"/>
        <v>0.99314469803292338</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6.6597857813183947E-2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6.6597857813183947E-2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6.6597857813183947E-2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6.6597857813183947E-2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3.2605643931683123E-2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3.2605643931683123E-2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3.2605643931683123E-2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3.2605643931683123E-2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7.34600100664108E-2</v>
      </c>
      <c r="J155" s="212">
        <f t="shared" ref="J155:L157" si="146">+J156</f>
        <v>395927154984</v>
      </c>
      <c r="K155" s="212">
        <f t="shared" si="146"/>
        <v>0</v>
      </c>
      <c r="L155" s="212">
        <f t="shared" si="146"/>
        <v>395927154984</v>
      </c>
      <c r="M155" s="166">
        <f t="shared" si="129"/>
        <v>1</v>
      </c>
      <c r="N155" s="166">
        <f t="shared" si="126"/>
        <v>0</v>
      </c>
      <c r="O155" s="167">
        <f t="shared" si="132"/>
        <v>0</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7.34600100664108E-2</v>
      </c>
      <c r="J156" s="212">
        <f t="shared" si="146"/>
        <v>395927154984</v>
      </c>
      <c r="K156" s="212">
        <f t="shared" si="146"/>
        <v>0</v>
      </c>
      <c r="L156" s="212">
        <f t="shared" si="146"/>
        <v>395927154984</v>
      </c>
      <c r="M156" s="166">
        <f t="shared" si="129"/>
        <v>1</v>
      </c>
      <c r="N156" s="166">
        <f t="shared" si="126"/>
        <v>0</v>
      </c>
      <c r="O156" s="167">
        <f t="shared" si="132"/>
        <v>0</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7.34600100664108E-2</v>
      </c>
      <c r="J157" s="212">
        <f t="shared" si="146"/>
        <v>395927154984</v>
      </c>
      <c r="K157" s="212">
        <f t="shared" si="146"/>
        <v>0</v>
      </c>
      <c r="L157" s="212">
        <f t="shared" si="146"/>
        <v>395927154984</v>
      </c>
      <c r="M157" s="166">
        <f t="shared" si="129"/>
        <v>1</v>
      </c>
      <c r="N157" s="166">
        <f t="shared" si="126"/>
        <v>0</v>
      </c>
      <c r="O157" s="167">
        <f t="shared" si="132"/>
        <v>0</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7.34600100664108E-2</v>
      </c>
      <c r="J158" s="173">
        <v>395927154984</v>
      </c>
      <c r="K158" s="173">
        <v>0</v>
      </c>
      <c r="L158" s="174">
        <f t="shared" ref="L158" si="148">+J158-K158</f>
        <v>395927154984</v>
      </c>
      <c r="M158" s="176">
        <f t="shared" si="129"/>
        <v>1</v>
      </c>
      <c r="N158" s="176">
        <f t="shared" si="126"/>
        <v>0</v>
      </c>
      <c r="O158" s="177">
        <f t="shared" si="132"/>
        <v>0</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1.0152903707115534E-5</v>
      </c>
      <c r="J159" s="50">
        <f t="shared" ref="J159:L163" si="150">+J160</f>
        <v>4079513</v>
      </c>
      <c r="K159" s="50">
        <f t="shared" si="150"/>
        <v>0</v>
      </c>
      <c r="L159" s="50">
        <f t="shared" si="150"/>
        <v>4079513</v>
      </c>
      <c r="M159" s="166">
        <f t="shared" si="129"/>
        <v>7.4551047239226995E-2</v>
      </c>
      <c r="N159" s="166">
        <f t="shared" si="126"/>
        <v>0</v>
      </c>
      <c r="O159" s="167">
        <f t="shared" si="132"/>
        <v>0</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1.0152903707115534E-5</v>
      </c>
      <c r="J160" s="168">
        <f t="shared" si="150"/>
        <v>4079513</v>
      </c>
      <c r="K160" s="168">
        <f t="shared" si="150"/>
        <v>0</v>
      </c>
      <c r="L160" s="168">
        <f t="shared" si="150"/>
        <v>4079513</v>
      </c>
      <c r="M160" s="166">
        <f t="shared" si="129"/>
        <v>7.4551047239226995E-2</v>
      </c>
      <c r="N160" s="166">
        <f t="shared" si="126"/>
        <v>0</v>
      </c>
      <c r="O160" s="167">
        <f t="shared" si="132"/>
        <v>0</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1.0152903707115534E-5</v>
      </c>
      <c r="J161" s="168">
        <f t="shared" si="150"/>
        <v>4079513</v>
      </c>
      <c r="K161" s="168">
        <f t="shared" si="150"/>
        <v>0</v>
      </c>
      <c r="L161" s="168">
        <f t="shared" si="150"/>
        <v>4079513</v>
      </c>
      <c r="M161" s="166">
        <f t="shared" si="129"/>
        <v>7.4551047239226995E-2</v>
      </c>
      <c r="N161" s="166">
        <f t="shared" si="126"/>
        <v>0</v>
      </c>
      <c r="O161" s="167">
        <f t="shared" si="132"/>
        <v>0</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1.0152903707115534E-5</v>
      </c>
      <c r="J162" s="168">
        <f t="shared" si="150"/>
        <v>4079513</v>
      </c>
      <c r="K162" s="168">
        <f t="shared" si="150"/>
        <v>0</v>
      </c>
      <c r="L162" s="168">
        <f t="shared" si="150"/>
        <v>4079513</v>
      </c>
      <c r="M162" s="166">
        <f t="shared" si="129"/>
        <v>7.4551047239226995E-2</v>
      </c>
      <c r="N162" s="166">
        <f t="shared" si="126"/>
        <v>0</v>
      </c>
      <c r="O162" s="167">
        <f t="shared" si="132"/>
        <v>0</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1.0152903707115534E-5</v>
      </c>
      <c r="J163" s="168">
        <f t="shared" si="150"/>
        <v>4079513</v>
      </c>
      <c r="K163" s="168">
        <f t="shared" si="150"/>
        <v>0</v>
      </c>
      <c r="L163" s="168">
        <f t="shared" si="150"/>
        <v>4079513</v>
      </c>
      <c r="M163" s="166">
        <f t="shared" si="129"/>
        <v>7.4551047239226995E-2</v>
      </c>
      <c r="N163" s="166">
        <f t="shared" si="126"/>
        <v>0</v>
      </c>
      <c r="O163" s="167">
        <f t="shared" si="132"/>
        <v>0</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1.0152903707115534E-5</v>
      </c>
      <c r="J164" s="173">
        <v>4079513</v>
      </c>
      <c r="K164" s="173">
        <v>0</v>
      </c>
      <c r="L164" s="174">
        <f t="shared" ref="L164" si="153">+J164-K164</f>
        <v>4079513</v>
      </c>
      <c r="M164" s="176">
        <f t="shared" si="129"/>
        <v>7.4551047239226995E-2</v>
      </c>
      <c r="N164" s="176">
        <f t="shared" si="126"/>
        <v>0</v>
      </c>
      <c r="O164" s="177">
        <f t="shared" si="132"/>
        <v>0</v>
      </c>
    </row>
    <row r="165" spans="1:15" s="2" customFormat="1" ht="29.25" customHeight="1" x14ac:dyDescent="0.25">
      <c r="A165" s="302" t="s">
        <v>404</v>
      </c>
      <c r="B165" s="163" t="s">
        <v>38</v>
      </c>
      <c r="C165" s="163">
        <v>10</v>
      </c>
      <c r="D165" s="304" t="s">
        <v>39</v>
      </c>
      <c r="E165" s="306" t="s">
        <v>405</v>
      </c>
      <c r="F165" s="168">
        <f t="shared" ref="F165:H166" si="154">+F167</f>
        <v>147810031.56999999</v>
      </c>
      <c r="G165" s="168">
        <f t="shared" si="154"/>
        <v>0</v>
      </c>
      <c r="H165" s="168">
        <f t="shared" si="154"/>
        <v>147810031.56999999</v>
      </c>
      <c r="I165" s="165">
        <f t="shared" si="124"/>
        <v>2.7424555932485841E-5</v>
      </c>
      <c r="J165" s="168">
        <f t="shared" ref="J165:L166" si="155">+J167</f>
        <v>9379743</v>
      </c>
      <c r="K165" s="168">
        <f t="shared" si="155"/>
        <v>0</v>
      </c>
      <c r="L165" s="168">
        <f t="shared" si="155"/>
        <v>9379743</v>
      </c>
      <c r="M165" s="166">
        <f t="shared" si="129"/>
        <v>6.3458094828685113E-2</v>
      </c>
      <c r="N165" s="166">
        <f t="shared" si="126"/>
        <v>0</v>
      </c>
      <c r="O165" s="167" t="s">
        <v>41</v>
      </c>
    </row>
    <row r="166" spans="1:15" s="32" customFormat="1" ht="29.25" customHeight="1" x14ac:dyDescent="0.25">
      <c r="A166" s="302"/>
      <c r="B166" s="47" t="s">
        <v>42</v>
      </c>
      <c r="C166" s="47">
        <v>20</v>
      </c>
      <c r="D166" s="304"/>
      <c r="E166" s="306"/>
      <c r="F166" s="50">
        <f t="shared" si="154"/>
        <v>4481766559.6000004</v>
      </c>
      <c r="G166" s="50">
        <f t="shared" si="154"/>
        <v>0</v>
      </c>
      <c r="H166" s="50">
        <f t="shared" si="154"/>
        <v>4481766559.6000004</v>
      </c>
      <c r="I166" s="166">
        <f t="shared" si="124"/>
        <v>8.3154341004173875E-4</v>
      </c>
      <c r="J166" s="50">
        <f t="shared" si="155"/>
        <v>941064352.60000002</v>
      </c>
      <c r="K166" s="50">
        <f t="shared" si="155"/>
        <v>941064352.60000002</v>
      </c>
      <c r="L166" s="50">
        <f t="shared" si="155"/>
        <v>0</v>
      </c>
      <c r="M166" s="166">
        <f t="shared" si="129"/>
        <v>0.20997620917676499</v>
      </c>
      <c r="N166" s="166">
        <f t="shared" si="126"/>
        <v>0.20997620917676499</v>
      </c>
      <c r="O166" s="167">
        <f t="shared" ref="O166:O176" si="156">+K166/J166</f>
        <v>1</v>
      </c>
    </row>
    <row r="167" spans="1:15" ht="30" customHeight="1" x14ac:dyDescent="0.25">
      <c r="A167" s="302" t="s">
        <v>406</v>
      </c>
      <c r="B167" s="163" t="s">
        <v>38</v>
      </c>
      <c r="C167" s="163">
        <v>10</v>
      </c>
      <c r="D167" s="304" t="s">
        <v>39</v>
      </c>
      <c r="E167" s="306" t="s">
        <v>254</v>
      </c>
      <c r="F167" s="168">
        <f t="shared" ref="F167:H167" si="157">+F169+F179</f>
        <v>147810031.56999999</v>
      </c>
      <c r="G167" s="168">
        <f t="shared" si="157"/>
        <v>0</v>
      </c>
      <c r="H167" s="168">
        <f t="shared" si="157"/>
        <v>147810031.56999999</v>
      </c>
      <c r="I167" s="165">
        <f t="shared" si="124"/>
        <v>2.7424555932485841E-5</v>
      </c>
      <c r="J167" s="168">
        <f t="shared" ref="J167:L167" si="158">+J169+J179</f>
        <v>9379743</v>
      </c>
      <c r="K167" s="168">
        <f t="shared" si="158"/>
        <v>0</v>
      </c>
      <c r="L167" s="168">
        <f t="shared" si="158"/>
        <v>9379743</v>
      </c>
      <c r="M167" s="166">
        <f t="shared" si="129"/>
        <v>6.3458094828685113E-2</v>
      </c>
      <c r="N167" s="166">
        <f t="shared" si="126"/>
        <v>0</v>
      </c>
      <c r="O167" s="167" t="s">
        <v>41</v>
      </c>
    </row>
    <row r="168" spans="1:15" ht="30" customHeight="1" x14ac:dyDescent="0.25">
      <c r="A168" s="302"/>
      <c r="B168" s="163" t="s">
        <v>42</v>
      </c>
      <c r="C168" s="163">
        <v>20</v>
      </c>
      <c r="D168" s="304"/>
      <c r="E168" s="306"/>
      <c r="F168" s="168">
        <f t="shared" ref="F168:H171" si="159">+F170</f>
        <v>4481766559.6000004</v>
      </c>
      <c r="G168" s="168">
        <f t="shared" si="159"/>
        <v>0</v>
      </c>
      <c r="H168" s="168">
        <f t="shared" si="159"/>
        <v>4481766559.6000004</v>
      </c>
      <c r="I168" s="166">
        <f t="shared" si="124"/>
        <v>8.3154341004173875E-4</v>
      </c>
      <c r="J168" s="168">
        <f t="shared" ref="J168:L171" si="160">+J170</f>
        <v>941064352.60000002</v>
      </c>
      <c r="K168" s="168">
        <f t="shared" si="160"/>
        <v>941064352.60000002</v>
      </c>
      <c r="L168" s="168">
        <f t="shared" si="160"/>
        <v>0</v>
      </c>
      <c r="M168" s="166">
        <f t="shared" si="129"/>
        <v>0.20997620917676499</v>
      </c>
      <c r="N168" s="166">
        <f t="shared" si="126"/>
        <v>0.20997620917676499</v>
      </c>
      <c r="O168" s="167">
        <f t="shared" si="156"/>
        <v>1</v>
      </c>
    </row>
    <row r="169" spans="1:15" ht="37.5" customHeight="1" x14ac:dyDescent="0.25">
      <c r="A169" s="302" t="s">
        <v>407</v>
      </c>
      <c r="B169" s="163" t="s">
        <v>38</v>
      </c>
      <c r="C169" s="163">
        <v>10</v>
      </c>
      <c r="D169" s="304" t="s">
        <v>39</v>
      </c>
      <c r="E169" s="306" t="s">
        <v>408</v>
      </c>
      <c r="F169" s="168">
        <f t="shared" si="159"/>
        <v>120941994.56999999</v>
      </c>
      <c r="G169" s="168">
        <f t="shared" si="159"/>
        <v>0</v>
      </c>
      <c r="H169" s="168">
        <f t="shared" si="159"/>
        <v>120941994.56999999</v>
      </c>
      <c r="I169" s="165">
        <f t="shared" si="124"/>
        <v>2.2439481674155521E-5</v>
      </c>
      <c r="J169" s="168">
        <f t="shared" si="160"/>
        <v>0</v>
      </c>
      <c r="K169" s="168">
        <f t="shared" si="160"/>
        <v>0</v>
      </c>
      <c r="L169" s="168">
        <f t="shared" si="160"/>
        <v>0</v>
      </c>
      <c r="M169" s="166">
        <f t="shared" si="129"/>
        <v>0</v>
      </c>
      <c r="N169" s="166">
        <f t="shared" si="126"/>
        <v>0</v>
      </c>
      <c r="O169" s="167" t="s">
        <v>41</v>
      </c>
    </row>
    <row r="170" spans="1:15" ht="37.5" customHeight="1" x14ac:dyDescent="0.25">
      <c r="A170" s="302"/>
      <c r="B170" s="163" t="s">
        <v>42</v>
      </c>
      <c r="C170" s="163">
        <v>20</v>
      </c>
      <c r="D170" s="304"/>
      <c r="E170" s="306"/>
      <c r="F170" s="168">
        <f t="shared" si="159"/>
        <v>4481766559.6000004</v>
      </c>
      <c r="G170" s="168">
        <f t="shared" si="159"/>
        <v>0</v>
      </c>
      <c r="H170" s="168">
        <f t="shared" si="159"/>
        <v>4481766559.6000004</v>
      </c>
      <c r="I170" s="166">
        <f t="shared" si="124"/>
        <v>8.3154341004173875E-4</v>
      </c>
      <c r="J170" s="168">
        <f t="shared" si="160"/>
        <v>941064352.60000002</v>
      </c>
      <c r="K170" s="168">
        <f t="shared" si="160"/>
        <v>941064352.60000002</v>
      </c>
      <c r="L170" s="168">
        <f t="shared" si="160"/>
        <v>0</v>
      </c>
      <c r="M170" s="166">
        <f t="shared" si="129"/>
        <v>0.20997620917676499</v>
      </c>
      <c r="N170" s="166">
        <f t="shared" si="126"/>
        <v>0.20997620917676499</v>
      </c>
      <c r="O170" s="167">
        <f t="shared" si="156"/>
        <v>1</v>
      </c>
    </row>
    <row r="171" spans="1:15" ht="60" customHeight="1" x14ac:dyDescent="0.25">
      <c r="A171" s="302" t="s">
        <v>409</v>
      </c>
      <c r="B171" s="163" t="s">
        <v>38</v>
      </c>
      <c r="C171" s="163">
        <v>10</v>
      </c>
      <c r="D171" s="304" t="s">
        <v>39</v>
      </c>
      <c r="E171" s="306" t="s">
        <v>410</v>
      </c>
      <c r="F171" s="168">
        <f t="shared" si="159"/>
        <v>120941994.56999999</v>
      </c>
      <c r="G171" s="168">
        <f t="shared" si="159"/>
        <v>0</v>
      </c>
      <c r="H171" s="168">
        <f t="shared" si="159"/>
        <v>120941994.56999999</v>
      </c>
      <c r="I171" s="165">
        <f t="shared" si="124"/>
        <v>2.2439481674155521E-5</v>
      </c>
      <c r="J171" s="168">
        <f t="shared" si="160"/>
        <v>0</v>
      </c>
      <c r="K171" s="168">
        <f t="shared" si="160"/>
        <v>0</v>
      </c>
      <c r="L171" s="168">
        <f t="shared" si="160"/>
        <v>0</v>
      </c>
      <c r="M171" s="166">
        <f t="shared" si="129"/>
        <v>0</v>
      </c>
      <c r="N171" s="166">
        <f t="shared" si="126"/>
        <v>0</v>
      </c>
      <c r="O171" s="167" t="s">
        <v>41</v>
      </c>
    </row>
    <row r="172" spans="1:15" ht="56.25" customHeight="1" x14ac:dyDescent="0.25">
      <c r="A172" s="302"/>
      <c r="B172" s="163" t="s">
        <v>42</v>
      </c>
      <c r="C172" s="163">
        <v>20</v>
      </c>
      <c r="D172" s="304"/>
      <c r="E172" s="306"/>
      <c r="F172" s="168">
        <f t="shared" ref="F172:H172" si="161">+F175+F177</f>
        <v>4481766559.6000004</v>
      </c>
      <c r="G172" s="168">
        <f t="shared" si="161"/>
        <v>0</v>
      </c>
      <c r="H172" s="168">
        <f t="shared" si="161"/>
        <v>4481766559.6000004</v>
      </c>
      <c r="I172" s="166">
        <f t="shared" si="124"/>
        <v>8.3154341004173875E-4</v>
      </c>
      <c r="J172" s="168">
        <f t="shared" ref="J172:L172" si="162">+J175+J177</f>
        <v>941064352.60000002</v>
      </c>
      <c r="K172" s="168">
        <f t="shared" si="162"/>
        <v>941064352.60000002</v>
      </c>
      <c r="L172" s="168">
        <f t="shared" si="162"/>
        <v>0</v>
      </c>
      <c r="M172" s="166">
        <f t="shared" si="129"/>
        <v>0.20997620917676499</v>
      </c>
      <c r="N172" s="166">
        <f t="shared" si="126"/>
        <v>0.20997620917676499</v>
      </c>
      <c r="O172" s="167">
        <f t="shared" si="156"/>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2.2439481674155521E-5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2.2439481674155521E-5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4.8946861002736029E-4</v>
      </c>
      <c r="J175" s="168">
        <f t="shared" ref="J175:L175" si="168">+J176</f>
        <v>941064352.60000002</v>
      </c>
      <c r="K175" s="168">
        <f t="shared" si="168"/>
        <v>941064352.60000002</v>
      </c>
      <c r="L175" s="168">
        <f t="shared" si="168"/>
        <v>0</v>
      </c>
      <c r="M175" s="166">
        <f t="shared" si="129"/>
        <v>0.35672222779868262</v>
      </c>
      <c r="N175" s="166">
        <f t="shared" si="126"/>
        <v>0.35672222779868262</v>
      </c>
      <c r="O175" s="167">
        <f t="shared" si="156"/>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4.8946861002736029E-4</v>
      </c>
      <c r="J176" s="173">
        <v>941064352.60000002</v>
      </c>
      <c r="K176" s="173">
        <v>941064352.60000002</v>
      </c>
      <c r="L176" s="174">
        <f t="shared" ref="L176" si="170">+J176-K176</f>
        <v>0</v>
      </c>
      <c r="M176" s="176">
        <f t="shared" si="129"/>
        <v>0.35672222779868262</v>
      </c>
      <c r="N176" s="176">
        <f t="shared" si="126"/>
        <v>0.35672222779868262</v>
      </c>
      <c r="O176" s="177">
        <f t="shared" si="156"/>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3.420748000143783E-4</v>
      </c>
      <c r="J177" s="168">
        <f t="shared" ref="J177:L177" si="172">+J178</f>
        <v>0</v>
      </c>
      <c r="K177" s="168">
        <f t="shared" si="172"/>
        <v>0</v>
      </c>
      <c r="L177" s="168">
        <f t="shared" si="172"/>
        <v>0</v>
      </c>
      <c r="M177" s="166">
        <f t="shared" si="129"/>
        <v>0</v>
      </c>
      <c r="N177" s="166">
        <f t="shared" si="126"/>
        <v>0</v>
      </c>
      <c r="O177" s="167" t="s">
        <v>41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3.420748000143783E-4</v>
      </c>
      <c r="J178" s="173">
        <v>0</v>
      </c>
      <c r="K178" s="173">
        <v>0</v>
      </c>
      <c r="L178" s="174">
        <f t="shared" ref="L178" si="174">+J178-K178</f>
        <v>0</v>
      </c>
      <c r="M178" s="176">
        <f t="shared" si="129"/>
        <v>0</v>
      </c>
      <c r="N178" s="176">
        <f t="shared" si="126"/>
        <v>0</v>
      </c>
      <c r="O178" s="177" t="s">
        <v>41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4.9850742583303212E-6</v>
      </c>
      <c r="J179" s="50">
        <f t="shared" ref="J179:L181" si="176">+J180</f>
        <v>9379743</v>
      </c>
      <c r="K179" s="50">
        <f t="shared" si="176"/>
        <v>0</v>
      </c>
      <c r="L179" s="50">
        <f t="shared" si="176"/>
        <v>9379743</v>
      </c>
      <c r="M179" s="166">
        <f t="shared" si="129"/>
        <v>0.3491041418470579</v>
      </c>
      <c r="N179" s="166">
        <f t="shared" si="126"/>
        <v>0</v>
      </c>
      <c r="O179" s="167">
        <f t="shared" ref="O179:O188" si="177">+K179/J179</f>
        <v>0</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4.9850742583303212E-6</v>
      </c>
      <c r="J180" s="168">
        <f t="shared" si="176"/>
        <v>9379743</v>
      </c>
      <c r="K180" s="168">
        <f t="shared" si="176"/>
        <v>0</v>
      </c>
      <c r="L180" s="168">
        <f t="shared" si="176"/>
        <v>9379743</v>
      </c>
      <c r="M180" s="166">
        <f t="shared" si="129"/>
        <v>0.3491041418470579</v>
      </c>
      <c r="N180" s="166">
        <f t="shared" si="126"/>
        <v>0</v>
      </c>
      <c r="O180" s="167">
        <f t="shared" si="177"/>
        <v>0</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4.9850742583303212E-6</v>
      </c>
      <c r="J181" s="224">
        <f t="shared" si="176"/>
        <v>9379743</v>
      </c>
      <c r="K181" s="224">
        <f t="shared" si="176"/>
        <v>0</v>
      </c>
      <c r="L181" s="224">
        <f t="shared" si="176"/>
        <v>9379743</v>
      </c>
      <c r="M181" s="166">
        <f t="shared" si="129"/>
        <v>0.3491041418470579</v>
      </c>
      <c r="N181" s="166">
        <f t="shared" si="126"/>
        <v>0</v>
      </c>
      <c r="O181" s="167">
        <f t="shared" si="177"/>
        <v>0</v>
      </c>
    </row>
    <row r="182" spans="1:15" ht="42" customHeight="1" x14ac:dyDescent="0.25">
      <c r="A182" s="169" t="s">
        <v>421</v>
      </c>
      <c r="B182" s="170" t="s">
        <v>38</v>
      </c>
      <c r="C182" s="170">
        <v>10</v>
      </c>
      <c r="D182" s="170" t="s">
        <v>39</v>
      </c>
      <c r="E182" s="171" t="s">
        <v>262</v>
      </c>
      <c r="F182" s="172">
        <v>26868037</v>
      </c>
      <c r="G182" s="173">
        <v>0</v>
      </c>
      <c r="H182" s="174">
        <f t="shared" ref="H182" si="178">+F182-G182</f>
        <v>26868037</v>
      </c>
      <c r="I182" s="175">
        <f t="shared" si="124"/>
        <v>4.9850742583303212E-6</v>
      </c>
      <c r="J182" s="173">
        <v>9379743</v>
      </c>
      <c r="K182" s="173">
        <v>0</v>
      </c>
      <c r="L182" s="174">
        <f t="shared" ref="L182" si="179">+J182-K182</f>
        <v>9379743</v>
      </c>
      <c r="M182" s="176">
        <f t="shared" si="129"/>
        <v>0.3491041418470579</v>
      </c>
      <c r="N182" s="176">
        <f t="shared" si="126"/>
        <v>0</v>
      </c>
      <c r="O182" s="177">
        <f t="shared" si="177"/>
        <v>0</v>
      </c>
    </row>
    <row r="183" spans="1:15" ht="42" customHeight="1" x14ac:dyDescent="0.25">
      <c r="A183" s="162" t="s">
        <v>461</v>
      </c>
      <c r="B183" s="163" t="s">
        <v>38</v>
      </c>
      <c r="C183" s="163">
        <v>10</v>
      </c>
      <c r="D183" s="163" t="s">
        <v>39</v>
      </c>
      <c r="E183" s="164" t="s">
        <v>462</v>
      </c>
      <c r="F183" s="212">
        <f t="shared" ref="F183:H187" si="180">+F184</f>
        <v>26857079</v>
      </c>
      <c r="G183" s="212">
        <f t="shared" si="180"/>
        <v>0</v>
      </c>
      <c r="H183" s="212">
        <f t="shared" si="180"/>
        <v>26857079</v>
      </c>
      <c r="I183" s="178">
        <f t="shared" si="124"/>
        <v>4.9830411197082934E-6</v>
      </c>
      <c r="J183" s="212">
        <f t="shared" ref="J183:L187" si="181">+J184</f>
        <v>8599593</v>
      </c>
      <c r="K183" s="212">
        <f t="shared" si="181"/>
        <v>0</v>
      </c>
      <c r="L183" s="212">
        <f t="shared" si="181"/>
        <v>8599593</v>
      </c>
      <c r="M183" s="166">
        <f t="shared" si="129"/>
        <v>0.32019837302485499</v>
      </c>
      <c r="N183" s="166">
        <f t="shared" si="126"/>
        <v>0</v>
      </c>
      <c r="O183" s="167">
        <f t="shared" si="177"/>
        <v>0</v>
      </c>
    </row>
    <row r="184" spans="1:15" ht="42" customHeight="1" x14ac:dyDescent="0.25">
      <c r="A184" s="162" t="s">
        <v>463</v>
      </c>
      <c r="B184" s="163" t="s">
        <v>38</v>
      </c>
      <c r="C184" s="163">
        <v>10</v>
      </c>
      <c r="D184" s="163" t="s">
        <v>39</v>
      </c>
      <c r="E184" s="220" t="s">
        <v>254</v>
      </c>
      <c r="F184" s="212">
        <f>+F185</f>
        <v>26857079</v>
      </c>
      <c r="G184" s="212">
        <f t="shared" si="180"/>
        <v>0</v>
      </c>
      <c r="H184" s="212">
        <f t="shared" si="180"/>
        <v>26857079</v>
      </c>
      <c r="I184" s="178">
        <f t="shared" si="124"/>
        <v>4.9830411197082934E-6</v>
      </c>
      <c r="J184" s="212">
        <f t="shared" si="181"/>
        <v>8599593</v>
      </c>
      <c r="K184" s="212">
        <f t="shared" si="181"/>
        <v>0</v>
      </c>
      <c r="L184" s="212">
        <f t="shared" si="181"/>
        <v>8599593</v>
      </c>
      <c r="M184" s="166">
        <f t="shared" si="129"/>
        <v>0.32019837302485499</v>
      </c>
      <c r="N184" s="166">
        <f t="shared" si="126"/>
        <v>0</v>
      </c>
      <c r="O184" s="167">
        <f t="shared" si="177"/>
        <v>0</v>
      </c>
    </row>
    <row r="185" spans="1:15" ht="63.75" customHeight="1" x14ac:dyDescent="0.25">
      <c r="A185" s="162" t="s">
        <v>464</v>
      </c>
      <c r="B185" s="163" t="s">
        <v>38</v>
      </c>
      <c r="C185" s="163">
        <v>10</v>
      </c>
      <c r="D185" s="163" t="s">
        <v>39</v>
      </c>
      <c r="E185" s="164" t="s">
        <v>465</v>
      </c>
      <c r="F185" s="168">
        <f t="shared" ref="F185:F187" si="182">+F186</f>
        <v>26857079</v>
      </c>
      <c r="G185" s="168">
        <f t="shared" si="180"/>
        <v>0</v>
      </c>
      <c r="H185" s="168">
        <f t="shared" si="180"/>
        <v>26857079</v>
      </c>
      <c r="I185" s="178">
        <f t="shared" si="124"/>
        <v>4.9830411197082934E-6</v>
      </c>
      <c r="J185" s="168">
        <f t="shared" si="181"/>
        <v>8599593</v>
      </c>
      <c r="K185" s="168">
        <f t="shared" si="181"/>
        <v>0</v>
      </c>
      <c r="L185" s="168">
        <f t="shared" si="181"/>
        <v>8599593</v>
      </c>
      <c r="M185" s="166">
        <f t="shared" si="129"/>
        <v>0.32019837302485499</v>
      </c>
      <c r="N185" s="166">
        <f t="shared" si="126"/>
        <v>0</v>
      </c>
      <c r="O185" s="167">
        <f t="shared" si="177"/>
        <v>0</v>
      </c>
    </row>
    <row r="186" spans="1:15" ht="63.75" customHeight="1" x14ac:dyDescent="0.25">
      <c r="A186" s="162" t="s">
        <v>466</v>
      </c>
      <c r="B186" s="163" t="s">
        <v>38</v>
      </c>
      <c r="C186" s="163">
        <v>10</v>
      </c>
      <c r="D186" s="163" t="s">
        <v>39</v>
      </c>
      <c r="E186" s="164" t="s">
        <v>401</v>
      </c>
      <c r="F186" s="168">
        <f t="shared" si="182"/>
        <v>26857079</v>
      </c>
      <c r="G186" s="168">
        <f t="shared" si="180"/>
        <v>0</v>
      </c>
      <c r="H186" s="168">
        <f t="shared" si="180"/>
        <v>26857079</v>
      </c>
      <c r="I186" s="178">
        <f t="shared" si="124"/>
        <v>4.9830411197082934E-6</v>
      </c>
      <c r="J186" s="168">
        <f t="shared" si="181"/>
        <v>8599593</v>
      </c>
      <c r="K186" s="168">
        <f t="shared" si="181"/>
        <v>0</v>
      </c>
      <c r="L186" s="168">
        <f t="shared" si="181"/>
        <v>8599593</v>
      </c>
      <c r="M186" s="166">
        <f t="shared" si="129"/>
        <v>0.32019837302485499</v>
      </c>
      <c r="N186" s="166">
        <f t="shared" si="126"/>
        <v>0</v>
      </c>
      <c r="O186" s="167">
        <f t="shared" si="177"/>
        <v>0</v>
      </c>
    </row>
    <row r="187" spans="1:15" ht="42" customHeight="1" x14ac:dyDescent="0.25">
      <c r="A187" s="162" t="s">
        <v>467</v>
      </c>
      <c r="B187" s="163" t="s">
        <v>38</v>
      </c>
      <c r="C187" s="163">
        <v>10</v>
      </c>
      <c r="D187" s="163" t="s">
        <v>39</v>
      </c>
      <c r="E187" s="164" t="s">
        <v>393</v>
      </c>
      <c r="F187" s="168">
        <f t="shared" si="182"/>
        <v>26857079</v>
      </c>
      <c r="G187" s="168">
        <f t="shared" si="180"/>
        <v>0</v>
      </c>
      <c r="H187" s="168">
        <f t="shared" si="180"/>
        <v>26857079</v>
      </c>
      <c r="I187" s="178">
        <f t="shared" si="124"/>
        <v>4.9830411197082934E-6</v>
      </c>
      <c r="J187" s="168">
        <f t="shared" si="181"/>
        <v>8599593</v>
      </c>
      <c r="K187" s="168">
        <f t="shared" si="181"/>
        <v>0</v>
      </c>
      <c r="L187" s="168">
        <f t="shared" si="181"/>
        <v>8599593</v>
      </c>
      <c r="M187" s="166">
        <f t="shared" si="129"/>
        <v>0.32019837302485499</v>
      </c>
      <c r="N187" s="166">
        <f t="shared" si="126"/>
        <v>0</v>
      </c>
      <c r="O187" s="167">
        <f t="shared" si="177"/>
        <v>0</v>
      </c>
    </row>
    <row r="188" spans="1:15" ht="42" customHeight="1" x14ac:dyDescent="0.25">
      <c r="A188" s="169" t="s">
        <v>468</v>
      </c>
      <c r="B188" s="170" t="s">
        <v>38</v>
      </c>
      <c r="C188" s="170">
        <v>10</v>
      </c>
      <c r="D188" s="170" t="s">
        <v>39</v>
      </c>
      <c r="E188" s="171" t="s">
        <v>262</v>
      </c>
      <c r="F188" s="172">
        <v>26857079</v>
      </c>
      <c r="G188" s="173">
        <v>0</v>
      </c>
      <c r="H188" s="174">
        <f t="shared" ref="H188" si="183">+F188-G188</f>
        <v>26857079</v>
      </c>
      <c r="I188" s="175">
        <f t="shared" si="124"/>
        <v>4.9830411197082934E-6</v>
      </c>
      <c r="J188" s="173">
        <v>8599593</v>
      </c>
      <c r="K188" s="173">
        <v>0</v>
      </c>
      <c r="L188" s="174">
        <f t="shared" ref="L188" si="184">+J188-K188</f>
        <v>8599593</v>
      </c>
      <c r="M188" s="176">
        <f t="shared" si="129"/>
        <v>0.32019837302485499</v>
      </c>
      <c r="N188" s="176">
        <f t="shared" si="126"/>
        <v>0</v>
      </c>
      <c r="O188" s="177">
        <f t="shared" si="177"/>
        <v>0</v>
      </c>
    </row>
    <row r="189" spans="1:15" ht="30.75" customHeight="1" x14ac:dyDescent="0.25">
      <c r="A189" s="225" t="s">
        <v>469</v>
      </c>
      <c r="B189" s="226" t="s">
        <v>38</v>
      </c>
      <c r="C189" s="163">
        <v>10</v>
      </c>
      <c r="D189" s="226" t="s">
        <v>39</v>
      </c>
      <c r="E189" s="164" t="s">
        <v>470</v>
      </c>
      <c r="F189" s="212">
        <f>+F190</f>
        <v>23869516</v>
      </c>
      <c r="G189" s="212">
        <f t="shared" ref="G189:H193" si="185">+G190</f>
        <v>0</v>
      </c>
      <c r="H189" s="212">
        <f t="shared" si="185"/>
        <v>23869516</v>
      </c>
      <c r="I189" s="178">
        <f t="shared" si="124"/>
        <v>4.4287310520825815E-6</v>
      </c>
      <c r="J189" s="212">
        <f t="shared" ref="J189:L193" si="186">+J190</f>
        <v>0</v>
      </c>
      <c r="K189" s="212">
        <f t="shared" si="186"/>
        <v>0</v>
      </c>
      <c r="L189" s="212">
        <f t="shared" si="186"/>
        <v>0</v>
      </c>
      <c r="M189" s="166">
        <f t="shared" si="129"/>
        <v>0</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5"/>
        <v>0</v>
      </c>
      <c r="H190" s="212">
        <f t="shared" si="185"/>
        <v>23869516</v>
      </c>
      <c r="I190" s="178">
        <f t="shared" si="124"/>
        <v>4.4287310520825815E-6</v>
      </c>
      <c r="J190" s="212">
        <f t="shared" si="186"/>
        <v>0</v>
      </c>
      <c r="K190" s="212">
        <f t="shared" si="186"/>
        <v>0</v>
      </c>
      <c r="L190" s="212">
        <f t="shared" si="186"/>
        <v>0</v>
      </c>
      <c r="M190" s="166">
        <f t="shared" si="129"/>
        <v>0</v>
      </c>
      <c r="N190" s="166">
        <f t="shared" si="126"/>
        <v>0</v>
      </c>
      <c r="O190" s="167" t="s">
        <v>41</v>
      </c>
    </row>
    <row r="191" spans="1:15" ht="42" customHeight="1" x14ac:dyDescent="0.25">
      <c r="A191" s="162" t="s">
        <v>472</v>
      </c>
      <c r="B191" s="163" t="s">
        <v>38</v>
      </c>
      <c r="C191" s="163">
        <v>10</v>
      </c>
      <c r="D191" s="163" t="s">
        <v>39</v>
      </c>
      <c r="E191" s="164" t="s">
        <v>473</v>
      </c>
      <c r="F191" s="212">
        <f t="shared" ref="F191:F193" si="187">+F192</f>
        <v>23869516</v>
      </c>
      <c r="G191" s="212">
        <f t="shared" si="185"/>
        <v>0</v>
      </c>
      <c r="H191" s="212">
        <f t="shared" si="185"/>
        <v>23869516</v>
      </c>
      <c r="I191" s="178">
        <f t="shared" si="124"/>
        <v>4.4287310520825815E-6</v>
      </c>
      <c r="J191" s="212">
        <f t="shared" si="186"/>
        <v>0</v>
      </c>
      <c r="K191" s="212">
        <f t="shared" si="186"/>
        <v>0</v>
      </c>
      <c r="L191" s="212">
        <f t="shared" si="186"/>
        <v>0</v>
      </c>
      <c r="M191" s="166">
        <f t="shared" si="129"/>
        <v>0</v>
      </c>
      <c r="N191" s="166">
        <f t="shared" si="126"/>
        <v>0</v>
      </c>
      <c r="O191" s="167" t="s">
        <v>41</v>
      </c>
    </row>
    <row r="192" spans="1:15" ht="80.25" customHeight="1" x14ac:dyDescent="0.25">
      <c r="A192" s="162" t="s">
        <v>474</v>
      </c>
      <c r="B192" s="163" t="s">
        <v>38</v>
      </c>
      <c r="C192" s="163">
        <v>10</v>
      </c>
      <c r="D192" s="163" t="s">
        <v>39</v>
      </c>
      <c r="E192" s="164" t="s">
        <v>475</v>
      </c>
      <c r="F192" s="212">
        <f t="shared" si="187"/>
        <v>23869516</v>
      </c>
      <c r="G192" s="212">
        <f t="shared" si="185"/>
        <v>0</v>
      </c>
      <c r="H192" s="212">
        <f t="shared" si="185"/>
        <v>23869516</v>
      </c>
      <c r="I192" s="178">
        <f t="shared" si="124"/>
        <v>4.4287310520825815E-6</v>
      </c>
      <c r="J192" s="212">
        <f t="shared" si="186"/>
        <v>0</v>
      </c>
      <c r="K192" s="212">
        <f t="shared" si="186"/>
        <v>0</v>
      </c>
      <c r="L192" s="212">
        <f t="shared" si="186"/>
        <v>0</v>
      </c>
      <c r="M192" s="166">
        <f t="shared" si="129"/>
        <v>0</v>
      </c>
      <c r="N192" s="166">
        <f t="shared" si="126"/>
        <v>0</v>
      </c>
      <c r="O192" s="167" t="s">
        <v>41</v>
      </c>
    </row>
    <row r="193" spans="1:15" ht="42" customHeight="1" x14ac:dyDescent="0.25">
      <c r="A193" s="162" t="s">
        <v>476</v>
      </c>
      <c r="B193" s="163" t="s">
        <v>38</v>
      </c>
      <c r="C193" s="163">
        <v>10</v>
      </c>
      <c r="D193" s="163" t="s">
        <v>39</v>
      </c>
      <c r="E193" s="164" t="s">
        <v>576</v>
      </c>
      <c r="F193" s="212">
        <f t="shared" si="187"/>
        <v>23869516</v>
      </c>
      <c r="G193" s="212">
        <f t="shared" si="185"/>
        <v>0</v>
      </c>
      <c r="H193" s="212">
        <f t="shared" si="185"/>
        <v>23869516</v>
      </c>
      <c r="I193" s="178">
        <f t="shared" si="124"/>
        <v>4.4287310520825815E-6</v>
      </c>
      <c r="J193" s="212">
        <f t="shared" si="186"/>
        <v>0</v>
      </c>
      <c r="K193" s="212">
        <f t="shared" si="186"/>
        <v>0</v>
      </c>
      <c r="L193" s="212">
        <f t="shared" si="186"/>
        <v>0</v>
      </c>
      <c r="M193" s="166">
        <f t="shared" si="129"/>
        <v>0</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8">+F194-G194</f>
        <v>23869516</v>
      </c>
      <c r="I194" s="175">
        <f t="shared" si="124"/>
        <v>4.4287310520825815E-6</v>
      </c>
      <c r="J194" s="173">
        <v>0</v>
      </c>
      <c r="K194" s="173">
        <v>0</v>
      </c>
      <c r="L194" s="174">
        <f t="shared" ref="L194" si="189">+J194-K194</f>
        <v>0</v>
      </c>
      <c r="M194" s="166">
        <f t="shared" si="129"/>
        <v>0</v>
      </c>
      <c r="N194" s="166">
        <f t="shared" si="126"/>
        <v>0</v>
      </c>
      <c r="O194" s="167" t="s">
        <v>41</v>
      </c>
    </row>
    <row r="195" spans="1:15" ht="35.25" customHeight="1" x14ac:dyDescent="0.25">
      <c r="A195" s="307" t="s">
        <v>484</v>
      </c>
      <c r="B195" s="115" t="s">
        <v>38</v>
      </c>
      <c r="C195" s="163">
        <v>10</v>
      </c>
      <c r="D195" s="304" t="s">
        <v>39</v>
      </c>
      <c r="E195" s="308" t="s">
        <v>485</v>
      </c>
      <c r="F195" s="50">
        <f>+F197</f>
        <v>3724881697</v>
      </c>
      <c r="G195" s="50">
        <f t="shared" ref="G195:H195" si="190">+G197</f>
        <v>0</v>
      </c>
      <c r="H195" s="50">
        <f t="shared" si="190"/>
        <v>3724881697</v>
      </c>
      <c r="I195" s="166">
        <f t="shared" si="124"/>
        <v>6.9111159341638776E-4</v>
      </c>
      <c r="J195" s="50">
        <f t="shared" ref="J195:L196" si="191">+J197</f>
        <v>371234723</v>
      </c>
      <c r="K195" s="50">
        <f t="shared" si="191"/>
        <v>0</v>
      </c>
      <c r="L195" s="50">
        <f t="shared" si="191"/>
        <v>371234723</v>
      </c>
      <c r="M195" s="166">
        <f t="shared" si="129"/>
        <v>9.9663493554437044E-2</v>
      </c>
      <c r="N195" s="166">
        <f t="shared" si="126"/>
        <v>0</v>
      </c>
      <c r="O195" s="167">
        <f t="shared" ref="O195:O224" si="192">+K195/J195</f>
        <v>0</v>
      </c>
    </row>
    <row r="196" spans="1:15" ht="35.25" customHeight="1" x14ac:dyDescent="0.25">
      <c r="A196" s="307"/>
      <c r="B196" s="115" t="s">
        <v>42</v>
      </c>
      <c r="C196" s="163">
        <v>20</v>
      </c>
      <c r="D196" s="304"/>
      <c r="E196" s="308"/>
      <c r="F196" s="212">
        <f t="shared" ref="F196:H196" si="193">+F198</f>
        <v>20825575264</v>
      </c>
      <c r="G196" s="212">
        <f t="shared" si="193"/>
        <v>0</v>
      </c>
      <c r="H196" s="212">
        <f t="shared" si="193"/>
        <v>20825575264</v>
      </c>
      <c r="I196" s="166">
        <f t="shared" si="124"/>
        <v>3.8639607040695636E-3</v>
      </c>
      <c r="J196" s="212">
        <f t="shared" si="191"/>
        <v>135106653</v>
      </c>
      <c r="K196" s="212">
        <f t="shared" si="191"/>
        <v>135106653</v>
      </c>
      <c r="L196" s="212">
        <f t="shared" si="191"/>
        <v>0</v>
      </c>
      <c r="M196" s="166">
        <f t="shared" si="129"/>
        <v>6.487535219905847E-3</v>
      </c>
      <c r="N196" s="166">
        <f t="shared" si="126"/>
        <v>6.487535219905847E-3</v>
      </c>
      <c r="O196" s="167">
        <f t="shared" si="192"/>
        <v>1</v>
      </c>
    </row>
    <row r="197" spans="1:15" ht="33.75" customHeight="1" x14ac:dyDescent="0.25">
      <c r="A197" s="307" t="s">
        <v>486</v>
      </c>
      <c r="B197" s="115" t="s">
        <v>38</v>
      </c>
      <c r="C197" s="163">
        <v>10</v>
      </c>
      <c r="D197" s="304" t="s">
        <v>39</v>
      </c>
      <c r="E197" s="308" t="s">
        <v>254</v>
      </c>
      <c r="F197" s="50">
        <f>+F199+F203+F213+F217+F221</f>
        <v>3724881697</v>
      </c>
      <c r="G197" s="50">
        <f t="shared" ref="G197:H197" si="194">+G199+G203+G213+G217+G221</f>
        <v>0</v>
      </c>
      <c r="H197" s="50">
        <f t="shared" si="194"/>
        <v>3724881697</v>
      </c>
      <c r="I197" s="166">
        <f t="shared" si="124"/>
        <v>6.9111159341638776E-4</v>
      </c>
      <c r="J197" s="50">
        <f t="shared" ref="J197:L197" si="195">+J199+J203+J213+J217+J221</f>
        <v>371234723</v>
      </c>
      <c r="K197" s="50">
        <f t="shared" si="195"/>
        <v>0</v>
      </c>
      <c r="L197" s="50">
        <f t="shared" si="195"/>
        <v>371234723</v>
      </c>
      <c r="M197" s="166">
        <f t="shared" si="129"/>
        <v>9.9663493554437044E-2</v>
      </c>
      <c r="N197" s="166">
        <f t="shared" si="126"/>
        <v>0</v>
      </c>
      <c r="O197" s="167">
        <f t="shared" si="192"/>
        <v>0</v>
      </c>
    </row>
    <row r="198" spans="1:15" ht="34.5" customHeight="1" x14ac:dyDescent="0.25">
      <c r="A198" s="307"/>
      <c r="B198" s="115" t="s">
        <v>42</v>
      </c>
      <c r="C198" s="163">
        <v>20</v>
      </c>
      <c r="D198" s="304"/>
      <c r="E198" s="308"/>
      <c r="F198" s="50">
        <f t="shared" ref="F198:H198" si="196">+F204</f>
        <v>20825575264</v>
      </c>
      <c r="G198" s="50">
        <f t="shared" si="196"/>
        <v>0</v>
      </c>
      <c r="H198" s="50">
        <f t="shared" si="196"/>
        <v>20825575264</v>
      </c>
      <c r="I198" s="166">
        <f t="shared" si="124"/>
        <v>3.8639607040695636E-3</v>
      </c>
      <c r="J198" s="50">
        <f t="shared" ref="J198:L198" si="197">+J204</f>
        <v>135106653</v>
      </c>
      <c r="K198" s="50">
        <f t="shared" si="197"/>
        <v>135106653</v>
      </c>
      <c r="L198" s="50">
        <f t="shared" si="197"/>
        <v>0</v>
      </c>
      <c r="M198" s="166">
        <f t="shared" si="129"/>
        <v>6.487535219905847E-3</v>
      </c>
      <c r="N198" s="166">
        <f t="shared" si="126"/>
        <v>6.487535219905847E-3</v>
      </c>
      <c r="O198" s="167">
        <f t="shared" si="192"/>
        <v>1</v>
      </c>
    </row>
    <row r="199" spans="1:15" ht="85.5" customHeight="1" x14ac:dyDescent="0.25">
      <c r="A199" s="46" t="s">
        <v>487</v>
      </c>
      <c r="B199" s="115" t="s">
        <v>38</v>
      </c>
      <c r="C199" s="163">
        <v>10</v>
      </c>
      <c r="D199" s="163" t="s">
        <v>39</v>
      </c>
      <c r="E199" s="220" t="s">
        <v>488</v>
      </c>
      <c r="F199" s="50">
        <f t="shared" ref="F199:H201" si="198">+F200</f>
        <v>32578187</v>
      </c>
      <c r="G199" s="50">
        <f t="shared" si="198"/>
        <v>0</v>
      </c>
      <c r="H199" s="50">
        <f t="shared" si="198"/>
        <v>32578187</v>
      </c>
      <c r="I199" s="165">
        <f t="shared" si="124"/>
        <v>6.0445309568678763E-6</v>
      </c>
      <c r="J199" s="50">
        <f t="shared" ref="J199:L201" si="199">+J200</f>
        <v>0</v>
      </c>
      <c r="K199" s="50">
        <f t="shared" si="199"/>
        <v>0</v>
      </c>
      <c r="L199" s="50">
        <f t="shared" si="199"/>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8"/>
        <v>32578187</v>
      </c>
      <c r="G200" s="50">
        <f t="shared" si="198"/>
        <v>0</v>
      </c>
      <c r="H200" s="50">
        <f t="shared" si="198"/>
        <v>32578187</v>
      </c>
      <c r="I200" s="165">
        <f t="shared" si="124"/>
        <v>6.0445309568678763E-6</v>
      </c>
      <c r="J200" s="50">
        <f t="shared" si="199"/>
        <v>0</v>
      </c>
      <c r="K200" s="50">
        <f t="shared" si="199"/>
        <v>0</v>
      </c>
      <c r="L200" s="50">
        <f t="shared" si="199"/>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8"/>
        <v>32578187</v>
      </c>
      <c r="G201" s="50">
        <f t="shared" si="198"/>
        <v>0</v>
      </c>
      <c r="H201" s="50">
        <f t="shared" si="198"/>
        <v>32578187</v>
      </c>
      <c r="I201" s="165">
        <f t="shared" si="124"/>
        <v>6.0445309568678763E-6</v>
      </c>
      <c r="J201" s="50">
        <f t="shared" si="199"/>
        <v>0</v>
      </c>
      <c r="K201" s="50">
        <f t="shared" si="199"/>
        <v>0</v>
      </c>
      <c r="L201" s="50">
        <f t="shared" si="199"/>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200">+F202-G202</f>
        <v>32578187</v>
      </c>
      <c r="I202" s="183">
        <f t="shared" ref="I202:I224" si="201">+H202/$H$225</f>
        <v>6.0445309568678763E-6</v>
      </c>
      <c r="J202" s="173">
        <v>0</v>
      </c>
      <c r="K202" s="173">
        <v>0</v>
      </c>
      <c r="L202" s="174">
        <f t="shared" ref="L202" si="202">+J202-K202</f>
        <v>0</v>
      </c>
      <c r="M202" s="176">
        <f t="shared" si="129"/>
        <v>0</v>
      </c>
      <c r="N202" s="176">
        <f t="shared" ref="N202:N225" si="203">+K202/H202</f>
        <v>0</v>
      </c>
      <c r="O202" s="177" t="s">
        <v>41</v>
      </c>
    </row>
    <row r="203" spans="1:15" ht="36.75" customHeight="1" x14ac:dyDescent="0.25">
      <c r="A203" s="312" t="s">
        <v>493</v>
      </c>
      <c r="B203" s="47" t="s">
        <v>38</v>
      </c>
      <c r="C203" s="163">
        <v>10</v>
      </c>
      <c r="D203" s="304" t="s">
        <v>39</v>
      </c>
      <c r="E203" s="308" t="s">
        <v>494</v>
      </c>
      <c r="F203" s="212">
        <f t="shared" ref="F203:H205" si="204">+F205</f>
        <v>1096676616</v>
      </c>
      <c r="G203" s="212">
        <f t="shared" si="204"/>
        <v>0</v>
      </c>
      <c r="H203" s="212">
        <f t="shared" si="204"/>
        <v>1096676616</v>
      </c>
      <c r="I203" s="166">
        <f t="shared" si="201"/>
        <v>2.0347650883964491E-4</v>
      </c>
      <c r="J203" s="212">
        <f t="shared" ref="J203:L205" si="205">+J205</f>
        <v>95978515</v>
      </c>
      <c r="K203" s="212">
        <f t="shared" si="205"/>
        <v>0</v>
      </c>
      <c r="L203" s="212">
        <f t="shared" si="205"/>
        <v>95978515</v>
      </c>
      <c r="M203" s="166">
        <f t="shared" ref="M203:M225" si="206">+J203/H203</f>
        <v>8.7517608746022532E-2</v>
      </c>
      <c r="N203" s="166">
        <f t="shared" si="203"/>
        <v>0</v>
      </c>
      <c r="O203" s="167">
        <f t="shared" si="192"/>
        <v>0</v>
      </c>
    </row>
    <row r="204" spans="1:15" ht="29.25" customHeight="1" x14ac:dyDescent="0.25">
      <c r="A204" s="312"/>
      <c r="B204" s="115" t="s">
        <v>42</v>
      </c>
      <c r="C204" s="163">
        <v>20</v>
      </c>
      <c r="D204" s="304"/>
      <c r="E204" s="308"/>
      <c r="F204" s="212">
        <f t="shared" si="204"/>
        <v>20825575264</v>
      </c>
      <c r="G204" s="212">
        <f t="shared" si="204"/>
        <v>0</v>
      </c>
      <c r="H204" s="212">
        <f t="shared" si="204"/>
        <v>20825575264</v>
      </c>
      <c r="I204" s="166">
        <f t="shared" si="201"/>
        <v>3.8639607040695636E-3</v>
      </c>
      <c r="J204" s="212">
        <f t="shared" si="205"/>
        <v>135106653</v>
      </c>
      <c r="K204" s="212">
        <f t="shared" si="205"/>
        <v>135106653</v>
      </c>
      <c r="L204" s="212">
        <f t="shared" si="205"/>
        <v>0</v>
      </c>
      <c r="M204" s="166">
        <f t="shared" si="206"/>
        <v>6.487535219905847E-3</v>
      </c>
      <c r="N204" s="166">
        <f t="shared" si="203"/>
        <v>6.487535219905847E-3</v>
      </c>
      <c r="O204" s="167">
        <f t="shared" si="192"/>
        <v>1</v>
      </c>
    </row>
    <row r="205" spans="1:15" ht="42.75" customHeight="1" x14ac:dyDescent="0.25">
      <c r="A205" s="312" t="s">
        <v>495</v>
      </c>
      <c r="B205" s="47" t="s">
        <v>38</v>
      </c>
      <c r="C205" s="163">
        <v>10</v>
      </c>
      <c r="D205" s="304" t="s">
        <v>39</v>
      </c>
      <c r="E205" s="306" t="s">
        <v>496</v>
      </c>
      <c r="F205" s="50">
        <f>+F207</f>
        <v>1096676616</v>
      </c>
      <c r="G205" s="50">
        <f t="shared" si="204"/>
        <v>0</v>
      </c>
      <c r="H205" s="50">
        <f t="shared" si="204"/>
        <v>1096676616</v>
      </c>
      <c r="I205" s="166">
        <f t="shared" si="201"/>
        <v>2.0347650883964491E-4</v>
      </c>
      <c r="J205" s="50">
        <f t="shared" si="205"/>
        <v>95978515</v>
      </c>
      <c r="K205" s="50">
        <f t="shared" si="205"/>
        <v>0</v>
      </c>
      <c r="L205" s="50">
        <f t="shared" si="205"/>
        <v>95978515</v>
      </c>
      <c r="M205" s="166">
        <f t="shared" si="206"/>
        <v>8.7517608746022532E-2</v>
      </c>
      <c r="N205" s="166">
        <f t="shared" si="203"/>
        <v>0</v>
      </c>
      <c r="O205" s="167">
        <f t="shared" si="192"/>
        <v>0</v>
      </c>
    </row>
    <row r="206" spans="1:15" ht="46.5" customHeight="1" x14ac:dyDescent="0.25">
      <c r="A206" s="312"/>
      <c r="B206" s="47" t="s">
        <v>42</v>
      </c>
      <c r="C206" s="163">
        <v>20</v>
      </c>
      <c r="D206" s="304"/>
      <c r="E206" s="306"/>
      <c r="F206" s="50">
        <f>+F209+F211</f>
        <v>20825575264</v>
      </c>
      <c r="G206" s="50">
        <f t="shared" ref="G206:H206" si="207">+G209+G211</f>
        <v>0</v>
      </c>
      <c r="H206" s="50">
        <f t="shared" si="207"/>
        <v>20825575264</v>
      </c>
      <c r="I206" s="166">
        <f t="shared" si="201"/>
        <v>3.8639607040695636E-3</v>
      </c>
      <c r="J206" s="50">
        <f t="shared" ref="J206:L206" si="208">+J209+J211</f>
        <v>135106653</v>
      </c>
      <c r="K206" s="50">
        <f t="shared" si="208"/>
        <v>135106653</v>
      </c>
      <c r="L206" s="50">
        <f t="shared" si="208"/>
        <v>0</v>
      </c>
      <c r="M206" s="166">
        <f t="shared" si="206"/>
        <v>6.487535219905847E-3</v>
      </c>
      <c r="N206" s="166">
        <f t="shared" si="203"/>
        <v>6.487535219905847E-3</v>
      </c>
      <c r="O206" s="167">
        <f t="shared" si="192"/>
        <v>1</v>
      </c>
    </row>
    <row r="207" spans="1:15" ht="42" customHeight="1" x14ac:dyDescent="0.25">
      <c r="A207" s="46" t="s">
        <v>499</v>
      </c>
      <c r="B207" s="47" t="s">
        <v>38</v>
      </c>
      <c r="C207" s="163">
        <v>10</v>
      </c>
      <c r="D207" s="163" t="s">
        <v>39</v>
      </c>
      <c r="E207" s="164" t="s">
        <v>393</v>
      </c>
      <c r="F207" s="50">
        <f t="shared" ref="F207:H207" si="209">+F208</f>
        <v>1096676616</v>
      </c>
      <c r="G207" s="50">
        <f t="shared" si="209"/>
        <v>0</v>
      </c>
      <c r="H207" s="50">
        <f t="shared" si="209"/>
        <v>1096676616</v>
      </c>
      <c r="I207" s="166">
        <f t="shared" si="201"/>
        <v>2.0347650883964491E-4</v>
      </c>
      <c r="J207" s="50">
        <f t="shared" ref="J207:L207" si="210">+J208</f>
        <v>95978515</v>
      </c>
      <c r="K207" s="50">
        <f t="shared" si="210"/>
        <v>0</v>
      </c>
      <c r="L207" s="50">
        <f t="shared" si="210"/>
        <v>95978515</v>
      </c>
      <c r="M207" s="166">
        <f t="shared" si="206"/>
        <v>8.7517608746022532E-2</v>
      </c>
      <c r="N207" s="166">
        <f t="shared" si="203"/>
        <v>0</v>
      </c>
      <c r="O207" s="167">
        <f t="shared" si="192"/>
        <v>0</v>
      </c>
    </row>
    <row r="208" spans="1:15" ht="42" customHeight="1" x14ac:dyDescent="0.25">
      <c r="A208" s="54" t="s">
        <v>500</v>
      </c>
      <c r="B208" s="55" t="s">
        <v>38</v>
      </c>
      <c r="C208" s="170">
        <v>10</v>
      </c>
      <c r="D208" s="170" t="s">
        <v>39</v>
      </c>
      <c r="E208" s="223" t="s">
        <v>262</v>
      </c>
      <c r="F208" s="57">
        <v>1096676616</v>
      </c>
      <c r="G208" s="173">
        <v>0</v>
      </c>
      <c r="H208" s="174">
        <f t="shared" ref="H208" si="211">+F208-G208</f>
        <v>1096676616</v>
      </c>
      <c r="I208" s="176">
        <f t="shared" si="201"/>
        <v>2.0347650883964491E-4</v>
      </c>
      <c r="J208" s="173">
        <v>95978515</v>
      </c>
      <c r="K208" s="173">
        <v>0</v>
      </c>
      <c r="L208" s="174">
        <f t="shared" ref="L208" si="212">+J208-K208</f>
        <v>95978515</v>
      </c>
      <c r="M208" s="176">
        <f t="shared" si="206"/>
        <v>8.7517608746022532E-2</v>
      </c>
      <c r="N208" s="176">
        <f t="shared" si="203"/>
        <v>0</v>
      </c>
      <c r="O208" s="177">
        <f t="shared" si="192"/>
        <v>0</v>
      </c>
    </row>
    <row r="209" spans="1:15" ht="42" customHeight="1" x14ac:dyDescent="0.25">
      <c r="A209" s="46" t="s">
        <v>499</v>
      </c>
      <c r="B209" s="47" t="s">
        <v>42</v>
      </c>
      <c r="C209" s="163">
        <v>20</v>
      </c>
      <c r="D209" s="163" t="s">
        <v>39</v>
      </c>
      <c r="E209" s="164" t="s">
        <v>393</v>
      </c>
      <c r="F209" s="50">
        <f t="shared" ref="F209:H209" si="213">+F210</f>
        <v>184071816</v>
      </c>
      <c r="G209" s="50">
        <f t="shared" si="213"/>
        <v>0</v>
      </c>
      <c r="H209" s="50">
        <f t="shared" si="213"/>
        <v>184071816</v>
      </c>
      <c r="I209" s="166">
        <f t="shared" si="201"/>
        <v>3.4152538632640539E-5</v>
      </c>
      <c r="J209" s="50">
        <f t="shared" ref="J209:L209" si="214">+J210</f>
        <v>135106653</v>
      </c>
      <c r="K209" s="50">
        <f t="shared" si="214"/>
        <v>135106653</v>
      </c>
      <c r="L209" s="50">
        <f t="shared" si="214"/>
        <v>0</v>
      </c>
      <c r="M209" s="166">
        <f t="shared" si="206"/>
        <v>0.73398880902006203</v>
      </c>
      <c r="N209" s="166">
        <f t="shared" si="203"/>
        <v>0.73398880902006203</v>
      </c>
      <c r="O209" s="167">
        <f t="shared" si="192"/>
        <v>1</v>
      </c>
    </row>
    <row r="210" spans="1:15" ht="42" customHeight="1" x14ac:dyDescent="0.25">
      <c r="A210" s="54" t="s">
        <v>500</v>
      </c>
      <c r="B210" s="55" t="s">
        <v>42</v>
      </c>
      <c r="C210" s="170">
        <v>20</v>
      </c>
      <c r="D210" s="170" t="s">
        <v>39</v>
      </c>
      <c r="E210" s="223" t="s">
        <v>262</v>
      </c>
      <c r="F210" s="172">
        <v>184071816</v>
      </c>
      <c r="G210" s="173">
        <v>0</v>
      </c>
      <c r="H210" s="174">
        <f t="shared" ref="H210" si="215">+F210-G210</f>
        <v>184071816</v>
      </c>
      <c r="I210" s="176">
        <f t="shared" si="201"/>
        <v>3.4152538632640539E-5</v>
      </c>
      <c r="J210" s="173">
        <v>135106653</v>
      </c>
      <c r="K210" s="173">
        <v>135106653</v>
      </c>
      <c r="L210" s="174">
        <f t="shared" ref="L210" si="216">+J210-K210</f>
        <v>0</v>
      </c>
      <c r="M210" s="166">
        <f t="shared" si="206"/>
        <v>0.73398880902006203</v>
      </c>
      <c r="N210" s="166">
        <f t="shared" si="203"/>
        <v>0.73398880902006203</v>
      </c>
      <c r="O210" s="167">
        <f t="shared" si="192"/>
        <v>1</v>
      </c>
    </row>
    <row r="211" spans="1:15" ht="42" customHeight="1" x14ac:dyDescent="0.25">
      <c r="A211" s="46" t="s">
        <v>497</v>
      </c>
      <c r="B211" s="47" t="s">
        <v>42</v>
      </c>
      <c r="C211" s="163">
        <v>20</v>
      </c>
      <c r="D211" s="163" t="s">
        <v>39</v>
      </c>
      <c r="E211" s="164" t="s">
        <v>390</v>
      </c>
      <c r="F211" s="168">
        <f t="shared" ref="F211:H211" si="217">+F212</f>
        <v>20641503448</v>
      </c>
      <c r="G211" s="168">
        <f t="shared" si="217"/>
        <v>0</v>
      </c>
      <c r="H211" s="168">
        <f t="shared" si="217"/>
        <v>20641503448</v>
      </c>
      <c r="I211" s="166">
        <f t="shared" si="201"/>
        <v>3.8298081654369229E-3</v>
      </c>
      <c r="J211" s="168">
        <f t="shared" ref="J211:L211" si="218">+J212</f>
        <v>0</v>
      </c>
      <c r="K211" s="168">
        <f t="shared" si="218"/>
        <v>0</v>
      </c>
      <c r="L211" s="168">
        <f t="shared" si="218"/>
        <v>0</v>
      </c>
      <c r="M211" s="166">
        <f t="shared" si="206"/>
        <v>0</v>
      </c>
      <c r="N211" s="166">
        <f t="shared" si="203"/>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9">+F212-G212</f>
        <v>20641503448</v>
      </c>
      <c r="I212" s="176">
        <f t="shared" si="201"/>
        <v>3.8298081654369229E-3</v>
      </c>
      <c r="J212" s="173">
        <v>0</v>
      </c>
      <c r="K212" s="173">
        <v>0</v>
      </c>
      <c r="L212" s="174">
        <f t="shared" ref="L212" si="220">+J212-K212</f>
        <v>0</v>
      </c>
      <c r="M212" s="176">
        <f t="shared" si="206"/>
        <v>0</v>
      </c>
      <c r="N212" s="176">
        <f t="shared" si="203"/>
        <v>0</v>
      </c>
      <c r="O212" s="177" t="s">
        <v>41</v>
      </c>
    </row>
    <row r="213" spans="1:15" ht="60" customHeight="1" x14ac:dyDescent="0.25">
      <c r="A213" s="46" t="s">
        <v>501</v>
      </c>
      <c r="B213" s="115" t="s">
        <v>38</v>
      </c>
      <c r="C213" s="163">
        <v>10</v>
      </c>
      <c r="D213" s="163" t="s">
        <v>39</v>
      </c>
      <c r="E213" s="220" t="s">
        <v>577</v>
      </c>
      <c r="F213" s="50">
        <f t="shared" ref="F213:H215" si="221">+F214</f>
        <v>2494114229</v>
      </c>
      <c r="G213" s="50">
        <f t="shared" si="221"/>
        <v>0</v>
      </c>
      <c r="H213" s="50">
        <f t="shared" si="221"/>
        <v>2494114229</v>
      </c>
      <c r="I213" s="166">
        <f t="shared" si="201"/>
        <v>4.6275597433200182E-4</v>
      </c>
      <c r="J213" s="50">
        <f t="shared" ref="J213:L215" si="222">+J214</f>
        <v>173901043</v>
      </c>
      <c r="K213" s="50">
        <f t="shared" si="222"/>
        <v>0</v>
      </c>
      <c r="L213" s="50">
        <f t="shared" si="222"/>
        <v>173901043</v>
      </c>
      <c r="M213" s="166">
        <f t="shared" si="206"/>
        <v>6.9724570341641715E-2</v>
      </c>
      <c r="N213" s="166">
        <f t="shared" si="203"/>
        <v>0</v>
      </c>
      <c r="O213" s="167">
        <f t="shared" si="192"/>
        <v>0</v>
      </c>
    </row>
    <row r="214" spans="1:15" ht="78.75" customHeight="1" x14ac:dyDescent="0.25">
      <c r="A214" s="46" t="s">
        <v>503</v>
      </c>
      <c r="B214" s="115" t="s">
        <v>38</v>
      </c>
      <c r="C214" s="163">
        <v>10</v>
      </c>
      <c r="D214" s="163" t="s">
        <v>39</v>
      </c>
      <c r="E214" s="164" t="s">
        <v>552</v>
      </c>
      <c r="F214" s="50">
        <f t="shared" si="221"/>
        <v>2494114229</v>
      </c>
      <c r="G214" s="50">
        <f t="shared" si="221"/>
        <v>0</v>
      </c>
      <c r="H214" s="50">
        <f t="shared" si="221"/>
        <v>2494114229</v>
      </c>
      <c r="I214" s="166">
        <f t="shared" si="201"/>
        <v>4.6275597433200182E-4</v>
      </c>
      <c r="J214" s="50">
        <f t="shared" si="222"/>
        <v>173901043</v>
      </c>
      <c r="K214" s="50">
        <f t="shared" si="222"/>
        <v>0</v>
      </c>
      <c r="L214" s="50">
        <f t="shared" si="222"/>
        <v>173901043</v>
      </c>
      <c r="M214" s="166">
        <f t="shared" si="206"/>
        <v>6.9724570341641715E-2</v>
      </c>
      <c r="N214" s="166">
        <f t="shared" si="203"/>
        <v>0</v>
      </c>
      <c r="O214" s="167">
        <f t="shared" si="192"/>
        <v>0</v>
      </c>
    </row>
    <row r="215" spans="1:15" ht="60" customHeight="1" x14ac:dyDescent="0.25">
      <c r="A215" s="46" t="s">
        <v>504</v>
      </c>
      <c r="B215" s="115" t="s">
        <v>38</v>
      </c>
      <c r="C215" s="163">
        <v>10</v>
      </c>
      <c r="D215" s="163" t="s">
        <v>39</v>
      </c>
      <c r="E215" s="220" t="s">
        <v>505</v>
      </c>
      <c r="F215" s="50">
        <f t="shared" si="221"/>
        <v>2494114229</v>
      </c>
      <c r="G215" s="50">
        <f t="shared" si="221"/>
        <v>0</v>
      </c>
      <c r="H215" s="50">
        <f t="shared" si="221"/>
        <v>2494114229</v>
      </c>
      <c r="I215" s="166">
        <f t="shared" si="201"/>
        <v>4.6275597433200182E-4</v>
      </c>
      <c r="J215" s="50">
        <f t="shared" si="222"/>
        <v>173901043</v>
      </c>
      <c r="K215" s="50">
        <f t="shared" si="222"/>
        <v>0</v>
      </c>
      <c r="L215" s="50">
        <f t="shared" si="222"/>
        <v>173901043</v>
      </c>
      <c r="M215" s="166">
        <f t="shared" si="206"/>
        <v>6.9724570341641715E-2</v>
      </c>
      <c r="N215" s="166">
        <f t="shared" si="203"/>
        <v>0</v>
      </c>
      <c r="O215" s="167">
        <f t="shared" si="192"/>
        <v>0</v>
      </c>
    </row>
    <row r="216" spans="1:15" ht="42" customHeight="1" x14ac:dyDescent="0.25">
      <c r="A216" s="169" t="s">
        <v>506</v>
      </c>
      <c r="B216" s="116" t="s">
        <v>38</v>
      </c>
      <c r="C216" s="170">
        <v>10</v>
      </c>
      <c r="D216" s="170" t="s">
        <v>39</v>
      </c>
      <c r="E216" s="223" t="s">
        <v>262</v>
      </c>
      <c r="F216" s="172">
        <v>2494114229</v>
      </c>
      <c r="G216" s="173">
        <v>0</v>
      </c>
      <c r="H216" s="174">
        <f t="shared" ref="H216" si="223">+F216-G216</f>
        <v>2494114229</v>
      </c>
      <c r="I216" s="176">
        <f t="shared" si="201"/>
        <v>4.6275597433200182E-4</v>
      </c>
      <c r="J216" s="173">
        <v>173901043</v>
      </c>
      <c r="K216" s="173">
        <v>0</v>
      </c>
      <c r="L216" s="174">
        <f t="shared" ref="L216" si="224">+J216-K216</f>
        <v>173901043</v>
      </c>
      <c r="M216" s="176">
        <f t="shared" si="206"/>
        <v>6.9724570341641715E-2</v>
      </c>
      <c r="N216" s="176">
        <f t="shared" si="203"/>
        <v>0</v>
      </c>
      <c r="O216" s="177">
        <f t="shared" si="192"/>
        <v>0</v>
      </c>
    </row>
    <row r="217" spans="1:15" ht="70.5" customHeight="1" x14ac:dyDescent="0.25">
      <c r="A217" s="46" t="s">
        <v>507</v>
      </c>
      <c r="B217" s="115" t="s">
        <v>38</v>
      </c>
      <c r="C217" s="163">
        <v>10</v>
      </c>
      <c r="D217" s="163" t="s">
        <v>39</v>
      </c>
      <c r="E217" s="220" t="s">
        <v>508</v>
      </c>
      <c r="F217" s="50">
        <f t="shared" ref="F217:H219" si="225">+F218</f>
        <v>91567665</v>
      </c>
      <c r="G217" s="50">
        <f t="shared" si="225"/>
        <v>0</v>
      </c>
      <c r="H217" s="50">
        <f t="shared" si="225"/>
        <v>91567665</v>
      </c>
      <c r="I217" s="165">
        <f t="shared" si="201"/>
        <v>1.6989391881770682E-5</v>
      </c>
      <c r="J217" s="50">
        <f t="shared" ref="J217:L219" si="226">+J218</f>
        <v>91410165</v>
      </c>
      <c r="K217" s="50">
        <f t="shared" si="226"/>
        <v>0</v>
      </c>
      <c r="L217" s="50">
        <f t="shared" si="226"/>
        <v>91410165</v>
      </c>
      <c r="M217" s="166">
        <f t="shared" si="206"/>
        <v>0.99827996050789325</v>
      </c>
      <c r="N217" s="166">
        <f t="shared" si="203"/>
        <v>0</v>
      </c>
      <c r="O217" s="167">
        <f t="shared" si="192"/>
        <v>0</v>
      </c>
    </row>
    <row r="218" spans="1:15" ht="75.75" customHeight="1" x14ac:dyDescent="0.25">
      <c r="A218" s="46" t="s">
        <v>509</v>
      </c>
      <c r="B218" s="115" t="s">
        <v>38</v>
      </c>
      <c r="C218" s="163">
        <v>10</v>
      </c>
      <c r="D218" s="163" t="s">
        <v>39</v>
      </c>
      <c r="E218" s="164" t="s">
        <v>552</v>
      </c>
      <c r="F218" s="50">
        <f t="shared" si="225"/>
        <v>91567665</v>
      </c>
      <c r="G218" s="50">
        <f t="shared" si="225"/>
        <v>0</v>
      </c>
      <c r="H218" s="50">
        <f t="shared" si="225"/>
        <v>91567665</v>
      </c>
      <c r="I218" s="165">
        <f t="shared" si="201"/>
        <v>1.6989391881770682E-5</v>
      </c>
      <c r="J218" s="50">
        <f t="shared" si="226"/>
        <v>91410165</v>
      </c>
      <c r="K218" s="50">
        <f t="shared" si="226"/>
        <v>0</v>
      </c>
      <c r="L218" s="50">
        <f t="shared" si="226"/>
        <v>91410165</v>
      </c>
      <c r="M218" s="166">
        <f t="shared" si="206"/>
        <v>0.99827996050789325</v>
      </c>
      <c r="N218" s="166">
        <f t="shared" si="203"/>
        <v>0</v>
      </c>
      <c r="O218" s="167">
        <f t="shared" si="192"/>
        <v>0</v>
      </c>
    </row>
    <row r="219" spans="1:15" ht="42" customHeight="1" x14ac:dyDescent="0.25">
      <c r="A219" s="46" t="s">
        <v>510</v>
      </c>
      <c r="B219" s="115" t="s">
        <v>38</v>
      </c>
      <c r="C219" s="163">
        <v>10</v>
      </c>
      <c r="D219" s="163" t="s">
        <v>39</v>
      </c>
      <c r="E219" s="220" t="s">
        <v>511</v>
      </c>
      <c r="F219" s="50">
        <f t="shared" si="225"/>
        <v>91567665</v>
      </c>
      <c r="G219" s="50">
        <f t="shared" si="225"/>
        <v>0</v>
      </c>
      <c r="H219" s="50">
        <f t="shared" si="225"/>
        <v>91567665</v>
      </c>
      <c r="I219" s="165">
        <f t="shared" si="201"/>
        <v>1.6989391881770682E-5</v>
      </c>
      <c r="J219" s="50">
        <f t="shared" si="226"/>
        <v>91410165</v>
      </c>
      <c r="K219" s="50">
        <f t="shared" si="226"/>
        <v>0</v>
      </c>
      <c r="L219" s="50">
        <f t="shared" si="226"/>
        <v>91410165</v>
      </c>
      <c r="M219" s="166">
        <f t="shared" si="206"/>
        <v>0.99827996050789325</v>
      </c>
      <c r="N219" s="166">
        <f t="shared" si="203"/>
        <v>0</v>
      </c>
      <c r="O219" s="167">
        <f t="shared" si="192"/>
        <v>0</v>
      </c>
    </row>
    <row r="220" spans="1:15" ht="42" customHeight="1" x14ac:dyDescent="0.25">
      <c r="A220" s="169" t="s">
        <v>512</v>
      </c>
      <c r="B220" s="116" t="s">
        <v>38</v>
      </c>
      <c r="C220" s="170">
        <v>10</v>
      </c>
      <c r="D220" s="170" t="s">
        <v>39</v>
      </c>
      <c r="E220" s="223" t="s">
        <v>262</v>
      </c>
      <c r="F220" s="57">
        <v>91567665</v>
      </c>
      <c r="G220" s="173">
        <v>0</v>
      </c>
      <c r="H220" s="174">
        <f t="shared" ref="H220" si="227">+F220-G220</f>
        <v>91567665</v>
      </c>
      <c r="I220" s="183">
        <f t="shared" si="201"/>
        <v>1.6989391881770682E-5</v>
      </c>
      <c r="J220" s="173">
        <v>91410165</v>
      </c>
      <c r="K220" s="173">
        <v>0</v>
      </c>
      <c r="L220" s="174">
        <f t="shared" ref="L220" si="228">+J220-K220</f>
        <v>91410165</v>
      </c>
      <c r="M220" s="176">
        <f t="shared" si="206"/>
        <v>0.99827996050789325</v>
      </c>
      <c r="N220" s="176">
        <f t="shared" si="203"/>
        <v>0</v>
      </c>
      <c r="O220" s="177">
        <f t="shared" si="192"/>
        <v>0</v>
      </c>
    </row>
    <row r="221" spans="1:15" ht="95.25" customHeight="1" x14ac:dyDescent="0.25">
      <c r="A221" s="46" t="s">
        <v>578</v>
      </c>
      <c r="B221" s="115" t="s">
        <v>38</v>
      </c>
      <c r="C221" s="163">
        <v>10</v>
      </c>
      <c r="D221" s="163" t="s">
        <v>39</v>
      </c>
      <c r="E221" s="220" t="s">
        <v>579</v>
      </c>
      <c r="F221" s="50">
        <f t="shared" ref="F221:H223" si="229">+F222</f>
        <v>9945000</v>
      </c>
      <c r="G221" s="50">
        <f t="shared" si="229"/>
        <v>0</v>
      </c>
      <c r="H221" s="50">
        <f t="shared" si="229"/>
        <v>9945000</v>
      </c>
      <c r="I221" s="178">
        <f t="shared" si="201"/>
        <v>1.8451874061024645E-6</v>
      </c>
      <c r="J221" s="50">
        <f t="shared" ref="J221:L223" si="230">+J222</f>
        <v>9945000</v>
      </c>
      <c r="K221" s="50">
        <f t="shared" si="230"/>
        <v>0</v>
      </c>
      <c r="L221" s="50">
        <f t="shared" si="230"/>
        <v>9945000</v>
      </c>
      <c r="M221" s="166">
        <f t="shared" si="206"/>
        <v>1</v>
      </c>
      <c r="N221" s="166">
        <f t="shared" si="203"/>
        <v>0</v>
      </c>
      <c r="O221" s="167">
        <f t="shared" si="192"/>
        <v>0</v>
      </c>
    </row>
    <row r="222" spans="1:15" ht="75.75" customHeight="1" x14ac:dyDescent="0.25">
      <c r="A222" s="46" t="s">
        <v>580</v>
      </c>
      <c r="B222" s="115" t="s">
        <v>38</v>
      </c>
      <c r="C222" s="163">
        <v>10</v>
      </c>
      <c r="D222" s="163" t="s">
        <v>39</v>
      </c>
      <c r="E222" s="164" t="s">
        <v>581</v>
      </c>
      <c r="F222" s="50">
        <f t="shared" si="229"/>
        <v>9945000</v>
      </c>
      <c r="G222" s="50">
        <f t="shared" si="229"/>
        <v>0</v>
      </c>
      <c r="H222" s="50">
        <f t="shared" si="229"/>
        <v>9945000</v>
      </c>
      <c r="I222" s="178">
        <f t="shared" si="201"/>
        <v>1.8451874061024645E-6</v>
      </c>
      <c r="J222" s="50">
        <f t="shared" si="230"/>
        <v>9945000</v>
      </c>
      <c r="K222" s="50">
        <f t="shared" si="230"/>
        <v>0</v>
      </c>
      <c r="L222" s="50">
        <f t="shared" si="230"/>
        <v>9945000</v>
      </c>
      <c r="M222" s="166">
        <f t="shared" si="206"/>
        <v>1</v>
      </c>
      <c r="N222" s="166">
        <f t="shared" si="203"/>
        <v>0</v>
      </c>
      <c r="O222" s="167">
        <f t="shared" si="192"/>
        <v>0</v>
      </c>
    </row>
    <row r="223" spans="1:15" ht="42" customHeight="1" x14ac:dyDescent="0.25">
      <c r="A223" s="46" t="s">
        <v>582</v>
      </c>
      <c r="B223" s="115" t="s">
        <v>38</v>
      </c>
      <c r="C223" s="163">
        <v>10</v>
      </c>
      <c r="D223" s="163" t="s">
        <v>39</v>
      </c>
      <c r="E223" s="220" t="s">
        <v>390</v>
      </c>
      <c r="F223" s="50">
        <f t="shared" si="229"/>
        <v>9945000</v>
      </c>
      <c r="G223" s="50">
        <f t="shared" si="229"/>
        <v>0</v>
      </c>
      <c r="H223" s="50">
        <f t="shared" si="229"/>
        <v>9945000</v>
      </c>
      <c r="I223" s="178">
        <f t="shared" si="201"/>
        <v>1.8451874061024645E-6</v>
      </c>
      <c r="J223" s="50">
        <f t="shared" si="230"/>
        <v>9945000</v>
      </c>
      <c r="K223" s="50">
        <f t="shared" si="230"/>
        <v>0</v>
      </c>
      <c r="L223" s="50">
        <f t="shared" si="230"/>
        <v>9945000</v>
      </c>
      <c r="M223" s="166">
        <f t="shared" si="206"/>
        <v>1</v>
      </c>
      <c r="N223" s="166">
        <f t="shared" si="203"/>
        <v>0</v>
      </c>
      <c r="O223" s="167">
        <f t="shared" si="192"/>
        <v>0</v>
      </c>
    </row>
    <row r="224" spans="1:15" ht="42" customHeight="1" thickBot="1" x14ac:dyDescent="0.3">
      <c r="A224" s="186" t="s">
        <v>583</v>
      </c>
      <c r="B224" s="276" t="s">
        <v>38</v>
      </c>
      <c r="C224" s="187">
        <v>10</v>
      </c>
      <c r="D224" s="187" t="s">
        <v>39</v>
      </c>
      <c r="E224" s="275" t="s">
        <v>262</v>
      </c>
      <c r="F224" s="82">
        <v>9945000</v>
      </c>
      <c r="G224" s="190">
        <v>0</v>
      </c>
      <c r="H224" s="191">
        <f t="shared" ref="H224" si="231">+F224-G224</f>
        <v>9945000</v>
      </c>
      <c r="I224" s="192">
        <f t="shared" si="201"/>
        <v>1.8451874061024645E-6</v>
      </c>
      <c r="J224" s="190">
        <v>9945000</v>
      </c>
      <c r="K224" s="190">
        <v>0</v>
      </c>
      <c r="L224" s="191">
        <f t="shared" ref="L224" si="232">+J224-K224</f>
        <v>9945000</v>
      </c>
      <c r="M224" s="193">
        <f t="shared" si="206"/>
        <v>1</v>
      </c>
      <c r="N224" s="193">
        <f t="shared" si="203"/>
        <v>0</v>
      </c>
      <c r="O224" s="194">
        <f t="shared" si="192"/>
        <v>0</v>
      </c>
    </row>
    <row r="225" spans="1:15" ht="30.75" customHeight="1" thickBot="1" x14ac:dyDescent="0.3">
      <c r="A225" s="363" t="s">
        <v>519</v>
      </c>
      <c r="B225" s="364"/>
      <c r="C225" s="364"/>
      <c r="D225" s="364"/>
      <c r="E225" s="364"/>
      <c r="F225" s="155">
        <f>+F50+F49+F48+F44+F9</f>
        <v>5389696443358.3105</v>
      </c>
      <c r="G225" s="155">
        <f t="shared" ref="G225:L225" si="233">+G50+G49+G48+G44+G9</f>
        <v>0</v>
      </c>
      <c r="H225" s="155">
        <f t="shared" si="233"/>
        <v>5389696443358.3105</v>
      </c>
      <c r="I225" s="156">
        <f t="shared" si="233"/>
        <v>1</v>
      </c>
      <c r="J225" s="155">
        <f t="shared" si="233"/>
        <v>5361516031966.0498</v>
      </c>
      <c r="K225" s="155">
        <f t="shared" si="233"/>
        <v>3991819995379.0503</v>
      </c>
      <c r="L225" s="155">
        <f t="shared" si="233"/>
        <v>1369696036587</v>
      </c>
      <c r="M225" s="157">
        <f t="shared" si="206"/>
        <v>0.9947714288386339</v>
      </c>
      <c r="N225" s="157">
        <f t="shared" si="203"/>
        <v>0.74063911341391875</v>
      </c>
      <c r="O225" s="158">
        <f>+K225/J225</f>
        <v>0.74453195170532083</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604</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48:A50"/>
    <mergeCell ref="D48:D50"/>
    <mergeCell ref="E48:E50"/>
    <mergeCell ref="A51:A52"/>
    <mergeCell ref="B51:B52"/>
    <mergeCell ref="D51:D52"/>
    <mergeCell ref="E51:E52"/>
    <mergeCell ref="A53:A54"/>
    <mergeCell ref="B53:B54"/>
    <mergeCell ref="D53:D54"/>
    <mergeCell ref="E53:E54"/>
    <mergeCell ref="A63:A64"/>
    <mergeCell ref="B63:B64"/>
    <mergeCell ref="D63:D64"/>
    <mergeCell ref="E63:E64"/>
    <mergeCell ref="A65:A66"/>
    <mergeCell ref="B65:B66"/>
    <mergeCell ref="D65:D66"/>
    <mergeCell ref="E65:E66"/>
    <mergeCell ref="A165:A166"/>
    <mergeCell ref="D165:D166"/>
    <mergeCell ref="E165:E166"/>
    <mergeCell ref="A167:A168"/>
    <mergeCell ref="D167:D168"/>
    <mergeCell ref="E167:E168"/>
    <mergeCell ref="A169:A170"/>
    <mergeCell ref="D169:D170"/>
    <mergeCell ref="E169:E170"/>
    <mergeCell ref="A171:A172"/>
    <mergeCell ref="D171:D172"/>
    <mergeCell ref="E171:E172"/>
    <mergeCell ref="A195:A196"/>
    <mergeCell ref="D195:D196"/>
    <mergeCell ref="E195:E196"/>
    <mergeCell ref="A205:A206"/>
    <mergeCell ref="D205:D206"/>
    <mergeCell ref="E205:E206"/>
    <mergeCell ref="A225:E225"/>
    <mergeCell ref="A197:A198"/>
    <mergeCell ref="D197:D198"/>
    <mergeCell ref="E197:E198"/>
    <mergeCell ref="A203:A204"/>
    <mergeCell ref="D203:D204"/>
    <mergeCell ref="E203:E204"/>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35</vt:i4>
      </vt:variant>
    </vt:vector>
  </HeadingPairs>
  <TitlesOfParts>
    <vt:vector size="56" baseType="lpstr">
      <vt:lpstr>GASTOS VIGENCIA ENERO 2026</vt:lpstr>
      <vt:lpstr>GASTOS VIGENCIA FEBRERO 2026</vt:lpstr>
      <vt:lpstr>GASTOS VIGENCIA MARZO 2026 </vt:lpstr>
      <vt:lpstr>GASTOS VIGENCIA ABRIL 2026 </vt:lpstr>
      <vt:lpstr>GASTOS VIGENCIA MAYO 2026 </vt:lpstr>
      <vt:lpstr>GASTOS VIGENCIA JUNIO 2026 </vt:lpstr>
      <vt:lpstr>GASTOS VIGENCIA JULIO 2026 </vt:lpstr>
      <vt:lpstr>RESERVAS ENERO 2026 </vt:lpstr>
      <vt:lpstr>RESERVAS FEBRERO 2026</vt:lpstr>
      <vt:lpstr>RESERVAS MARZO 2026 </vt:lpstr>
      <vt:lpstr>RESERVAS ABRIL 2026 </vt:lpstr>
      <vt:lpstr>RESERVAS MAYO 2026 </vt:lpstr>
      <vt:lpstr>RESERVAS JUNIO 2026 </vt:lpstr>
      <vt:lpstr>RESERVAS JULIO 2026 </vt:lpstr>
      <vt:lpstr>CXP ENERO 2026</vt:lpstr>
      <vt:lpstr>CXP FEBRERO 2026</vt:lpstr>
      <vt:lpstr>CXP MARZO 2026 </vt:lpstr>
      <vt:lpstr>CXP ABRIL 2026 </vt:lpstr>
      <vt:lpstr>CXP MAYO 2026 </vt:lpstr>
      <vt:lpstr>CXP JUNIO 2026</vt:lpstr>
      <vt:lpstr>EJECUC CXP JULIO 2026 </vt:lpstr>
      <vt:lpstr>'CXP ABRIL 2026 '!Área_de_impresión</vt:lpstr>
      <vt:lpstr>'CXP ENERO 2026'!Área_de_impresión</vt:lpstr>
      <vt:lpstr>'CXP FEBRERO 2026'!Área_de_impresión</vt:lpstr>
      <vt:lpstr>'CXP JUNIO 2026'!Área_de_impresión</vt:lpstr>
      <vt:lpstr>'CXP MARZO 2026 '!Área_de_impresión</vt:lpstr>
      <vt:lpstr>'CXP MAYO 2026 '!Área_de_impresión</vt:lpstr>
      <vt:lpstr>'EJECUC CXP JULIO 2026 '!Área_de_impresión</vt:lpstr>
      <vt:lpstr>'RESERVAS ABRIL 2026 '!Área_de_impresión</vt:lpstr>
      <vt:lpstr>'RESERVAS ENERO 2026 '!Área_de_impresión</vt:lpstr>
      <vt:lpstr>'RESERVAS FEBRERO 2026'!Área_de_impresión</vt:lpstr>
      <vt:lpstr>'RESERVAS JULIO 2026 '!Área_de_impresión</vt:lpstr>
      <vt:lpstr>'RESERVAS JUNIO 2026 '!Área_de_impresión</vt:lpstr>
      <vt:lpstr>'RESERVAS MARZO 2026 '!Área_de_impresión</vt:lpstr>
      <vt:lpstr>'RESERVAS MAYO 2026 '!Área_de_impresión</vt:lpstr>
      <vt:lpstr>'CXP ABRIL 2026 '!Títulos_a_imprimir</vt:lpstr>
      <vt:lpstr>'CXP ENERO 2026'!Títulos_a_imprimir</vt:lpstr>
      <vt:lpstr>'CXP FEBRERO 2026'!Títulos_a_imprimir</vt:lpstr>
      <vt:lpstr>'CXP JUNIO 2026'!Títulos_a_imprimir</vt:lpstr>
      <vt:lpstr>'CXP MARZO 2026 '!Títulos_a_imprimir</vt:lpstr>
      <vt:lpstr>'CXP MAYO 2026 '!Títulos_a_imprimir</vt:lpstr>
      <vt:lpstr>'EJECUC CXP JULIO 2026 '!Títulos_a_imprimir</vt:lpstr>
      <vt:lpstr>'GASTOS VIGENCIA ABRIL 2026 '!Títulos_a_imprimir</vt:lpstr>
      <vt:lpstr>'GASTOS VIGENCIA ENERO 2026'!Títulos_a_imprimir</vt:lpstr>
      <vt:lpstr>'GASTOS VIGENCIA FEBRERO 2026'!Títulos_a_imprimir</vt:lpstr>
      <vt:lpstr>'GASTOS VIGENCIA JULIO 2026 '!Títulos_a_imprimir</vt:lpstr>
      <vt:lpstr>'GASTOS VIGENCIA JUNIO 2026 '!Títulos_a_imprimir</vt:lpstr>
      <vt:lpstr>'GASTOS VIGENCIA MARZO 2026 '!Títulos_a_imprimir</vt:lpstr>
      <vt:lpstr>'GASTOS VIGENCIA MAYO 2026 '!Títulos_a_imprimir</vt:lpstr>
      <vt:lpstr>'RESERVAS ABRIL 2026 '!Títulos_a_imprimir</vt:lpstr>
      <vt:lpstr>'RESERVAS ENERO 2026 '!Títulos_a_imprimir</vt:lpstr>
      <vt:lpstr>'RESERVAS FEBRERO 2026'!Títulos_a_imprimir</vt:lpstr>
      <vt:lpstr>'RESERVAS JULIO 2026 '!Títulos_a_imprimir</vt:lpstr>
      <vt:lpstr>'RESERVAS JUNIO 2026 '!Títulos_a_imprimir</vt:lpstr>
      <vt:lpstr>'RESERVAS MARZO 2026 '!Títulos_a_imprimir</vt:lpstr>
      <vt:lpstr>'RESERVAS MAYO 2026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2026-02-24T18:50:46Z</dcterms:created>
  <dcterms:modified xsi:type="dcterms:W3CDTF">2026-08-06T14:36:42Z</dcterms:modified>
</cp:coreProperties>
</file>